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math\OneDrive\Desktop\Machine Learning\DATA103\DATA103-Final\MTR Datasets\"/>
    </mc:Choice>
  </mc:AlternateContent>
  <xr:revisionPtr revIDLastSave="0" documentId="13_ncr:1_{DB1E76A6-27A9-43C9-BF3E-527886B2B7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538" i="1" l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37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36" i="1" l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67" i="1" l="1"/>
  <c r="AB939" i="1"/>
  <c r="AC939" i="1"/>
  <c r="AE939" i="1"/>
  <c r="AG939" i="1" s="1"/>
  <c r="AB940" i="1"/>
  <c r="AC940" i="1"/>
  <c r="AE940" i="1"/>
  <c r="AH940" i="1" s="1"/>
  <c r="AB941" i="1"/>
  <c r="AC941" i="1"/>
  <c r="AE941" i="1"/>
  <c r="AF941" i="1" s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E947" i="1"/>
  <c r="AH947" i="1" s="1"/>
  <c r="AB948" i="1"/>
  <c r="AC948" i="1"/>
  <c r="AE948" i="1"/>
  <c r="AF948" i="1" s="1"/>
  <c r="AB949" i="1"/>
  <c r="AC949" i="1"/>
  <c r="AE949" i="1"/>
  <c r="AJ949" i="1" s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B963" i="1"/>
  <c r="BJ943" i="1" s="1"/>
  <c r="C963" i="1"/>
  <c r="BK959" i="1" s="1"/>
  <c r="D963" i="1"/>
  <c r="E963" i="1"/>
  <c r="BM948" i="1" s="1"/>
  <c r="F963" i="1"/>
  <c r="BN951" i="1" s="1"/>
  <c r="G963" i="1"/>
  <c r="BO961" i="1" s="1"/>
  <c r="H963" i="1"/>
  <c r="BP958" i="1" s="1"/>
  <c r="I963" i="1"/>
  <c r="BQ955" i="1" s="1"/>
  <c r="J963" i="1"/>
  <c r="K963" i="1"/>
  <c r="BS940" i="1" s="1"/>
  <c r="L963" i="1"/>
  <c r="BT953" i="1" s="1"/>
  <c r="M963" i="1"/>
  <c r="BU960" i="1" s="1"/>
  <c r="N963" i="1"/>
  <c r="BV951" i="1" s="1"/>
  <c r="O963" i="1"/>
  <c r="P963" i="1"/>
  <c r="Q963" i="1"/>
  <c r="BY946" i="1" s="1"/>
  <c r="R963" i="1"/>
  <c r="BZ950" i="1" s="1"/>
  <c r="S963" i="1"/>
  <c r="CA945" i="1" s="1"/>
  <c r="T963" i="1"/>
  <c r="CB945" i="1" s="1"/>
  <c r="U963" i="1"/>
  <c r="CC952" i="1" s="1"/>
  <c r="V963" i="1"/>
  <c r="CD950" i="1" s="1"/>
  <c r="W963" i="1"/>
  <c r="CE951" i="1" s="1"/>
  <c r="X963" i="1"/>
  <c r="CF961" i="1" s="1"/>
  <c r="Y963" i="1"/>
  <c r="CG946" i="1" s="1"/>
  <c r="Z963" i="1"/>
  <c r="CH945" i="1" s="1"/>
  <c r="AA963" i="1"/>
  <c r="CI960" i="1" s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59" i="1"/>
  <c r="AB558" i="1"/>
  <c r="AB557" i="1"/>
  <c r="AB556" i="1"/>
  <c r="AB536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63" i="1"/>
  <c r="AB62" i="1"/>
  <c r="AB61" i="1"/>
  <c r="AB60" i="1"/>
  <c r="AB40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A98" i="1" l="1"/>
  <c r="BF940" i="1"/>
  <c r="AZ949" i="1"/>
  <c r="BC940" i="1"/>
  <c r="BB947" i="1"/>
  <c r="AF940" i="1"/>
  <c r="AX949" i="1"/>
  <c r="AZ947" i="1"/>
  <c r="AW949" i="1"/>
  <c r="AN949" i="1"/>
  <c r="AV941" i="1"/>
  <c r="AM949" i="1"/>
  <c r="AU941" i="1"/>
  <c r="AL949" i="1"/>
  <c r="AT941" i="1"/>
  <c r="BE949" i="1"/>
  <c r="AT949" i="1"/>
  <c r="AK949" i="1"/>
  <c r="BD948" i="1"/>
  <c r="AL947" i="1"/>
  <c r="AH941" i="1"/>
  <c r="AX940" i="1"/>
  <c r="BD949" i="1"/>
  <c r="AS949" i="1"/>
  <c r="AH949" i="1"/>
  <c r="AF947" i="1"/>
  <c r="AG941" i="1"/>
  <c r="AW940" i="1"/>
  <c r="AW939" i="1"/>
  <c r="BC949" i="1"/>
  <c r="AR949" i="1"/>
  <c r="AF949" i="1"/>
  <c r="AK940" i="1"/>
  <c r="AF939" i="1"/>
  <c r="AY949" i="1"/>
  <c r="AQ949" i="1"/>
  <c r="AG949" i="1"/>
  <c r="AS948" i="1"/>
  <c r="AT947" i="1"/>
  <c r="BC941" i="1"/>
  <c r="AO941" i="1"/>
  <c r="AR940" i="1"/>
  <c r="AS947" i="1"/>
  <c r="BB941" i="1"/>
  <c r="AN941" i="1"/>
  <c r="AQ940" i="1"/>
  <c r="AM947" i="1"/>
  <c r="BA941" i="1"/>
  <c r="AM941" i="1"/>
  <c r="BD940" i="1"/>
  <c r="AL940" i="1"/>
  <c r="AX939" i="1"/>
  <c r="BA949" i="1"/>
  <c r="AU949" i="1"/>
  <c r="AO949" i="1"/>
  <c r="AI949" i="1"/>
  <c r="AU948" i="1"/>
  <c r="AG948" i="1"/>
  <c r="BC947" i="1"/>
  <c r="AV947" i="1"/>
  <c r="AN947" i="1"/>
  <c r="AG947" i="1"/>
  <c r="BE941" i="1"/>
  <c r="AW941" i="1"/>
  <c r="AP941" i="1"/>
  <c r="AI941" i="1"/>
  <c r="BE940" i="1"/>
  <c r="AY940" i="1"/>
  <c r="AS940" i="1"/>
  <c r="AM940" i="1"/>
  <c r="AG940" i="1"/>
  <c r="BC939" i="1"/>
  <c r="AK939" i="1"/>
  <c r="BC948" i="1"/>
  <c r="AO948" i="1"/>
  <c r="BJ957" i="1"/>
  <c r="AZ948" i="1"/>
  <c r="AN948" i="1"/>
  <c r="AY947" i="1"/>
  <c r="AR947" i="1"/>
  <c r="AK947" i="1"/>
  <c r="BB940" i="1"/>
  <c r="AV940" i="1"/>
  <c r="AP940" i="1"/>
  <c r="AJ940" i="1"/>
  <c r="AR939" i="1"/>
  <c r="CB959" i="1"/>
  <c r="AY948" i="1"/>
  <c r="AL948" i="1"/>
  <c r="BE947" i="1"/>
  <c r="AX947" i="1"/>
  <c r="AQ947" i="1"/>
  <c r="AJ947" i="1"/>
  <c r="BG941" i="1"/>
  <c r="AZ941" i="1"/>
  <c r="AS941" i="1"/>
  <c r="AK941" i="1"/>
  <c r="BA940" i="1"/>
  <c r="AU940" i="1"/>
  <c r="AO940" i="1"/>
  <c r="AI940" i="1"/>
  <c r="AQ939" i="1"/>
  <c r="BB949" i="1"/>
  <c r="AV949" i="1"/>
  <c r="AP949" i="1"/>
  <c r="AW948" i="1"/>
  <c r="AH948" i="1"/>
  <c r="BD947" i="1"/>
  <c r="AW947" i="1"/>
  <c r="AP947" i="1"/>
  <c r="BF941" i="1"/>
  <c r="AY941" i="1"/>
  <c r="AQ941" i="1"/>
  <c r="AJ941" i="1"/>
  <c r="AZ940" i="1"/>
  <c r="AT940" i="1"/>
  <c r="AN940" i="1"/>
  <c r="BD939" i="1"/>
  <c r="AL939" i="1"/>
  <c r="BY961" i="1"/>
  <c r="BM952" i="1"/>
  <c r="BP949" i="1"/>
  <c r="AB963" i="1"/>
  <c r="CJ948" i="1" s="1"/>
  <c r="BS962" i="1"/>
  <c r="BM949" i="1"/>
  <c r="BJ962" i="1"/>
  <c r="CH960" i="1"/>
  <c r="CH958" i="1"/>
  <c r="BY953" i="1"/>
  <c r="BS961" i="1"/>
  <c r="CE960" i="1"/>
  <c r="BY954" i="1"/>
  <c r="BS953" i="1"/>
  <c r="CA960" i="1"/>
  <c r="BZ959" i="1"/>
  <c r="CE958" i="1"/>
  <c r="CB957" i="1"/>
  <c r="CE956" i="1"/>
  <c r="CF955" i="1"/>
  <c r="BM954" i="1"/>
  <c r="BN953" i="1"/>
  <c r="BM961" i="1"/>
  <c r="BZ960" i="1"/>
  <c r="BS959" i="1"/>
  <c r="BZ958" i="1"/>
  <c r="BZ957" i="1"/>
  <c r="BY956" i="1"/>
  <c r="BY955" i="1"/>
  <c r="CH961" i="1"/>
  <c r="BM960" i="1"/>
  <c r="BJ959" i="1"/>
  <c r="BS958" i="1"/>
  <c r="BS957" i="1"/>
  <c r="BT956" i="1"/>
  <c r="BN955" i="1"/>
  <c r="CG949" i="1"/>
  <c r="BY962" i="1"/>
  <c r="CE961" i="1"/>
  <c r="BM958" i="1"/>
  <c r="BM956" i="1"/>
  <c r="CF953" i="1"/>
  <c r="BZ952" i="1"/>
  <c r="BT950" i="1"/>
  <c r="BQ946" i="1"/>
  <c r="BU962" i="1"/>
  <c r="CA961" i="1"/>
  <c r="BN961" i="1"/>
  <c r="CG960" i="1"/>
  <c r="BY960" i="1"/>
  <c r="BY959" i="1"/>
  <c r="BY958" i="1"/>
  <c r="BT957" i="1"/>
  <c r="BS956" i="1"/>
  <c r="CC955" i="1"/>
  <c r="BM955" i="1"/>
  <c r="BT954" i="1"/>
  <c r="CE953" i="1"/>
  <c r="BM953" i="1"/>
  <c r="BY952" i="1"/>
  <c r="BJ951" i="1"/>
  <c r="BP950" i="1"/>
  <c r="CE949" i="1"/>
  <c r="CA948" i="1"/>
  <c r="CC944" i="1"/>
  <c r="BK951" i="1"/>
  <c r="CG962" i="1"/>
  <c r="BT962" i="1"/>
  <c r="BZ961" i="1"/>
  <c r="CF960" i="1"/>
  <c r="BT959" i="1"/>
  <c r="BT958" i="1"/>
  <c r="CF956" i="1"/>
  <c r="BN956" i="1"/>
  <c r="BZ955" i="1"/>
  <c r="BN954" i="1"/>
  <c r="BZ953" i="1"/>
  <c r="BT952" i="1"/>
  <c r="CF951" i="1"/>
  <c r="BZ949" i="1"/>
  <c r="BZ948" i="1"/>
  <c r="CC947" i="1"/>
  <c r="BT941" i="1"/>
  <c r="CF962" i="1"/>
  <c r="BT960" i="1"/>
  <c r="CF959" i="1"/>
  <c r="CF957" i="1"/>
  <c r="BN957" i="1"/>
  <c r="BQ952" i="1"/>
  <c r="BZ951" i="1"/>
  <c r="BT949" i="1"/>
  <c r="BT948" i="1"/>
  <c r="BN947" i="1"/>
  <c r="BS941" i="1"/>
  <c r="CE962" i="1"/>
  <c r="BN962" i="1"/>
  <c r="CG961" i="1"/>
  <c r="BT961" i="1"/>
  <c r="CB960" i="1"/>
  <c r="BS960" i="1"/>
  <c r="CC959" i="1"/>
  <c r="BN959" i="1"/>
  <c r="CF958" i="1"/>
  <c r="CC957" i="1"/>
  <c r="BK957" i="1"/>
  <c r="BZ956" i="1"/>
  <c r="BT955" i="1"/>
  <c r="CF954" i="1"/>
  <c r="CF952" i="1"/>
  <c r="BN952" i="1"/>
  <c r="CA950" i="1"/>
  <c r="BS949" i="1"/>
  <c r="BK943" i="1"/>
  <c r="BJ941" i="1"/>
  <c r="BZ962" i="1"/>
  <c r="BK962" i="1"/>
  <c r="BN960" i="1"/>
  <c r="BN958" i="1"/>
  <c r="BZ954" i="1"/>
  <c r="BX941" i="1"/>
  <c r="BX940" i="1"/>
  <c r="BX944" i="1"/>
  <c r="BX947" i="1"/>
  <c r="BX939" i="1"/>
  <c r="BX943" i="1"/>
  <c r="BX945" i="1"/>
  <c r="BX948" i="1"/>
  <c r="BX950" i="1"/>
  <c r="BX952" i="1"/>
  <c r="BX953" i="1"/>
  <c r="BX954" i="1"/>
  <c r="BX955" i="1"/>
  <c r="BX956" i="1"/>
  <c r="BX957" i="1"/>
  <c r="BX958" i="1"/>
  <c r="BX959" i="1"/>
  <c r="BX960" i="1"/>
  <c r="BX961" i="1"/>
  <c r="BX962" i="1"/>
  <c r="BL941" i="1"/>
  <c r="BL940" i="1"/>
  <c r="BL939" i="1"/>
  <c r="BL943" i="1"/>
  <c r="BL946" i="1"/>
  <c r="BL951" i="1"/>
  <c r="BL947" i="1"/>
  <c r="BL942" i="1"/>
  <c r="BL944" i="1"/>
  <c r="BL952" i="1"/>
  <c r="BL953" i="1"/>
  <c r="BL954" i="1"/>
  <c r="BL955" i="1"/>
  <c r="BL956" i="1"/>
  <c r="BL957" i="1"/>
  <c r="BL958" i="1"/>
  <c r="BL959" i="1"/>
  <c r="BL960" i="1"/>
  <c r="BL961" i="1"/>
  <c r="BL962" i="1"/>
  <c r="BX951" i="1"/>
  <c r="BL945" i="1"/>
  <c r="CI941" i="1"/>
  <c r="CI940" i="1"/>
  <c r="CI949" i="1"/>
  <c r="CI939" i="1"/>
  <c r="CI942" i="1"/>
  <c r="CI950" i="1"/>
  <c r="CI946" i="1"/>
  <c r="CI943" i="1"/>
  <c r="CI944" i="1"/>
  <c r="CI947" i="1"/>
  <c r="CC941" i="1"/>
  <c r="CC940" i="1"/>
  <c r="CC949" i="1"/>
  <c r="CC939" i="1"/>
  <c r="CC945" i="1"/>
  <c r="CC948" i="1"/>
  <c r="CC950" i="1"/>
  <c r="CC942" i="1"/>
  <c r="CC946" i="1"/>
  <c r="BW941" i="1"/>
  <c r="BW940" i="1"/>
  <c r="BW949" i="1"/>
  <c r="BW939" i="1"/>
  <c r="BW943" i="1"/>
  <c r="BW945" i="1"/>
  <c r="BW948" i="1"/>
  <c r="BW946" i="1"/>
  <c r="BW951" i="1"/>
  <c r="BQ941" i="1"/>
  <c r="BQ940" i="1"/>
  <c r="BQ949" i="1"/>
  <c r="BQ939" i="1"/>
  <c r="BQ942" i="1"/>
  <c r="BQ944" i="1"/>
  <c r="BQ947" i="1"/>
  <c r="BQ945" i="1"/>
  <c r="BQ948" i="1"/>
  <c r="BQ943" i="1"/>
  <c r="BQ950" i="1"/>
  <c r="BK941" i="1"/>
  <c r="BK940" i="1"/>
  <c r="BK949" i="1"/>
  <c r="BK939" i="1"/>
  <c r="BK947" i="1"/>
  <c r="BK942" i="1"/>
  <c r="BK944" i="1"/>
  <c r="BK945" i="1"/>
  <c r="BK948" i="1"/>
  <c r="BQ962" i="1"/>
  <c r="BK961" i="1"/>
  <c r="CI959" i="1"/>
  <c r="BW958" i="1"/>
  <c r="CI954" i="1"/>
  <c r="BW954" i="1"/>
  <c r="BK954" i="1"/>
  <c r="CI951" i="1"/>
  <c r="BL950" i="1"/>
  <c r="BW947" i="1"/>
  <c r="BK946" i="1"/>
  <c r="BW944" i="1"/>
  <c r="BW942" i="1"/>
  <c r="CD941" i="1"/>
  <c r="CD940" i="1"/>
  <c r="CD943" i="1"/>
  <c r="CD945" i="1"/>
  <c r="CD948" i="1"/>
  <c r="CD949" i="1"/>
  <c r="CD939" i="1"/>
  <c r="CD942" i="1"/>
  <c r="CD946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BR941" i="1"/>
  <c r="BR940" i="1"/>
  <c r="BR939" i="1"/>
  <c r="BR942" i="1"/>
  <c r="BR944" i="1"/>
  <c r="BR947" i="1"/>
  <c r="BR945" i="1"/>
  <c r="BR948" i="1"/>
  <c r="BR949" i="1"/>
  <c r="BR952" i="1"/>
  <c r="BR953" i="1"/>
  <c r="BR954" i="1"/>
  <c r="BR955" i="1"/>
  <c r="BR956" i="1"/>
  <c r="BR957" i="1"/>
  <c r="BR958" i="1"/>
  <c r="BR959" i="1"/>
  <c r="BR960" i="1"/>
  <c r="BR961" i="1"/>
  <c r="BR962" i="1"/>
  <c r="BX942" i="1"/>
  <c r="CH940" i="1"/>
  <c r="CH939" i="1"/>
  <c r="CH948" i="1"/>
  <c r="CH946" i="1"/>
  <c r="CH951" i="1"/>
  <c r="CH952" i="1"/>
  <c r="CH953" i="1"/>
  <c r="CH954" i="1"/>
  <c r="CH955" i="1"/>
  <c r="CH956" i="1"/>
  <c r="CH943" i="1"/>
  <c r="CH944" i="1"/>
  <c r="CH947" i="1"/>
  <c r="CH941" i="1"/>
  <c r="CB940" i="1"/>
  <c r="CB939" i="1"/>
  <c r="CB948" i="1"/>
  <c r="CB949" i="1"/>
  <c r="CB950" i="1"/>
  <c r="CB942" i="1"/>
  <c r="CB946" i="1"/>
  <c r="CB951" i="1"/>
  <c r="CB952" i="1"/>
  <c r="CB953" i="1"/>
  <c r="CB954" i="1"/>
  <c r="CB955" i="1"/>
  <c r="CB956" i="1"/>
  <c r="CB944" i="1"/>
  <c r="CB947" i="1"/>
  <c r="BV940" i="1"/>
  <c r="BV939" i="1"/>
  <c r="BV948" i="1"/>
  <c r="BV943" i="1"/>
  <c r="BV945" i="1"/>
  <c r="BV941" i="1"/>
  <c r="BV949" i="1"/>
  <c r="BV950" i="1"/>
  <c r="BV952" i="1"/>
  <c r="BV953" i="1"/>
  <c r="BV954" i="1"/>
  <c r="BV955" i="1"/>
  <c r="BV956" i="1"/>
  <c r="BV946" i="1"/>
  <c r="BV942" i="1"/>
  <c r="BP940" i="1"/>
  <c r="BP939" i="1"/>
  <c r="BP948" i="1"/>
  <c r="BP945" i="1"/>
  <c r="BP952" i="1"/>
  <c r="BP953" i="1"/>
  <c r="BP954" i="1"/>
  <c r="BP955" i="1"/>
  <c r="BP956" i="1"/>
  <c r="BP943" i="1"/>
  <c r="BP941" i="1"/>
  <c r="BP946" i="1"/>
  <c r="BP951" i="1"/>
  <c r="BJ940" i="1"/>
  <c r="BJ939" i="1"/>
  <c r="BJ948" i="1"/>
  <c r="BJ947" i="1"/>
  <c r="BJ942" i="1"/>
  <c r="BJ944" i="1"/>
  <c r="BJ952" i="1"/>
  <c r="BJ953" i="1"/>
  <c r="BJ954" i="1"/>
  <c r="BJ955" i="1"/>
  <c r="BJ956" i="1"/>
  <c r="BJ945" i="1"/>
  <c r="BJ949" i="1"/>
  <c r="BJ950" i="1"/>
  <c r="BW962" i="1"/>
  <c r="BP962" i="1"/>
  <c r="BQ961" i="1"/>
  <c r="BJ961" i="1"/>
  <c r="BK960" i="1"/>
  <c r="CH959" i="1"/>
  <c r="BQ959" i="1"/>
  <c r="BV958" i="1"/>
  <c r="CI957" i="1"/>
  <c r="BQ957" i="1"/>
  <c r="CC956" i="1"/>
  <c r="BQ956" i="1"/>
  <c r="CC953" i="1"/>
  <c r="BQ953" i="1"/>
  <c r="BR951" i="1"/>
  <c r="BK950" i="1"/>
  <c r="CA949" i="1"/>
  <c r="BV947" i="1"/>
  <c r="CE946" i="1"/>
  <c r="BJ946" i="1"/>
  <c r="BV944" i="1"/>
  <c r="CC943" i="1"/>
  <c r="BP942" i="1"/>
  <c r="CG940" i="1"/>
  <c r="CG939" i="1"/>
  <c r="CG947" i="1"/>
  <c r="CG951" i="1"/>
  <c r="CG952" i="1"/>
  <c r="CG953" i="1"/>
  <c r="CG954" i="1"/>
  <c r="CG955" i="1"/>
  <c r="CG956" i="1"/>
  <c r="CG957" i="1"/>
  <c r="CG958" i="1"/>
  <c r="CG943" i="1"/>
  <c r="CG944" i="1"/>
  <c r="CG941" i="1"/>
  <c r="CG945" i="1"/>
  <c r="CA940" i="1"/>
  <c r="CA939" i="1"/>
  <c r="CA947" i="1"/>
  <c r="CA942" i="1"/>
  <c r="CA946" i="1"/>
  <c r="CA951" i="1"/>
  <c r="CA952" i="1"/>
  <c r="CA953" i="1"/>
  <c r="CA954" i="1"/>
  <c r="CA955" i="1"/>
  <c r="CA956" i="1"/>
  <c r="CA957" i="1"/>
  <c r="CA958" i="1"/>
  <c r="CA959" i="1"/>
  <c r="CA944" i="1"/>
  <c r="CA943" i="1"/>
  <c r="BU940" i="1"/>
  <c r="BU939" i="1"/>
  <c r="BU963" i="1" s="1"/>
  <c r="BU947" i="1"/>
  <c r="BU941" i="1"/>
  <c r="BU948" i="1"/>
  <c r="BU949" i="1"/>
  <c r="BU950" i="1"/>
  <c r="BU952" i="1"/>
  <c r="BU953" i="1"/>
  <c r="BU954" i="1"/>
  <c r="BU955" i="1"/>
  <c r="BU956" i="1"/>
  <c r="BU957" i="1"/>
  <c r="BU958" i="1"/>
  <c r="BU959" i="1"/>
  <c r="BU946" i="1"/>
  <c r="BU951" i="1"/>
  <c r="BU942" i="1"/>
  <c r="BU944" i="1"/>
  <c r="BO940" i="1"/>
  <c r="BO939" i="1"/>
  <c r="BO947" i="1"/>
  <c r="BO945" i="1"/>
  <c r="BO952" i="1"/>
  <c r="BO953" i="1"/>
  <c r="BO954" i="1"/>
  <c r="BO955" i="1"/>
  <c r="BO956" i="1"/>
  <c r="BO957" i="1"/>
  <c r="BO958" i="1"/>
  <c r="BO959" i="1"/>
  <c r="BO943" i="1"/>
  <c r="BO948" i="1"/>
  <c r="BO949" i="1"/>
  <c r="BO950" i="1"/>
  <c r="BO941" i="1"/>
  <c r="BO946" i="1"/>
  <c r="CC962" i="1"/>
  <c r="BV962" i="1"/>
  <c r="BO962" i="1"/>
  <c r="BW961" i="1"/>
  <c r="BP961" i="1"/>
  <c r="BQ960" i="1"/>
  <c r="BJ960" i="1"/>
  <c r="CG959" i="1"/>
  <c r="BP959" i="1"/>
  <c r="CC958" i="1"/>
  <c r="BK958" i="1"/>
  <c r="CH957" i="1"/>
  <c r="BY957" i="1"/>
  <c r="BP957" i="1"/>
  <c r="CI955" i="1"/>
  <c r="BW955" i="1"/>
  <c r="BK955" i="1"/>
  <c r="CE954" i="1"/>
  <c r="BS954" i="1"/>
  <c r="CI952" i="1"/>
  <c r="BW952" i="1"/>
  <c r="BK952" i="1"/>
  <c r="BQ951" i="1"/>
  <c r="BW950" i="1"/>
  <c r="BL949" i="1"/>
  <c r="BS948" i="1"/>
  <c r="BP947" i="1"/>
  <c r="BU945" i="1"/>
  <c r="BP944" i="1"/>
  <c r="CB943" i="1"/>
  <c r="BO942" i="1"/>
  <c r="CB941" i="1"/>
  <c r="CI962" i="1"/>
  <c r="CB962" i="1"/>
  <c r="CC961" i="1"/>
  <c r="BV961" i="1"/>
  <c r="BW960" i="1"/>
  <c r="BP960" i="1"/>
  <c r="BW959" i="1"/>
  <c r="CB958" i="1"/>
  <c r="BJ958" i="1"/>
  <c r="BW957" i="1"/>
  <c r="CC954" i="1"/>
  <c r="BQ954" i="1"/>
  <c r="CC951" i="1"/>
  <c r="BO951" i="1"/>
  <c r="CH950" i="1"/>
  <c r="BX949" i="1"/>
  <c r="CI948" i="1"/>
  <c r="BX946" i="1"/>
  <c r="BS945" i="1"/>
  <c r="BO944" i="1"/>
  <c r="BU943" i="1"/>
  <c r="CH942" i="1"/>
  <c r="CA941" i="1"/>
  <c r="AC963" i="1"/>
  <c r="CK962" i="1" s="1"/>
  <c r="CE939" i="1"/>
  <c r="CE942" i="1"/>
  <c r="CE943" i="1"/>
  <c r="CE950" i="1"/>
  <c r="CE941" i="1"/>
  <c r="CE944" i="1"/>
  <c r="CE947" i="1"/>
  <c r="CE940" i="1"/>
  <c r="CE945" i="1"/>
  <c r="CE948" i="1"/>
  <c r="BY939" i="1"/>
  <c r="BY942" i="1"/>
  <c r="BY943" i="1"/>
  <c r="BY950" i="1"/>
  <c r="BY951" i="1"/>
  <c r="BY940" i="1"/>
  <c r="BY944" i="1"/>
  <c r="BY947" i="1"/>
  <c r="BY941" i="1"/>
  <c r="BY945" i="1"/>
  <c r="BY948" i="1"/>
  <c r="BY949" i="1"/>
  <c r="BS939" i="1"/>
  <c r="BS942" i="1"/>
  <c r="BS943" i="1"/>
  <c r="BS950" i="1"/>
  <c r="BS951" i="1"/>
  <c r="BS946" i="1"/>
  <c r="BS944" i="1"/>
  <c r="BS947" i="1"/>
  <c r="BM939" i="1"/>
  <c r="BM942" i="1"/>
  <c r="BM943" i="1"/>
  <c r="BM944" i="1"/>
  <c r="BM950" i="1"/>
  <c r="BM951" i="1"/>
  <c r="BM941" i="1"/>
  <c r="BM946" i="1"/>
  <c r="BM947" i="1"/>
  <c r="CH962" i="1"/>
  <c r="CA962" i="1"/>
  <c r="BM962" i="1"/>
  <c r="CI961" i="1"/>
  <c r="CB961" i="1"/>
  <c r="BU961" i="1"/>
  <c r="CC960" i="1"/>
  <c r="BV960" i="1"/>
  <c r="BO960" i="1"/>
  <c r="CE959" i="1"/>
  <c r="BV959" i="1"/>
  <c r="BM959" i="1"/>
  <c r="CI958" i="1"/>
  <c r="BQ958" i="1"/>
  <c r="CE957" i="1"/>
  <c r="BV957" i="1"/>
  <c r="BM957" i="1"/>
  <c r="CI956" i="1"/>
  <c r="BW956" i="1"/>
  <c r="BK956" i="1"/>
  <c r="CE955" i="1"/>
  <c r="BS955" i="1"/>
  <c r="CI953" i="1"/>
  <c r="BW953" i="1"/>
  <c r="BK953" i="1"/>
  <c r="CE952" i="1"/>
  <c r="BS952" i="1"/>
  <c r="CG950" i="1"/>
  <c r="BR950" i="1"/>
  <c r="CH949" i="1"/>
  <c r="CG948" i="1"/>
  <c r="BL948" i="1"/>
  <c r="CD947" i="1"/>
  <c r="BR946" i="1"/>
  <c r="CI945" i="1"/>
  <c r="BM945" i="1"/>
  <c r="CD944" i="1"/>
  <c r="BR943" i="1"/>
  <c r="CG942" i="1"/>
  <c r="BM940" i="1"/>
  <c r="CF940" i="1"/>
  <c r="CF939" i="1"/>
  <c r="CF942" i="1"/>
  <c r="CF943" i="1"/>
  <c r="CF944" i="1"/>
  <c r="CF945" i="1"/>
  <c r="CF946" i="1"/>
  <c r="BZ940" i="1"/>
  <c r="BZ939" i="1"/>
  <c r="BZ942" i="1"/>
  <c r="BZ943" i="1"/>
  <c r="BZ944" i="1"/>
  <c r="BZ945" i="1"/>
  <c r="BZ946" i="1"/>
  <c r="BT940" i="1"/>
  <c r="BT939" i="1"/>
  <c r="BT942" i="1"/>
  <c r="BT943" i="1"/>
  <c r="BT944" i="1"/>
  <c r="BT945" i="1"/>
  <c r="BT946" i="1"/>
  <c r="BN940" i="1"/>
  <c r="BN939" i="1"/>
  <c r="BN942" i="1"/>
  <c r="BN943" i="1"/>
  <c r="BN944" i="1"/>
  <c r="BN945" i="1"/>
  <c r="BN946" i="1"/>
  <c r="CF950" i="1"/>
  <c r="CF949" i="1"/>
  <c r="CF948" i="1"/>
  <c r="BA948" i="1"/>
  <c r="AT948" i="1"/>
  <c r="AM948" i="1"/>
  <c r="BT947" i="1"/>
  <c r="BZ941" i="1"/>
  <c r="AJ948" i="1"/>
  <c r="AP948" i="1"/>
  <c r="AV948" i="1"/>
  <c r="BB948" i="1"/>
  <c r="BZ947" i="1"/>
  <c r="AR948" i="1"/>
  <c r="AK948" i="1"/>
  <c r="CF947" i="1"/>
  <c r="CF941" i="1"/>
  <c r="BN941" i="1"/>
  <c r="BT951" i="1"/>
  <c r="BN950" i="1"/>
  <c r="BN949" i="1"/>
  <c r="BN948" i="1"/>
  <c r="BE948" i="1"/>
  <c r="AX948" i="1"/>
  <c r="AQ948" i="1"/>
  <c r="AI948" i="1"/>
  <c r="AI947" i="1"/>
  <c r="AO947" i="1"/>
  <c r="AU947" i="1"/>
  <c r="BA947" i="1"/>
  <c r="BD941" i="1"/>
  <c r="AX941" i="1"/>
  <c r="AR941" i="1"/>
  <c r="AL941" i="1"/>
  <c r="BB939" i="1"/>
  <c r="AV939" i="1"/>
  <c r="AP939" i="1"/>
  <c r="AJ939" i="1"/>
  <c r="BA939" i="1"/>
  <c r="AU939" i="1"/>
  <c r="AO939" i="1"/>
  <c r="AI939" i="1"/>
  <c r="BF939" i="1"/>
  <c r="AZ939" i="1"/>
  <c r="AT939" i="1"/>
  <c r="AN939" i="1"/>
  <c r="AH939" i="1"/>
  <c r="BE939" i="1"/>
  <c r="AY939" i="1"/>
  <c r="AS939" i="1"/>
  <c r="AM9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O942" i="1" l="1"/>
  <c r="BB950" i="1"/>
  <c r="A129" i="1"/>
  <c r="AF942" i="1"/>
  <c r="AI942" i="1"/>
  <c r="AV942" i="1"/>
  <c r="BD950" i="1"/>
  <c r="AY950" i="1"/>
  <c r="AW942" i="1"/>
  <c r="AF950" i="1"/>
  <c r="CG963" i="1"/>
  <c r="BK963" i="1"/>
  <c r="AL950" i="1"/>
  <c r="AZ950" i="1"/>
  <c r="CH963" i="1"/>
  <c r="BB942" i="1"/>
  <c r="AZ942" i="1"/>
  <c r="CI963" i="1"/>
  <c r="AW950" i="1"/>
  <c r="BC950" i="1"/>
  <c r="AN950" i="1"/>
  <c r="AS942" i="1"/>
  <c r="AR950" i="1"/>
  <c r="AH950" i="1"/>
  <c r="AX950" i="1"/>
  <c r="BE950" i="1"/>
  <c r="AX942" i="1"/>
  <c r="CK950" i="1"/>
  <c r="AQ942" i="1"/>
  <c r="BC942" i="1"/>
  <c r="AS950" i="1"/>
  <c r="CK942" i="1"/>
  <c r="CK943" i="1"/>
  <c r="AK942" i="1"/>
  <c r="AH942" i="1"/>
  <c r="AL942" i="1"/>
  <c r="AG942" i="1"/>
  <c r="BG949" i="1"/>
  <c r="AM950" i="1"/>
  <c r="AT942" i="1"/>
  <c r="AR942" i="1"/>
  <c r="AO950" i="1"/>
  <c r="BF949" i="1"/>
  <c r="AG950" i="1"/>
  <c r="AM942" i="1"/>
  <c r="BA942" i="1"/>
  <c r="CJ945" i="1"/>
  <c r="BF947" i="1"/>
  <c r="AJ942" i="1"/>
  <c r="AY942" i="1"/>
  <c r="AP942" i="1"/>
  <c r="BD942" i="1"/>
  <c r="AT950" i="1"/>
  <c r="BF942" i="1"/>
  <c r="AV950" i="1"/>
  <c r="CJ939" i="1"/>
  <c r="CJ954" i="1"/>
  <c r="CJ957" i="1"/>
  <c r="CJ959" i="1"/>
  <c r="CJ944" i="1"/>
  <c r="BE942" i="1"/>
  <c r="AK950" i="1"/>
  <c r="AP950" i="1"/>
  <c r="CJ951" i="1"/>
  <c r="CJ962" i="1"/>
  <c r="CJ958" i="1"/>
  <c r="CJ942" i="1"/>
  <c r="CJ956" i="1"/>
  <c r="AQ950" i="1"/>
  <c r="CJ947" i="1"/>
  <c r="CJ946" i="1"/>
  <c r="CJ960" i="1"/>
  <c r="CJ950" i="1"/>
  <c r="CJ961" i="1"/>
  <c r="AN942" i="1"/>
  <c r="AU942" i="1"/>
  <c r="AU950" i="1"/>
  <c r="CJ941" i="1"/>
  <c r="CJ952" i="1"/>
  <c r="CJ955" i="1"/>
  <c r="CJ943" i="1"/>
  <c r="CJ953" i="1"/>
  <c r="CJ949" i="1"/>
  <c r="CJ940" i="1"/>
  <c r="BG948" i="1"/>
  <c r="BF948" i="1"/>
  <c r="BW963" i="1"/>
  <c r="BM963" i="1"/>
  <c r="CE963" i="1"/>
  <c r="BV963" i="1"/>
  <c r="BA950" i="1"/>
  <c r="BN963" i="1"/>
  <c r="CK939" i="1"/>
  <c r="CK945" i="1"/>
  <c r="CK948" i="1"/>
  <c r="CK949" i="1"/>
  <c r="CK940" i="1"/>
  <c r="CK946" i="1"/>
  <c r="CK953" i="1"/>
  <c r="CK956" i="1"/>
  <c r="CK958" i="1"/>
  <c r="CK961" i="1"/>
  <c r="CK944" i="1"/>
  <c r="CK947" i="1"/>
  <c r="CK941" i="1"/>
  <c r="CK952" i="1"/>
  <c r="CK955" i="1"/>
  <c r="CK951" i="1"/>
  <c r="CK954" i="1"/>
  <c r="CK959" i="1"/>
  <c r="CK957" i="1"/>
  <c r="CK960" i="1"/>
  <c r="BT963" i="1"/>
  <c r="BS963" i="1"/>
  <c r="BY963" i="1"/>
  <c r="BJ963" i="1"/>
  <c r="AJ950" i="1"/>
  <c r="BQ963" i="1"/>
  <c r="CC963" i="1"/>
  <c r="BR963" i="1"/>
  <c r="BG947" i="1"/>
  <c r="BZ963" i="1"/>
  <c r="CA963" i="1"/>
  <c r="BP963" i="1"/>
  <c r="CB963" i="1"/>
  <c r="BL963" i="1"/>
  <c r="BX963" i="1"/>
  <c r="AI950" i="1"/>
  <c r="CF963" i="1"/>
  <c r="BO963" i="1"/>
  <c r="CD963" i="1"/>
  <c r="C7" i="5"/>
  <c r="D7" i="5"/>
  <c r="E7" i="5"/>
  <c r="F7" i="5"/>
  <c r="G7" i="5"/>
  <c r="H7" i="5"/>
  <c r="H7" i="10" s="1"/>
  <c r="I7" i="5"/>
  <c r="J7" i="5"/>
  <c r="J7" i="10" s="1"/>
  <c r="K7" i="5"/>
  <c r="L7" i="5"/>
  <c r="M7" i="5"/>
  <c r="N7" i="5"/>
  <c r="O7" i="5"/>
  <c r="P7" i="5"/>
  <c r="P7" i="10" s="1"/>
  <c r="Q7" i="5"/>
  <c r="R7" i="5"/>
  <c r="S7" i="5"/>
  <c r="T7" i="5"/>
  <c r="U7" i="5"/>
  <c r="U7" i="10" s="1"/>
  <c r="V7" i="5"/>
  <c r="V7" i="10" s="1"/>
  <c r="W7" i="5"/>
  <c r="X7" i="5"/>
  <c r="Y7" i="5"/>
  <c r="Z7" i="5"/>
  <c r="Z7" i="10" s="1"/>
  <c r="AA7" i="5"/>
  <c r="C8" i="5"/>
  <c r="C8" i="10" s="1"/>
  <c r="D8" i="5"/>
  <c r="E8" i="5"/>
  <c r="F8" i="5"/>
  <c r="G8" i="5"/>
  <c r="H8" i="5"/>
  <c r="H8" i="10" s="1"/>
  <c r="I8" i="5"/>
  <c r="I8" i="10" s="1"/>
  <c r="J8" i="5"/>
  <c r="K8" i="5"/>
  <c r="L8" i="5"/>
  <c r="M8" i="5"/>
  <c r="M8" i="10" s="1"/>
  <c r="N8" i="5"/>
  <c r="N8" i="10" s="1"/>
  <c r="O8" i="5"/>
  <c r="O8" i="10" s="1"/>
  <c r="P8" i="5"/>
  <c r="Q8" i="5"/>
  <c r="R8" i="5"/>
  <c r="S8" i="5"/>
  <c r="S8" i="10" s="1"/>
  <c r="T8" i="5"/>
  <c r="T8" i="10" s="1"/>
  <c r="U8" i="5"/>
  <c r="U8" i="10" s="1"/>
  <c r="V8" i="5"/>
  <c r="W8" i="5"/>
  <c r="X8" i="5"/>
  <c r="Y8" i="5"/>
  <c r="Z8" i="5"/>
  <c r="Z8" i="10" s="1"/>
  <c r="AA8" i="5"/>
  <c r="AA8" i="10" s="1"/>
  <c r="C9" i="5"/>
  <c r="D9" i="5"/>
  <c r="E9" i="5"/>
  <c r="F9" i="5"/>
  <c r="F9" i="10" s="1"/>
  <c r="G9" i="5"/>
  <c r="G9" i="10" s="1"/>
  <c r="H9" i="5"/>
  <c r="H9" i="10" s="1"/>
  <c r="I9" i="5"/>
  <c r="J9" i="5"/>
  <c r="K9" i="5"/>
  <c r="L9" i="5"/>
  <c r="M9" i="5"/>
  <c r="M9" i="10" s="1"/>
  <c r="N9" i="5"/>
  <c r="N9" i="10" s="1"/>
  <c r="O9" i="5"/>
  <c r="P9" i="5"/>
  <c r="Q9" i="5"/>
  <c r="R9" i="5"/>
  <c r="S9" i="5"/>
  <c r="S9" i="10" s="1"/>
  <c r="T9" i="5"/>
  <c r="T9" i="10" s="1"/>
  <c r="U9" i="5"/>
  <c r="V9" i="5"/>
  <c r="W9" i="5"/>
  <c r="X9" i="5"/>
  <c r="X9" i="10" s="1"/>
  <c r="Y9" i="5"/>
  <c r="Y9" i="10" s="1"/>
  <c r="Z9" i="5"/>
  <c r="Z9" i="10" s="1"/>
  <c r="AA9" i="5"/>
  <c r="C10" i="5"/>
  <c r="D10" i="5"/>
  <c r="E10" i="5"/>
  <c r="E10" i="10" s="1"/>
  <c r="F10" i="5"/>
  <c r="F10" i="10" s="1"/>
  <c r="G10" i="5"/>
  <c r="G10" i="10" s="1"/>
  <c r="H10" i="5"/>
  <c r="I10" i="5"/>
  <c r="J10" i="5"/>
  <c r="K10" i="5"/>
  <c r="L10" i="5"/>
  <c r="L10" i="10" s="1"/>
  <c r="M10" i="5"/>
  <c r="M10" i="10" s="1"/>
  <c r="N10" i="5"/>
  <c r="O10" i="5"/>
  <c r="P10" i="5"/>
  <c r="Q10" i="5"/>
  <c r="Q10" i="10" s="1"/>
  <c r="R10" i="5"/>
  <c r="R10" i="10" s="1"/>
  <c r="S10" i="5"/>
  <c r="S10" i="10" s="1"/>
  <c r="T10" i="5"/>
  <c r="U10" i="5"/>
  <c r="V10" i="5"/>
  <c r="W10" i="5"/>
  <c r="X10" i="5"/>
  <c r="X10" i="10" s="1"/>
  <c r="Y10" i="5"/>
  <c r="Y10" i="10" s="1"/>
  <c r="Z10" i="5"/>
  <c r="AA10" i="5"/>
  <c r="C11" i="5"/>
  <c r="D11" i="5"/>
  <c r="E11" i="5"/>
  <c r="E11" i="10" s="1"/>
  <c r="F11" i="5"/>
  <c r="F11" i="10" s="1"/>
  <c r="G11" i="5"/>
  <c r="H11" i="5"/>
  <c r="I11" i="5"/>
  <c r="J11" i="5"/>
  <c r="K11" i="5"/>
  <c r="K11" i="10" s="1"/>
  <c r="L11" i="5"/>
  <c r="L11" i="10" s="1"/>
  <c r="M11" i="5"/>
  <c r="N11" i="5"/>
  <c r="O11" i="5"/>
  <c r="P11" i="5"/>
  <c r="Q11" i="5"/>
  <c r="Q11" i="10" s="1"/>
  <c r="R11" i="5"/>
  <c r="R11" i="10" s="1"/>
  <c r="S11" i="5"/>
  <c r="T11" i="5"/>
  <c r="U11" i="5"/>
  <c r="V11" i="5"/>
  <c r="W11" i="5"/>
  <c r="W11" i="10" s="1"/>
  <c r="X11" i="5"/>
  <c r="Y11" i="5"/>
  <c r="Z11" i="5"/>
  <c r="AA11" i="5"/>
  <c r="C12" i="5"/>
  <c r="C12" i="10" s="1"/>
  <c r="D12" i="5"/>
  <c r="D12" i="10" s="1"/>
  <c r="E12" i="5"/>
  <c r="E12" i="10" s="1"/>
  <c r="F12" i="5"/>
  <c r="G12" i="5"/>
  <c r="H12" i="5"/>
  <c r="I12" i="5"/>
  <c r="J12" i="5"/>
  <c r="J12" i="10" s="1"/>
  <c r="K12" i="5"/>
  <c r="L12" i="5"/>
  <c r="M12" i="5"/>
  <c r="N12" i="5"/>
  <c r="O12" i="5"/>
  <c r="P12" i="5"/>
  <c r="P12" i="10" s="1"/>
  <c r="Q12" i="5"/>
  <c r="Q12" i="10" s="1"/>
  <c r="R12" i="5"/>
  <c r="S12" i="5"/>
  <c r="T12" i="5"/>
  <c r="U12" i="5"/>
  <c r="V12" i="5"/>
  <c r="V12" i="10" s="1"/>
  <c r="W12" i="5"/>
  <c r="W12" i="10" s="1"/>
  <c r="X12" i="5"/>
  <c r="Y12" i="5"/>
  <c r="Z12" i="5"/>
  <c r="AA12" i="5"/>
  <c r="AA12" i="10" s="1"/>
  <c r="C13" i="5"/>
  <c r="C13" i="10" s="1"/>
  <c r="D13" i="5"/>
  <c r="D13" i="10" s="1"/>
  <c r="E13" i="5"/>
  <c r="F13" i="5"/>
  <c r="G13" i="5"/>
  <c r="H13" i="5"/>
  <c r="I13" i="5"/>
  <c r="I13" i="10" s="1"/>
  <c r="J13" i="5"/>
  <c r="J13" i="10" s="1"/>
  <c r="K13" i="5"/>
  <c r="L13" i="5"/>
  <c r="M13" i="5"/>
  <c r="N13" i="5"/>
  <c r="N13" i="10" s="1"/>
  <c r="O13" i="5"/>
  <c r="O13" i="10" s="1"/>
  <c r="P13" i="5"/>
  <c r="P13" i="10" s="1"/>
  <c r="Q13" i="5"/>
  <c r="R13" i="5"/>
  <c r="S13" i="5"/>
  <c r="T13" i="5"/>
  <c r="U13" i="5"/>
  <c r="U13" i="10" s="1"/>
  <c r="V13" i="5"/>
  <c r="V13" i="10" s="1"/>
  <c r="W13" i="5"/>
  <c r="X13" i="5"/>
  <c r="Y13" i="5"/>
  <c r="Z13" i="5"/>
  <c r="AA13" i="5"/>
  <c r="AA13" i="10" s="1"/>
  <c r="C14" i="5"/>
  <c r="C14" i="10" s="1"/>
  <c r="D14" i="5"/>
  <c r="E14" i="5"/>
  <c r="F14" i="5"/>
  <c r="G14" i="5"/>
  <c r="H14" i="5"/>
  <c r="H14" i="10" s="1"/>
  <c r="I14" i="5"/>
  <c r="I14" i="10" s="1"/>
  <c r="J14" i="5"/>
  <c r="K14" i="5"/>
  <c r="L14" i="5"/>
  <c r="M14" i="5"/>
  <c r="M14" i="10" s="1"/>
  <c r="N14" i="5"/>
  <c r="N14" i="10" s="1"/>
  <c r="O14" i="5"/>
  <c r="O14" i="10" s="1"/>
  <c r="P14" i="5"/>
  <c r="Q14" i="5"/>
  <c r="R14" i="5"/>
  <c r="S14" i="5"/>
  <c r="T14" i="5"/>
  <c r="T14" i="10" s="1"/>
  <c r="U14" i="5"/>
  <c r="U14" i="10" s="1"/>
  <c r="V14" i="5"/>
  <c r="W14" i="5"/>
  <c r="X14" i="5"/>
  <c r="Y14" i="5"/>
  <c r="Z14" i="5"/>
  <c r="Z14" i="10" s="1"/>
  <c r="AA14" i="5"/>
  <c r="AA14" i="10" s="1"/>
  <c r="C15" i="5"/>
  <c r="D15" i="5"/>
  <c r="E15" i="5"/>
  <c r="F15" i="5"/>
  <c r="G15" i="5"/>
  <c r="G15" i="10" s="1"/>
  <c r="H15" i="5"/>
  <c r="H15" i="10" s="1"/>
  <c r="I15" i="5"/>
  <c r="J15" i="5"/>
  <c r="K15" i="5"/>
  <c r="L15" i="5"/>
  <c r="M15" i="5"/>
  <c r="M15" i="10" s="1"/>
  <c r="N15" i="5"/>
  <c r="N15" i="10" s="1"/>
  <c r="O15" i="5"/>
  <c r="P15" i="5"/>
  <c r="Q15" i="5"/>
  <c r="R15" i="5"/>
  <c r="R15" i="10" s="1"/>
  <c r="S15" i="5"/>
  <c r="T15" i="5"/>
  <c r="T15" i="10" s="1"/>
  <c r="U15" i="5"/>
  <c r="V15" i="5"/>
  <c r="W15" i="5"/>
  <c r="X15" i="5"/>
  <c r="X15" i="10" s="1"/>
  <c r="Y15" i="5"/>
  <c r="Y15" i="10" s="1"/>
  <c r="Z15" i="5"/>
  <c r="Z15" i="10" s="1"/>
  <c r="AA15" i="5"/>
  <c r="C16" i="5"/>
  <c r="D16" i="5"/>
  <c r="E16" i="5"/>
  <c r="F16" i="5"/>
  <c r="F16" i="10" s="1"/>
  <c r="G16" i="5"/>
  <c r="G16" i="10" s="1"/>
  <c r="H16" i="5"/>
  <c r="I16" i="5"/>
  <c r="J16" i="5"/>
  <c r="K16" i="5"/>
  <c r="K16" i="10" s="1"/>
  <c r="L16" i="5"/>
  <c r="L16" i="10" s="1"/>
  <c r="M16" i="5"/>
  <c r="M16" i="10" s="1"/>
  <c r="N16" i="5"/>
  <c r="O16" i="5"/>
  <c r="P16" i="5"/>
  <c r="Q16" i="5"/>
  <c r="R16" i="5"/>
  <c r="R16" i="10" s="1"/>
  <c r="S16" i="5"/>
  <c r="S16" i="10" s="1"/>
  <c r="T16" i="5"/>
  <c r="U16" i="5"/>
  <c r="V16" i="5"/>
  <c r="W16" i="5"/>
  <c r="X16" i="5"/>
  <c r="X16" i="10" s="1"/>
  <c r="Y16" i="5"/>
  <c r="Y16" i="10" s="1"/>
  <c r="Z16" i="5"/>
  <c r="AA16" i="5"/>
  <c r="C17" i="5"/>
  <c r="D17" i="5"/>
  <c r="D17" i="10" s="1"/>
  <c r="E17" i="5"/>
  <c r="E17" i="10" s="1"/>
  <c r="F17" i="5"/>
  <c r="F17" i="10" s="1"/>
  <c r="G17" i="5"/>
  <c r="H17" i="5"/>
  <c r="I17" i="5"/>
  <c r="J17" i="5"/>
  <c r="J17" i="10" s="1"/>
  <c r="K17" i="5"/>
  <c r="K17" i="10" s="1"/>
  <c r="L17" i="5"/>
  <c r="L17" i="10" s="1"/>
  <c r="M17" i="5"/>
  <c r="N17" i="5"/>
  <c r="O17" i="5"/>
  <c r="P17" i="5"/>
  <c r="Q17" i="5"/>
  <c r="Q17" i="10" s="1"/>
  <c r="R17" i="5"/>
  <c r="R17" i="10" s="1"/>
  <c r="S17" i="5"/>
  <c r="T17" i="5"/>
  <c r="U17" i="5"/>
  <c r="V17" i="5"/>
  <c r="W17" i="5"/>
  <c r="W17" i="10" s="1"/>
  <c r="X17" i="5"/>
  <c r="X17" i="10" s="1"/>
  <c r="Y17" i="5"/>
  <c r="Z17" i="5"/>
  <c r="AA17" i="5"/>
  <c r="C18" i="5"/>
  <c r="D18" i="5"/>
  <c r="D18" i="10" s="1"/>
  <c r="E18" i="5"/>
  <c r="E18" i="10" s="1"/>
  <c r="F18" i="5"/>
  <c r="G18" i="5"/>
  <c r="H18" i="5"/>
  <c r="I18" i="5"/>
  <c r="J18" i="5"/>
  <c r="J18" i="10" s="1"/>
  <c r="K18" i="5"/>
  <c r="K18" i="10" s="1"/>
  <c r="L18" i="5"/>
  <c r="M18" i="5"/>
  <c r="N18" i="5"/>
  <c r="O18" i="5"/>
  <c r="O18" i="10" s="1"/>
  <c r="P18" i="5"/>
  <c r="P18" i="10" s="1"/>
  <c r="Q18" i="5"/>
  <c r="Q18" i="10" s="1"/>
  <c r="R18" i="5"/>
  <c r="S18" i="5"/>
  <c r="T18" i="5"/>
  <c r="U18" i="5"/>
  <c r="V18" i="5"/>
  <c r="V18" i="10" s="1"/>
  <c r="W18" i="5"/>
  <c r="W18" i="10" s="1"/>
  <c r="X18" i="5"/>
  <c r="Y18" i="5"/>
  <c r="Z18" i="5"/>
  <c r="AA18" i="5"/>
  <c r="C19" i="5"/>
  <c r="C19" i="10" s="1"/>
  <c r="D19" i="5"/>
  <c r="D19" i="10" s="1"/>
  <c r="E19" i="5"/>
  <c r="F19" i="5"/>
  <c r="G19" i="5"/>
  <c r="H19" i="5"/>
  <c r="H19" i="10" s="1"/>
  <c r="I19" i="5"/>
  <c r="J19" i="5"/>
  <c r="J19" i="10" s="1"/>
  <c r="K19" i="5"/>
  <c r="L19" i="5"/>
  <c r="M19" i="5"/>
  <c r="N19" i="5"/>
  <c r="O19" i="5"/>
  <c r="O19" i="10" s="1"/>
  <c r="P19" i="5"/>
  <c r="P19" i="10" s="1"/>
  <c r="Q19" i="5"/>
  <c r="R19" i="5"/>
  <c r="S19" i="5"/>
  <c r="T19" i="5"/>
  <c r="U19" i="5"/>
  <c r="U19" i="10" s="1"/>
  <c r="V19" i="5"/>
  <c r="V19" i="10" s="1"/>
  <c r="W19" i="5"/>
  <c r="X19" i="5"/>
  <c r="Y19" i="5"/>
  <c r="Z19" i="5"/>
  <c r="Z19" i="10" s="1"/>
  <c r="AA19" i="5"/>
  <c r="AA19" i="10" s="1"/>
  <c r="C20" i="5"/>
  <c r="C20" i="10" s="1"/>
  <c r="D20" i="5"/>
  <c r="E20" i="5"/>
  <c r="F20" i="5"/>
  <c r="G20" i="5"/>
  <c r="H20" i="5"/>
  <c r="H20" i="10" s="1"/>
  <c r="I20" i="5"/>
  <c r="I20" i="10" s="1"/>
  <c r="J20" i="5"/>
  <c r="K20" i="5"/>
  <c r="L20" i="5"/>
  <c r="M20" i="5"/>
  <c r="N20" i="5"/>
  <c r="N20" i="10" s="1"/>
  <c r="O20" i="5"/>
  <c r="P20" i="5"/>
  <c r="Q20" i="5"/>
  <c r="R20" i="5"/>
  <c r="S20" i="5"/>
  <c r="S20" i="10" s="1"/>
  <c r="T20" i="5"/>
  <c r="T20" i="10" s="1"/>
  <c r="U20" i="5"/>
  <c r="U20" i="10" s="1"/>
  <c r="V20" i="5"/>
  <c r="W20" i="5"/>
  <c r="X20" i="5"/>
  <c r="Y20" i="5"/>
  <c r="Z20" i="5"/>
  <c r="AA20" i="5"/>
  <c r="AA20" i="10" s="1"/>
  <c r="C21" i="5"/>
  <c r="D21" i="5"/>
  <c r="E21" i="5"/>
  <c r="F21" i="5"/>
  <c r="G21" i="5"/>
  <c r="G21" i="10" s="1"/>
  <c r="H21" i="5"/>
  <c r="H21" i="10" s="1"/>
  <c r="I21" i="5"/>
  <c r="J21" i="5"/>
  <c r="K21" i="5"/>
  <c r="L21" i="5"/>
  <c r="L21" i="10" s="1"/>
  <c r="M21" i="5"/>
  <c r="M21" i="10" s="1"/>
  <c r="N21" i="5"/>
  <c r="N21" i="10" s="1"/>
  <c r="O21" i="5"/>
  <c r="P21" i="5"/>
  <c r="Q21" i="5"/>
  <c r="R21" i="5"/>
  <c r="S21" i="5"/>
  <c r="S21" i="10" s="1"/>
  <c r="T21" i="5"/>
  <c r="U21" i="5"/>
  <c r="V21" i="5"/>
  <c r="W21" i="5"/>
  <c r="X21" i="5"/>
  <c r="Y21" i="5"/>
  <c r="Y21" i="10" s="1"/>
  <c r="Z21" i="5"/>
  <c r="Z21" i="10" s="1"/>
  <c r="AA21" i="5"/>
  <c r="C22" i="5"/>
  <c r="D22" i="5"/>
  <c r="E22" i="5"/>
  <c r="E22" i="10" s="1"/>
  <c r="F22" i="5"/>
  <c r="F22" i="10" s="1"/>
  <c r="G22" i="5"/>
  <c r="G22" i="10" s="1"/>
  <c r="H22" i="5"/>
  <c r="I22" i="5"/>
  <c r="J22" i="5"/>
  <c r="K22" i="5"/>
  <c r="L22" i="5"/>
  <c r="M22" i="5"/>
  <c r="M22" i="10" s="1"/>
  <c r="N22" i="5"/>
  <c r="O22" i="5"/>
  <c r="P22" i="5"/>
  <c r="Q22" i="5"/>
  <c r="R22" i="5"/>
  <c r="R22" i="10" s="1"/>
  <c r="S22" i="5"/>
  <c r="S22" i="10" s="1"/>
  <c r="T22" i="5"/>
  <c r="U22" i="5"/>
  <c r="V22" i="5"/>
  <c r="W22" i="5"/>
  <c r="W22" i="10" s="1"/>
  <c r="X22" i="5"/>
  <c r="X22" i="10" s="1"/>
  <c r="Y22" i="5"/>
  <c r="Y22" i="10" s="1"/>
  <c r="Z22" i="5"/>
  <c r="AA22" i="5"/>
  <c r="C23" i="5"/>
  <c r="D23" i="5"/>
  <c r="E23" i="5"/>
  <c r="E23" i="10" s="1"/>
  <c r="F23" i="5"/>
  <c r="F23" i="10" s="1"/>
  <c r="G23" i="5"/>
  <c r="H23" i="5"/>
  <c r="I23" i="5"/>
  <c r="J23" i="5"/>
  <c r="K23" i="5"/>
  <c r="K23" i="10" s="1"/>
  <c r="L23" i="5"/>
  <c r="M23" i="5"/>
  <c r="N23" i="5"/>
  <c r="O23" i="5"/>
  <c r="P23" i="5"/>
  <c r="P23" i="10" s="1"/>
  <c r="Q23" i="5"/>
  <c r="Q23" i="10" s="1"/>
  <c r="R23" i="5"/>
  <c r="R23" i="10" s="1"/>
  <c r="S23" i="5"/>
  <c r="T23" i="5"/>
  <c r="U23" i="5"/>
  <c r="V23" i="5"/>
  <c r="W23" i="5"/>
  <c r="W23" i="10" s="1"/>
  <c r="X23" i="5"/>
  <c r="X23" i="10" s="1"/>
  <c r="Y23" i="5"/>
  <c r="Z23" i="5"/>
  <c r="AA23" i="5"/>
  <c r="C24" i="5"/>
  <c r="D24" i="5"/>
  <c r="D24" i="10" s="1"/>
  <c r="E24" i="5"/>
  <c r="E24" i="10" s="1"/>
  <c r="F24" i="5"/>
  <c r="G24" i="5"/>
  <c r="H24" i="5"/>
  <c r="I24" i="5"/>
  <c r="I24" i="10" s="1"/>
  <c r="J24" i="5"/>
  <c r="J24" i="10" s="1"/>
  <c r="K24" i="5"/>
  <c r="K24" i="10" s="1"/>
  <c r="L24" i="5"/>
  <c r="M24" i="5"/>
  <c r="N24" i="5"/>
  <c r="O24" i="5"/>
  <c r="P24" i="5"/>
  <c r="P24" i="10" s="1"/>
  <c r="Q24" i="5"/>
  <c r="Q24" i="10" s="1"/>
  <c r="R24" i="5"/>
  <c r="S24" i="5"/>
  <c r="T24" i="5"/>
  <c r="U24" i="5"/>
  <c r="V24" i="5"/>
  <c r="V24" i="10" s="1"/>
  <c r="W24" i="5"/>
  <c r="X24" i="5"/>
  <c r="Y24" i="5"/>
  <c r="Z24" i="5"/>
  <c r="AA24" i="5"/>
  <c r="C25" i="5"/>
  <c r="C25" i="10" s="1"/>
  <c r="D25" i="5"/>
  <c r="E25" i="5"/>
  <c r="F25" i="5"/>
  <c r="G25" i="5"/>
  <c r="H25" i="5"/>
  <c r="H25" i="10" s="1"/>
  <c r="I25" i="5"/>
  <c r="I25" i="10" s="1"/>
  <c r="J25" i="5"/>
  <c r="K25" i="5"/>
  <c r="L25" i="5"/>
  <c r="M25" i="5"/>
  <c r="N25" i="5"/>
  <c r="O25" i="5"/>
  <c r="O25" i="10" s="1"/>
  <c r="P25" i="5"/>
  <c r="Q25" i="5"/>
  <c r="R25" i="5"/>
  <c r="S25" i="5"/>
  <c r="T25" i="5"/>
  <c r="T25" i="10" s="1"/>
  <c r="U25" i="5"/>
  <c r="U25" i="10" s="1"/>
  <c r="V25" i="5"/>
  <c r="V25" i="10" s="1"/>
  <c r="W25" i="5"/>
  <c r="X25" i="5"/>
  <c r="Y25" i="5"/>
  <c r="Z25" i="5"/>
  <c r="AA25" i="5"/>
  <c r="AA25" i="10" s="1"/>
  <c r="C26" i="5"/>
  <c r="C26" i="10" s="1"/>
  <c r="D26" i="5"/>
  <c r="E26" i="5"/>
  <c r="F26" i="5"/>
  <c r="G26" i="5"/>
  <c r="H26" i="5"/>
  <c r="H26" i="10" s="1"/>
  <c r="I26" i="5"/>
  <c r="J26" i="5"/>
  <c r="K26" i="5"/>
  <c r="L26" i="5"/>
  <c r="M26" i="5"/>
  <c r="N26" i="5"/>
  <c r="N26" i="10" s="1"/>
  <c r="O26" i="5"/>
  <c r="P26" i="5"/>
  <c r="Q26" i="5"/>
  <c r="R26" i="5"/>
  <c r="S26" i="5"/>
  <c r="T26" i="5"/>
  <c r="U26" i="5"/>
  <c r="U26" i="10" s="1"/>
  <c r="V26" i="5"/>
  <c r="W26" i="5"/>
  <c r="X26" i="5"/>
  <c r="Y26" i="5"/>
  <c r="Z26" i="5"/>
  <c r="Z26" i="10" s="1"/>
  <c r="AA26" i="5"/>
  <c r="C27" i="5"/>
  <c r="D27" i="5"/>
  <c r="E27" i="5"/>
  <c r="F27" i="5"/>
  <c r="F27" i="10" s="1"/>
  <c r="G27" i="5"/>
  <c r="G27" i="10" s="1"/>
  <c r="H27" i="5"/>
  <c r="H27" i="10" s="1"/>
  <c r="I27" i="5"/>
  <c r="J27" i="5"/>
  <c r="K27" i="5"/>
  <c r="L27" i="5"/>
  <c r="M27" i="5"/>
  <c r="M27" i="10" s="1"/>
  <c r="N27" i="5"/>
  <c r="N27" i="10" s="1"/>
  <c r="O27" i="5"/>
  <c r="P27" i="5"/>
  <c r="Q27" i="5"/>
  <c r="R27" i="5"/>
  <c r="S27" i="5"/>
  <c r="S27" i="10" s="1"/>
  <c r="T27" i="5"/>
  <c r="T27" i="10" s="1"/>
  <c r="U27" i="5"/>
  <c r="V27" i="5"/>
  <c r="W27" i="5"/>
  <c r="X27" i="5"/>
  <c r="Y27" i="5"/>
  <c r="Y27" i="10" s="1"/>
  <c r="Z27" i="5"/>
  <c r="Z27" i="10" s="1"/>
  <c r="AA27" i="5"/>
  <c r="C28" i="5"/>
  <c r="D28" i="5"/>
  <c r="D28" i="10" s="1"/>
  <c r="E28" i="5"/>
  <c r="E28" i="10" s="1"/>
  <c r="F28" i="5"/>
  <c r="G28" i="5"/>
  <c r="G28" i="10" s="1"/>
  <c r="H28" i="5"/>
  <c r="I28" i="5"/>
  <c r="J28" i="5"/>
  <c r="J28" i="10" s="1"/>
  <c r="K28" i="5"/>
  <c r="L28" i="5"/>
  <c r="M28" i="5"/>
  <c r="M28" i="10" s="1"/>
  <c r="N28" i="5"/>
  <c r="O28" i="5"/>
  <c r="P28" i="5"/>
  <c r="Q28" i="5"/>
  <c r="Q28" i="10" s="1"/>
  <c r="R28" i="5"/>
  <c r="S28" i="5"/>
  <c r="S28" i="10" s="1"/>
  <c r="T28" i="5"/>
  <c r="U28" i="5"/>
  <c r="V28" i="5"/>
  <c r="V28" i="10" s="1"/>
  <c r="W28" i="5"/>
  <c r="W28" i="10" s="1"/>
  <c r="X28" i="5"/>
  <c r="Y28" i="5"/>
  <c r="Y28" i="10" s="1"/>
  <c r="Z28" i="5"/>
  <c r="AA28" i="5"/>
  <c r="C29" i="5"/>
  <c r="D29" i="5"/>
  <c r="D29" i="10" s="1"/>
  <c r="E29" i="5"/>
  <c r="F29" i="5"/>
  <c r="F29" i="10" s="1"/>
  <c r="G29" i="5"/>
  <c r="H29" i="5"/>
  <c r="I29" i="5"/>
  <c r="J29" i="5"/>
  <c r="J29" i="10" s="1"/>
  <c r="K29" i="5"/>
  <c r="L29" i="5"/>
  <c r="L29" i="10" s="1"/>
  <c r="M29" i="5"/>
  <c r="N29" i="5"/>
  <c r="O29" i="5"/>
  <c r="O29" i="10" s="1"/>
  <c r="P29" i="5"/>
  <c r="P29" i="10" s="1"/>
  <c r="Q29" i="5"/>
  <c r="R29" i="5"/>
  <c r="R29" i="10" s="1"/>
  <c r="S29" i="5"/>
  <c r="T29" i="5"/>
  <c r="U29" i="5"/>
  <c r="U29" i="10" s="1"/>
  <c r="V29" i="5"/>
  <c r="V29" i="10" s="1"/>
  <c r="W29" i="5"/>
  <c r="X29" i="5"/>
  <c r="X29" i="10" s="1"/>
  <c r="Y29" i="5"/>
  <c r="Z29" i="5"/>
  <c r="AA29" i="5"/>
  <c r="AA29" i="10" s="1"/>
  <c r="C30" i="5"/>
  <c r="C30" i="10" s="1"/>
  <c r="D30" i="5"/>
  <c r="E30" i="5"/>
  <c r="E30" i="10" s="1"/>
  <c r="F30" i="5"/>
  <c r="G30" i="5"/>
  <c r="H30" i="5"/>
  <c r="H30" i="10" s="1"/>
  <c r="I30" i="5"/>
  <c r="I30" i="10" s="1"/>
  <c r="J30" i="5"/>
  <c r="K30" i="5"/>
  <c r="L30" i="5"/>
  <c r="M30" i="5"/>
  <c r="N30" i="5"/>
  <c r="N30" i="10" s="1"/>
  <c r="O30" i="5"/>
  <c r="O30" i="10" s="1"/>
  <c r="P30" i="5"/>
  <c r="Q30" i="5"/>
  <c r="Q30" i="10" s="1"/>
  <c r="R30" i="5"/>
  <c r="S30" i="5"/>
  <c r="T30" i="5"/>
  <c r="T30" i="10" s="1"/>
  <c r="U30" i="5"/>
  <c r="U30" i="10" s="1"/>
  <c r="V30" i="5"/>
  <c r="W30" i="5"/>
  <c r="W30" i="10" s="1"/>
  <c r="X30" i="5"/>
  <c r="Y30" i="5"/>
  <c r="Z30" i="5"/>
  <c r="Z30" i="10" s="1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10"/>
  <c r="D7" i="10"/>
  <c r="A160" i="1" l="1"/>
  <c r="CJ963" i="1"/>
  <c r="BF950" i="1"/>
  <c r="BG950" i="1"/>
  <c r="CK963" i="1"/>
  <c r="J25" i="10"/>
  <c r="P28" i="10"/>
  <c r="I29" i="10"/>
  <c r="P11" i="10"/>
  <c r="N7" i="10"/>
  <c r="K30" i="10"/>
  <c r="L23" i="10"/>
  <c r="C29" i="10"/>
  <c r="T21" i="10"/>
  <c r="O20" i="10"/>
  <c r="L22" i="10"/>
  <c r="K28" i="10"/>
  <c r="K12" i="10"/>
  <c r="X11" i="10"/>
  <c r="Y14" i="10"/>
  <c r="G14" i="10"/>
  <c r="G8" i="10"/>
  <c r="AA30" i="10"/>
  <c r="T26" i="10"/>
  <c r="Z20" i="10"/>
  <c r="V17" i="10"/>
  <c r="I19" i="10"/>
  <c r="B9" i="10"/>
  <c r="U12" i="10"/>
  <c r="J11" i="10"/>
  <c r="S15" i="10"/>
  <c r="B27" i="10"/>
  <c r="B21" i="10"/>
  <c r="B15" i="10"/>
  <c r="B23" i="10"/>
  <c r="B29" i="10"/>
  <c r="B11" i="10"/>
  <c r="B13" i="10"/>
  <c r="B17" i="10"/>
  <c r="S30" i="10"/>
  <c r="T29" i="10"/>
  <c r="U28" i="10"/>
  <c r="E14" i="10"/>
  <c r="M30" i="10"/>
  <c r="N29" i="10"/>
  <c r="O28" i="10"/>
  <c r="F7" i="10"/>
  <c r="G30" i="10"/>
  <c r="H29" i="10"/>
  <c r="I28" i="10"/>
  <c r="X7" i="10"/>
  <c r="T7" i="10"/>
  <c r="Y30" i="10"/>
  <c r="Z29" i="10"/>
  <c r="AA28" i="10"/>
  <c r="C28" i="10"/>
  <c r="Z11" i="10"/>
  <c r="B31" i="8"/>
  <c r="Y18" i="10"/>
  <c r="V9" i="10"/>
  <c r="X30" i="10"/>
  <c r="R30" i="10"/>
  <c r="L30" i="10"/>
  <c r="F30" i="10"/>
  <c r="Y29" i="10"/>
  <c r="S29" i="10"/>
  <c r="M29" i="10"/>
  <c r="G29" i="10"/>
  <c r="Z28" i="10"/>
  <c r="T28" i="10"/>
  <c r="N28" i="10"/>
  <c r="H28" i="10"/>
  <c r="AA27" i="10"/>
  <c r="I27" i="10"/>
  <c r="V26" i="10"/>
  <c r="Z22" i="10"/>
  <c r="T16" i="10"/>
  <c r="L12" i="10"/>
  <c r="W7" i="10"/>
  <c r="Q7" i="10"/>
  <c r="K7" i="10"/>
  <c r="E7" i="10"/>
  <c r="V27" i="10"/>
  <c r="J27" i="10"/>
  <c r="W26" i="10"/>
  <c r="K26" i="10"/>
  <c r="X25" i="10"/>
  <c r="L25" i="10"/>
  <c r="Y24" i="10"/>
  <c r="M24" i="10"/>
  <c r="Z23" i="10"/>
  <c r="N23" i="10"/>
  <c r="AA22" i="10"/>
  <c r="O22" i="10"/>
  <c r="C22" i="10"/>
  <c r="P21" i="10"/>
  <c r="D21" i="10"/>
  <c r="Q20" i="10"/>
  <c r="E20" i="10"/>
  <c r="R19" i="10"/>
  <c r="F19" i="10"/>
  <c r="M18" i="10"/>
  <c r="Z17" i="10"/>
  <c r="N17" i="10"/>
  <c r="AA16" i="10"/>
  <c r="O16" i="10"/>
  <c r="C16" i="10"/>
  <c r="P15" i="10"/>
  <c r="D15" i="10"/>
  <c r="Q14" i="10"/>
  <c r="R13" i="10"/>
  <c r="F13" i="10"/>
  <c r="S12" i="10"/>
  <c r="G12" i="10"/>
  <c r="T11" i="10"/>
  <c r="H11" i="10"/>
  <c r="U10" i="10"/>
  <c r="I10" i="10"/>
  <c r="J9" i="10"/>
  <c r="W8" i="10"/>
  <c r="K8" i="10"/>
  <c r="L7" i="10"/>
  <c r="P27" i="10"/>
  <c r="D27" i="10"/>
  <c r="Q26" i="10"/>
  <c r="E26" i="10"/>
  <c r="R25" i="10"/>
  <c r="F25" i="10"/>
  <c r="S24" i="10"/>
  <c r="G24" i="10"/>
  <c r="T23" i="10"/>
  <c r="H23" i="10"/>
  <c r="U22" i="10"/>
  <c r="I22" i="10"/>
  <c r="V21" i="10"/>
  <c r="J21" i="10"/>
  <c r="W20" i="10"/>
  <c r="K20" i="10"/>
  <c r="X19" i="10"/>
  <c r="L19" i="10"/>
  <c r="S18" i="10"/>
  <c r="G18" i="10"/>
  <c r="T17" i="10"/>
  <c r="H17" i="10"/>
  <c r="U16" i="10"/>
  <c r="I16" i="10"/>
  <c r="V15" i="10"/>
  <c r="J15" i="10"/>
  <c r="W14" i="10"/>
  <c r="K14" i="10"/>
  <c r="X13" i="10"/>
  <c r="L13" i="10"/>
  <c r="Y12" i="10"/>
  <c r="M12" i="10"/>
  <c r="N11" i="10"/>
  <c r="AA10" i="10"/>
  <c r="O10" i="10"/>
  <c r="C10" i="10"/>
  <c r="P9" i="10"/>
  <c r="D9" i="10"/>
  <c r="Q8" i="10"/>
  <c r="E8" i="10"/>
  <c r="R7" i="10"/>
  <c r="P30" i="10"/>
  <c r="D30" i="10"/>
  <c r="Q29" i="10"/>
  <c r="E29" i="10"/>
  <c r="R28" i="10"/>
  <c r="F28" i="10"/>
  <c r="AA7" i="10"/>
  <c r="O7" i="10"/>
  <c r="I7" i="10"/>
  <c r="V30" i="10"/>
  <c r="J30" i="10"/>
  <c r="W29" i="10"/>
  <c r="K29" i="10"/>
  <c r="X28" i="10"/>
  <c r="L28" i="10"/>
  <c r="B26" i="10"/>
  <c r="B20" i="10"/>
  <c r="B14" i="10"/>
  <c r="B8" i="10"/>
  <c r="B28" i="10"/>
  <c r="B22" i="10"/>
  <c r="B16" i="10"/>
  <c r="B10" i="10"/>
  <c r="U27" i="10"/>
  <c r="O27" i="10"/>
  <c r="C27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B30" i="10"/>
  <c r="Y7" i="10"/>
  <c r="S7" i="10"/>
  <c r="M7" i="10"/>
  <c r="G7" i="10"/>
  <c r="X27" i="10"/>
  <c r="R27" i="10"/>
  <c r="L27" i="10"/>
  <c r="S26" i="10"/>
  <c r="W27" i="10"/>
  <c r="Q27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191" i="1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222" i="1" l="1"/>
  <c r="AB529" i="1"/>
  <c r="AB312" i="1"/>
  <c r="D16" i="11" s="1"/>
  <c r="AC312" i="1"/>
  <c r="E16" i="11" s="1"/>
  <c r="A253" i="1" l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BG940" i="1" s="1"/>
  <c r="AC912" i="1"/>
  <c r="BG939" i="1" s="1"/>
  <c r="AC911" i="1"/>
  <c r="AC910" i="1"/>
  <c r="AC909" i="1"/>
  <c r="AC908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30" i="1"/>
  <c r="AC31" i="1"/>
  <c r="AC32" i="1"/>
  <c r="A284" i="1" l="1"/>
  <c r="BG942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315" i="1" l="1"/>
  <c r="AC281" i="1"/>
  <c r="AB281" i="1"/>
  <c r="D15" i="11" s="1"/>
  <c r="A346" i="1" l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377" i="1" l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X421" i="1"/>
  <c r="AI544" i="1"/>
  <c r="AK576" i="1"/>
  <c r="AN637" i="1"/>
  <c r="AS693" i="1"/>
  <c r="BB731" i="1"/>
  <c r="BB755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W885" i="1"/>
  <c r="AJ886" i="1"/>
  <c r="AZ886" i="1"/>
  <c r="AL887" i="1"/>
  <c r="AT916" i="1"/>
  <c r="AL91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E144" i="1" s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BD725" i="1" s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W918" i="1"/>
  <c r="AM792" i="1"/>
  <c r="AX792" i="1"/>
  <c r="AS885" i="1"/>
  <c r="AL886" i="1"/>
  <c r="AT886" i="1"/>
  <c r="BB886" i="1"/>
  <c r="AI909" i="1"/>
  <c r="AQ917" i="1"/>
  <c r="AG918" i="1"/>
  <c r="BB91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J846" i="1"/>
  <c r="AO846" i="1"/>
  <c r="AT846" i="1"/>
  <c r="AZ846" i="1"/>
  <c r="BE846" i="1"/>
  <c r="AK908" i="1"/>
  <c r="AS908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M451" i="1"/>
  <c r="AQ451" i="1"/>
  <c r="AU451" i="1"/>
  <c r="AY451" i="1"/>
  <c r="AI475" i="1"/>
  <c r="AM475" i="1"/>
  <c r="AQ475" i="1"/>
  <c r="AU475" i="1"/>
  <c r="AY475" i="1"/>
  <c r="AI513" i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I918" i="1"/>
  <c r="AM918" i="1"/>
  <c r="AQ918" i="1"/>
  <c r="AU918" i="1"/>
  <c r="AY918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P51" i="1"/>
  <c r="A408" i="1"/>
  <c r="AJ51" i="1"/>
  <c r="AX330" i="1"/>
  <c r="BE105" i="1"/>
  <c r="BA640" i="1"/>
  <c r="AK516" i="1"/>
  <c r="AI454" i="1"/>
  <c r="AR51" i="1"/>
  <c r="AJ702" i="1"/>
  <c r="AV206" i="1"/>
  <c r="AV671" i="1"/>
  <c r="BC516" i="1"/>
  <c r="AF392" i="1"/>
  <c r="AK578" i="1"/>
  <c r="AV547" i="1"/>
  <c r="AL330" i="1"/>
  <c r="AN113" i="1"/>
  <c r="AP485" i="1"/>
  <c r="BE911" i="1"/>
  <c r="AS733" i="1"/>
  <c r="AV578" i="1"/>
  <c r="AG888" i="1"/>
  <c r="AO330" i="1"/>
  <c r="AI516" i="1"/>
  <c r="BB330" i="1"/>
  <c r="BC880" i="1"/>
  <c r="AH601" i="1"/>
  <c r="BE454" i="1"/>
  <c r="AH454" i="1"/>
  <c r="AY454" i="1"/>
  <c r="AR454" i="1"/>
  <c r="AU632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BG917" i="1"/>
  <c r="AY849" i="1"/>
  <c r="BG878" i="1"/>
  <c r="AM818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AX888" i="1"/>
  <c r="BF825" i="1"/>
  <c r="BF917" i="1"/>
  <c r="AX919" i="1"/>
  <c r="AU911" i="1"/>
  <c r="AS919" i="1"/>
  <c r="BC888" i="1"/>
  <c r="BB888" i="1"/>
  <c r="BF848" i="1"/>
  <c r="AU826" i="1"/>
  <c r="AL880" i="1"/>
  <c r="AG826" i="1"/>
  <c r="BG823" i="1"/>
  <c r="AM787" i="1"/>
  <c r="AR795" i="1"/>
  <c r="AY795" i="1"/>
  <c r="BG784" i="1"/>
  <c r="AU756" i="1"/>
  <c r="BE756" i="1"/>
  <c r="BG722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A439" i="1" l="1"/>
  <c r="BF353" i="1"/>
  <c r="BF206" i="1"/>
  <c r="BF477" i="1"/>
  <c r="BG330" i="1"/>
  <c r="BF113" i="1"/>
  <c r="BF167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470" i="1" l="1"/>
  <c r="AC746" i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501" i="1" l="1"/>
  <c r="C9" i="1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F910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G16" i="11" s="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G15" i="11" s="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E37" i="1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AB250" i="1"/>
  <c r="D14" i="11" s="1"/>
  <c r="G14" i="11" s="1"/>
  <c r="AC653" i="1"/>
  <c r="E27" i="11" s="1"/>
  <c r="D37" i="11"/>
  <c r="AB622" i="1"/>
  <c r="AB374" i="1"/>
  <c r="D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A532" i="1" l="1"/>
  <c r="G18" i="11"/>
  <c r="G19" i="11"/>
  <c r="G27" i="11"/>
  <c r="CK238" i="1"/>
  <c r="CJ855" i="1"/>
  <c r="G33" i="11"/>
  <c r="CJ817" i="1"/>
  <c r="CK512" i="1"/>
  <c r="CK506" i="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825" i="1"/>
  <c r="CJ861" i="1"/>
  <c r="CK678" i="1"/>
  <c r="CK692" i="1"/>
  <c r="CJ524" i="1"/>
  <c r="CJ351" i="1"/>
  <c r="CJ675" i="1"/>
  <c r="CK109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U91" i="5"/>
  <c r="L89" i="5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563" i="1" l="1"/>
  <c r="B65" i="5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594" i="1" l="1"/>
  <c r="D42" i="1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625" i="1" l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A656" i="1" l="1"/>
  <c r="X63" i="9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687" i="1" l="1"/>
  <c r="AB64" i="10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  <c r="A718" i="1" l="1"/>
  <c r="A749" i="1" l="1"/>
  <c r="A780" i="1" l="1"/>
  <c r="A811" i="1" l="1"/>
  <c r="A842" i="1" l="1"/>
  <c r="A873" i="1" l="1"/>
  <c r="A904" i="1" l="1"/>
  <c r="A935" i="1" l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<sst xmlns="http://schemas.openxmlformats.org/spreadsheetml/2006/main" count="7878" uniqueCount="88">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</sst>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1" fontId="21" fillId="0" borderId="0" xfId="5" applyNumberFormat="1" applyFont="1"/>
    <xf numFmtId="166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22" fillId="0" borderId="0" xfId="0" applyFo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66" fontId="18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1" fontId="7" fillId="2" borderId="4" xfId="0" applyNumberFormat="1" applyFont="1" applyFill="1" applyBorder="1" applyAlignment="1">
      <alignment horizontal="right"/>
    </xf>
    <xf numFmtId="1" fontId="7" fillId="2" borderId="5" xfId="1" applyNumberFormat="1" applyFont="1" applyFill="1" applyBorder="1" applyAlignment="1">
      <alignment horizontal="right"/>
    </xf>
    <xf numFmtId="1" fontId="7" fillId="2" borderId="6" xfId="0" applyNumberFormat="1" applyFont="1" applyFill="1" applyBorder="1" applyAlignment="1">
      <alignment horizontal="right"/>
    </xf>
    <xf numFmtId="1" fontId="7" fillId="2" borderId="7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" fontId="7" fillId="2" borderId="8" xfId="0" applyNumberFormat="1" applyFont="1" applyFill="1" applyBorder="1" applyAlignment="1">
      <alignment horizontal="right"/>
    </xf>
    <xf numFmtId="1" fontId="7" fillId="2" borderId="9" xfId="0" applyNumberFormat="1" applyFont="1" applyFill="1" applyBorder="1" applyAlignment="1">
      <alignment horizontal="right"/>
    </xf>
    <xf numFmtId="1" fontId="7" fillId="2" borderId="0" xfId="0" applyNumberFormat="1" applyFont="1" applyFill="1" applyAlignment="1">
      <alignment horizontal="right"/>
    </xf>
    <xf numFmtId="1" fontId="7" fillId="2" borderId="10" xfId="1" applyNumberFormat="1" applyFont="1" applyFill="1" applyBorder="1" applyAlignment="1">
      <alignment horizontal="right"/>
    </xf>
    <xf numFmtId="1" fontId="7" fillId="2" borderId="11" xfId="0" applyNumberFormat="1" applyFont="1" applyFill="1" applyBorder="1" applyAlignment="1">
      <alignment horizontal="right"/>
    </xf>
    <xf numFmtId="1" fontId="7" fillId="2" borderId="12" xfId="0" applyNumberFormat="1" applyFont="1" applyFill="1" applyBorder="1" applyAlignment="1">
      <alignment horizontal="right"/>
    </xf>
    <xf numFmtId="1" fontId="7" fillId="2" borderId="10" xfId="0" applyNumberFormat="1" applyFont="1" applyFill="1" applyBorder="1" applyAlignment="1">
      <alignment horizontal="right"/>
    </xf>
    <xf numFmtId="1" fontId="7" fillId="2" borderId="13" xfId="0" applyNumberFormat="1" applyFont="1" applyFill="1" applyBorder="1" applyAlignment="1">
      <alignment horizontal="right"/>
    </xf>
    <xf numFmtId="1" fontId="7" fillId="2" borderId="14" xfId="0" applyNumberFormat="1" applyFont="1" applyFill="1" applyBorder="1" applyAlignment="1">
      <alignment horizontal="right"/>
    </xf>
    <xf numFmtId="1" fontId="7" fillId="2" borderId="4" xfId="1" applyNumberFormat="1" applyFont="1" applyFill="1" applyBorder="1" applyAlignment="1">
      <alignment horizontal="right"/>
    </xf>
    <xf numFmtId="1" fontId="7" fillId="2" borderId="9" xfId="1" applyNumberFormat="1" applyFont="1" applyFill="1" applyBorder="1" applyAlignment="1">
      <alignment horizontal="right"/>
    </xf>
    <xf numFmtId="1" fontId="7" fillId="2" borderId="7" xfId="1" applyNumberFormat="1" applyFont="1" applyFill="1" applyBorder="1" applyAlignment="1">
      <alignment horizontal="right"/>
    </xf>
    <xf numFmtId="1" fontId="7" fillId="2" borderId="0" xfId="1" applyNumberFormat="1" applyFont="1" applyFill="1" applyBorder="1" applyAlignment="1">
      <alignment horizontal="right"/>
    </xf>
    <xf numFmtId="1" fontId="7" fillId="2" borderId="14" xfId="1" applyNumberFormat="1" applyFont="1" applyFill="1" applyBorder="1" applyAlignment="1">
      <alignment horizontal="right"/>
    </xf>
    <xf numFmtId="1" fontId="7" fillId="2" borderId="12" xfId="1" applyNumberFormat="1" applyFont="1" applyFill="1" applyBorder="1" applyAlignment="1">
      <alignment horizontal="right"/>
    </xf>
    <xf numFmtId="166" fontId="8" fillId="2" borderId="21" xfId="1" applyNumberFormat="1" applyFont="1" applyFill="1" applyBorder="1" applyAlignment="1">
      <alignment horizontal="right"/>
    </xf>
    <xf numFmtId="166" fontId="8" fillId="2" borderId="9" xfId="1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30726</xdr:colOff>
      <xdr:row>0</xdr:row>
      <xdr:rowOff>71694</xdr:rowOff>
    </xdr:from>
    <xdr:to>
      <xdr:col>2</xdr:col>
      <xdr:colOff>668901</xdr:colOff>
      <xdr:row>2</xdr:row>
      <xdr:rowOff>231331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B58A5-8B70-4CDC-8218-125A3F886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1694" y="71694"/>
          <a:ext cx="638175" cy="6307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12" zoomScale="80" zoomScaleNormal="80" zoomScalePageLayoutView="50" workbookViewId="0">
      <selection activeCell="A812" sqref="A1:A1048576"/>
    </sheetView>
  </sheetViews>
  <sheetFormatPr defaultColWidth="8.88671875" defaultRowHeight="13.2" x14ac:dyDescent="0.25"/>
  <cols>
    <col min="1" max="1" width="10.44140625" style="212" customWidth="1"/>
    <col min="2" max="2" width="8.33203125" style="212" customWidth="1"/>
    <col min="3" max="3" width="7.44140625" style="212" customWidth="1"/>
    <col min="4" max="4" width="6.6640625" style="212" customWidth="1"/>
    <col min="5" max="5" width="7.44140625" style="212" customWidth="1"/>
    <col min="6" max="6" width="8.44140625" style="212" customWidth="1"/>
    <col min="7" max="7" width="8" style="212" customWidth="1"/>
    <col min="8" max="8" width="7" style="212" customWidth="1"/>
    <col min="9" max="9" width="7.33203125" style="212" customWidth="1"/>
    <col min="10" max="10" width="6.109375" style="212" customWidth="1"/>
    <col min="11" max="11" width="7.33203125" style="212" customWidth="1"/>
    <col min="12" max="12" width="7.6640625" style="212" customWidth="1"/>
    <col min="13" max="14" width="7.109375" style="212" customWidth="1"/>
    <col min="15" max="15" width="7.88671875" style="212" customWidth="1"/>
    <col min="16" max="16" width="7.5546875" style="212" customWidth="1"/>
    <col min="17" max="17" width="7.109375" style="212" customWidth="1"/>
    <col min="18" max="18" width="7.33203125" style="212" customWidth="1"/>
    <col min="19" max="19" width="7.88671875" style="212" customWidth="1"/>
    <col min="20" max="20" width="7.5546875" style="212" customWidth="1"/>
    <col min="21" max="21" width="7" style="212" customWidth="1"/>
    <col min="22" max="22" width="7.44140625" style="212" customWidth="1"/>
    <col min="23" max="23" width="8" style="212" customWidth="1"/>
    <col min="24" max="24" width="7.109375" style="212" customWidth="1"/>
    <col min="25" max="25" width="7.44140625" style="212" customWidth="1"/>
    <col min="26" max="26" width="7.44140625" style="213" customWidth="1"/>
    <col min="27" max="27" width="8" style="213" customWidth="1"/>
    <col min="28" max="28" width="9.88671875" style="214" customWidth="1"/>
    <col min="29" max="29" width="10.109375" style="214" customWidth="1"/>
    <col min="30" max="30" width="9.109375" style="212" customWidth="1"/>
    <col min="31" max="59" width="9.109375" style="212" hidden="1" customWidth="1"/>
    <col min="60" max="60" width="9.109375" style="212" customWidth="1"/>
    <col min="61" max="61" width="11.6640625" style="212" customWidth="1"/>
    <col min="62" max="85" width="8.44140625" style="212" customWidth="1"/>
    <col min="86" max="87" width="8.44140625" style="213" customWidth="1"/>
    <col min="88" max="89" width="8.44140625" style="212" customWidth="1"/>
    <col min="90" max="90" width="8.88671875" style="212"/>
    <col min="91" max="91" width="13" style="212" bestFit="1" customWidth="1"/>
    <col min="92" max="92" width="12.88671875" style="212" bestFit="1" customWidth="1"/>
    <col min="93" max="16384" width="8.88671875" style="212"/>
  </cols>
  <sheetData>
    <row r="2" spans="1:93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BI2" s="300" t="s">
        <v>56</v>
      </c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  <c r="CE2" s="300"/>
      <c r="CF2" s="300"/>
      <c r="CG2" s="300"/>
      <c r="CH2" s="300"/>
      <c r="CI2" s="300"/>
      <c r="CJ2" s="300"/>
      <c r="CK2" s="300"/>
    </row>
    <row r="5" spans="1:93" x14ac:dyDescent="0.25">
      <c r="A5" s="299">
        <v>45231</v>
      </c>
      <c r="B5" s="299"/>
      <c r="C5" s="299"/>
      <c r="D5" s="299"/>
      <c r="BI5" s="298">
        <f>A5</f>
        <v>45231</v>
      </c>
      <c r="BJ5" s="298"/>
      <c r="BK5" s="298"/>
      <c r="BL5" s="298"/>
    </row>
    <row r="6" spans="1:93" ht="13.8" thickBot="1" x14ac:dyDescent="0.3">
      <c r="AE6" t="s">
        <v>84</v>
      </c>
    </row>
    <row r="7" spans="1:93" ht="14.4" thickTop="1" thickBot="1" x14ac:dyDescent="0.3">
      <c r="A7" s="290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0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52"/>
      <c r="BI7" s="290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5">
      <c r="A8" s="291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68" t="s">
        <v>14</v>
      </c>
      <c r="AC8" s="169" t="s">
        <v>15</v>
      </c>
      <c r="AE8" s="291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68" t="s">
        <v>14</v>
      </c>
      <c r="BG8" s="169" t="s">
        <v>15</v>
      </c>
      <c r="BH8" s="253"/>
      <c r="BI8" s="291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8" thickTop="1" x14ac:dyDescent="0.25">
      <c r="A9" s="119" t="s">
        <v>16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1"/>
      <c r="AA9" s="176"/>
      <c r="AB9" s="162">
        <f>B9+D9+F9+H9+J9+L9+N9+P9+R9+T9+V9+X9+Z9</f>
        <v>0</v>
      </c>
      <c r="AC9" s="163">
        <f>C9+E9+G9+I9+K9+M9+O9+Q9+S9+U9+W9+Y9+AA9</f>
        <v>0</v>
      </c>
      <c r="AE9" s="254" t="s">
        <v>20</v>
      </c>
      <c r="AF9" s="120">
        <f t="shared" ref="AF9:AO10" si="0">SUMIF($A$9:$A$32,$AE9,B$9:B$32)</f>
        <v>940</v>
      </c>
      <c r="AG9" s="177">
        <f t="shared" si="0"/>
        <v>1218</v>
      </c>
      <c r="AH9" s="121">
        <f t="shared" si="0"/>
        <v>561</v>
      </c>
      <c r="AI9" s="172">
        <f t="shared" si="0"/>
        <v>678</v>
      </c>
      <c r="AJ9" s="120">
        <f t="shared" si="0"/>
        <v>720</v>
      </c>
      <c r="AK9" s="122">
        <f t="shared" si="0"/>
        <v>772</v>
      </c>
      <c r="AL9" s="121">
        <f t="shared" si="0"/>
        <v>1397</v>
      </c>
      <c r="AM9" s="172">
        <f t="shared" si="0"/>
        <v>1629</v>
      </c>
      <c r="AN9" s="120">
        <f t="shared" si="0"/>
        <v>113</v>
      </c>
      <c r="AO9" s="122">
        <f t="shared" si="0"/>
        <v>190</v>
      </c>
      <c r="AP9" s="121">
        <f t="shared" ref="AP9:AY10" si="1">SUMIF($A$9:$A$32,$AE9,L$9:L$32)</f>
        <v>791</v>
      </c>
      <c r="AQ9" s="120">
        <f t="shared" si="1"/>
        <v>801</v>
      </c>
      <c r="AR9" s="171">
        <f t="shared" si="1"/>
        <v>1800</v>
      </c>
      <c r="AS9" s="173">
        <f t="shared" si="1"/>
        <v>1346</v>
      </c>
      <c r="AT9" s="120">
        <f t="shared" si="1"/>
        <v>706</v>
      </c>
      <c r="AU9" s="122">
        <f t="shared" si="1"/>
        <v>607</v>
      </c>
      <c r="AV9" s="121">
        <f t="shared" si="1"/>
        <v>1179</v>
      </c>
      <c r="AW9" s="172">
        <f t="shared" si="1"/>
        <v>1001</v>
      </c>
      <c r="AX9" s="120">
        <f t="shared" si="1"/>
        <v>287</v>
      </c>
      <c r="AY9" s="122">
        <f t="shared" si="1"/>
        <v>246</v>
      </c>
      <c r="AZ9" s="121">
        <f t="shared" ref="AZ9:BE10" si="2">SUMIF($A$9:$A$32,$AE9,V$9:V$32)</f>
        <v>1208</v>
      </c>
      <c r="BA9" s="172">
        <f t="shared" si="2"/>
        <v>950</v>
      </c>
      <c r="BB9" s="120">
        <f t="shared" si="2"/>
        <v>718</v>
      </c>
      <c r="BC9" s="122">
        <f t="shared" si="2"/>
        <v>374</v>
      </c>
      <c r="BD9" s="21">
        <f t="shared" si="2"/>
        <v>1734</v>
      </c>
      <c r="BE9" s="176">
        <f t="shared" si="2"/>
        <v>2125</v>
      </c>
      <c r="BF9" s="162">
        <f>AF9+AH9+AJ9+AL9+AN9+AP9+AR9+AT9+AV9+AX9+AZ9+BB9+BD9</f>
        <v>12154</v>
      </c>
      <c r="BG9" s="163">
        <f>AG9+AI9+AK9+AM9+AO9+AQ9+AS9+AU9+AW9+AY9+BA9+BC9+BE9</f>
        <v>11937</v>
      </c>
      <c r="BH9" s="255"/>
      <c r="BI9" s="119" t="s">
        <v>16</v>
      </c>
      <c r="BJ9" s="123">
        <f t="shared" ref="BJ9:CK9" si="3">B9/B33</f>
        <v>0</v>
      </c>
      <c r="BK9" s="124">
        <f t="shared" si="3"/>
        <v>0</v>
      </c>
      <c r="BL9" s="125">
        <f t="shared" si="3"/>
        <v>0</v>
      </c>
      <c r="BM9" s="126">
        <f t="shared" si="3"/>
        <v>0</v>
      </c>
      <c r="BN9" s="123">
        <f t="shared" si="3"/>
        <v>0</v>
      </c>
      <c r="BO9" s="124">
        <f t="shared" si="3"/>
        <v>0</v>
      </c>
      <c r="BP9" s="125">
        <f t="shared" si="3"/>
        <v>0</v>
      </c>
      <c r="BQ9" s="126">
        <f t="shared" si="3"/>
        <v>0</v>
      </c>
      <c r="BR9" s="123">
        <f t="shared" si="3"/>
        <v>0</v>
      </c>
      <c r="BS9" s="124">
        <f t="shared" si="3"/>
        <v>0</v>
      </c>
      <c r="BT9" s="125">
        <f t="shared" si="3"/>
        <v>0</v>
      </c>
      <c r="BU9" s="123">
        <f t="shared" si="3"/>
        <v>0</v>
      </c>
      <c r="BV9" s="127">
        <f t="shared" si="3"/>
        <v>0</v>
      </c>
      <c r="BW9" s="128">
        <f t="shared" si="3"/>
        <v>0</v>
      </c>
      <c r="BX9" s="123">
        <f t="shared" si="3"/>
        <v>0</v>
      </c>
      <c r="BY9" s="124">
        <f t="shared" si="3"/>
        <v>0</v>
      </c>
      <c r="BZ9" s="125">
        <f t="shared" si="3"/>
        <v>0</v>
      </c>
      <c r="CA9" s="126">
        <f t="shared" si="3"/>
        <v>0</v>
      </c>
      <c r="CB9" s="123">
        <f t="shared" si="3"/>
        <v>0</v>
      </c>
      <c r="CC9" s="124">
        <f t="shared" si="3"/>
        <v>0</v>
      </c>
      <c r="CD9" s="125">
        <f t="shared" si="3"/>
        <v>0</v>
      </c>
      <c r="CE9" s="126">
        <f t="shared" si="3"/>
        <v>0</v>
      </c>
      <c r="CF9" s="123">
        <f t="shared" si="3"/>
        <v>0</v>
      </c>
      <c r="CG9" s="124">
        <f t="shared" si="3"/>
        <v>0</v>
      </c>
      <c r="CH9" s="125">
        <f t="shared" si="3"/>
        <v>0</v>
      </c>
      <c r="CI9" s="123">
        <f t="shared" si="3"/>
        <v>0</v>
      </c>
      <c r="CJ9" s="129">
        <f t="shared" si="3"/>
        <v>0</v>
      </c>
      <c r="CK9" s="130">
        <f t="shared" si="3"/>
        <v>0</v>
      </c>
      <c r="CN9" s="215"/>
      <c r="CO9" s="215"/>
    </row>
    <row r="10" spans="1:93" x14ac:dyDescent="0.25">
      <c r="A10" s="131" t="s">
        <v>17</v>
      </c>
      <c r="B10" s="180">
        <v>301</v>
      </c>
      <c r="C10" s="181">
        <v>0</v>
      </c>
      <c r="D10" s="182">
        <v>264</v>
      </c>
      <c r="E10" s="183">
        <v>3</v>
      </c>
      <c r="F10" s="180">
        <v>298</v>
      </c>
      <c r="G10" s="184">
        <v>3</v>
      </c>
      <c r="H10" s="182">
        <v>359</v>
      </c>
      <c r="I10" s="183">
        <v>28</v>
      </c>
      <c r="J10" s="180">
        <v>7</v>
      </c>
      <c r="K10" s="184">
        <v>16</v>
      </c>
      <c r="L10" s="182">
        <v>33</v>
      </c>
      <c r="M10" s="180">
        <v>70</v>
      </c>
      <c r="N10" s="185">
        <v>159</v>
      </c>
      <c r="O10" s="186">
        <v>104</v>
      </c>
      <c r="P10" s="180">
        <v>66</v>
      </c>
      <c r="Q10" s="184">
        <v>51</v>
      </c>
      <c r="R10" s="182">
        <v>52</v>
      </c>
      <c r="S10" s="183">
        <v>73</v>
      </c>
      <c r="T10" s="180">
        <v>8</v>
      </c>
      <c r="U10" s="184">
        <v>24</v>
      </c>
      <c r="V10" s="182">
        <v>13</v>
      </c>
      <c r="W10" s="183">
        <v>8</v>
      </c>
      <c r="X10" s="180">
        <v>7</v>
      </c>
      <c r="Y10" s="184">
        <v>0</v>
      </c>
      <c r="Z10" s="182">
        <v>0</v>
      </c>
      <c r="AA10" s="180">
        <v>0</v>
      </c>
      <c r="AB10" s="162">
        <f t="shared" ref="AB10:AB32" si="4">B10+D10+F10+H10+J10+L10+N10+P10+R10+T10+V10+X10+Z10</f>
        <v>1567</v>
      </c>
      <c r="AC10" s="165">
        <f t="shared" ref="AC10:AC32" si="5">SUM(C10,E10,G10,I10,K10,M10,O10,Q10,S10,U10,W10,Y10,AA10)</f>
        <v>380</v>
      </c>
      <c r="AE10" s="256" t="s">
        <v>21</v>
      </c>
      <c r="AF10" s="120">
        <f t="shared" si="0"/>
        <v>1051</v>
      </c>
      <c r="AG10" s="181">
        <f t="shared" si="0"/>
        <v>1210</v>
      </c>
      <c r="AH10" s="182">
        <f t="shared" si="0"/>
        <v>597</v>
      </c>
      <c r="AI10" s="183">
        <f t="shared" si="0"/>
        <v>586</v>
      </c>
      <c r="AJ10" s="180">
        <f t="shared" si="0"/>
        <v>820</v>
      </c>
      <c r="AK10" s="184">
        <f t="shared" si="0"/>
        <v>610</v>
      </c>
      <c r="AL10" s="182">
        <f t="shared" si="0"/>
        <v>1495</v>
      </c>
      <c r="AM10" s="183">
        <f t="shared" si="0"/>
        <v>1560</v>
      </c>
      <c r="AN10" s="180">
        <f t="shared" si="0"/>
        <v>97</v>
      </c>
      <c r="AO10" s="184">
        <f t="shared" si="0"/>
        <v>226</v>
      </c>
      <c r="AP10" s="182">
        <f t="shared" si="1"/>
        <v>677</v>
      </c>
      <c r="AQ10" s="180">
        <f t="shared" si="1"/>
        <v>861</v>
      </c>
      <c r="AR10" s="185">
        <f t="shared" si="1"/>
        <v>1591</v>
      </c>
      <c r="AS10" s="186">
        <f t="shared" si="1"/>
        <v>1517</v>
      </c>
      <c r="AT10" s="180">
        <f t="shared" si="1"/>
        <v>804</v>
      </c>
      <c r="AU10" s="184">
        <f t="shared" si="1"/>
        <v>551</v>
      </c>
      <c r="AV10" s="182">
        <f t="shared" si="1"/>
        <v>1122</v>
      </c>
      <c r="AW10" s="183">
        <f t="shared" si="1"/>
        <v>1007</v>
      </c>
      <c r="AX10" s="180">
        <f t="shared" si="1"/>
        <v>215</v>
      </c>
      <c r="AY10" s="184">
        <f t="shared" si="1"/>
        <v>191</v>
      </c>
      <c r="AZ10" s="182">
        <f t="shared" si="2"/>
        <v>838</v>
      </c>
      <c r="BA10" s="183">
        <f t="shared" si="2"/>
        <v>1019</v>
      </c>
      <c r="BB10" s="180">
        <f t="shared" si="2"/>
        <v>640</v>
      </c>
      <c r="BC10" s="184">
        <f t="shared" si="2"/>
        <v>360</v>
      </c>
      <c r="BD10" s="182">
        <f t="shared" si="2"/>
        <v>1787</v>
      </c>
      <c r="BE10" s="180">
        <f t="shared" si="2"/>
        <v>2114</v>
      </c>
      <c r="BF10" s="164">
        <f>SUM(AF10,AH10,AJ10,AL10,AN10,AP10,AR10,AT10,AV10,AX10,AZ10,BB10,BD10)</f>
        <v>11734</v>
      </c>
      <c r="BG10" s="165">
        <f>SUM(AG10,AI10,AK10,AM10,AO10,AQ10,AS10,AU10,AW10,AY10,BA10,BC10,BE10)</f>
        <v>11812</v>
      </c>
      <c r="BH10" s="255"/>
      <c r="BI10" s="131" t="s">
        <v>17</v>
      </c>
      <c r="BJ10" s="123">
        <f t="shared" ref="BJ10:CK10" si="6">B10/B33</f>
        <v>1.5290830581661164E-2</v>
      </c>
      <c r="BK10" s="124">
        <f t="shared" si="6"/>
        <v>0</v>
      </c>
      <c r="BL10" s="125">
        <f t="shared" si="6"/>
        <v>2.7766091712242324E-2</v>
      </c>
      <c r="BM10" s="126">
        <f t="shared" si="6"/>
        <v>3.1575623618566466E-4</v>
      </c>
      <c r="BN10" s="123">
        <f t="shared" si="6"/>
        <v>2.4945588481500084E-2</v>
      </c>
      <c r="BO10" s="124">
        <f t="shared" si="6"/>
        <v>2.440214738897023E-4</v>
      </c>
      <c r="BP10" s="125">
        <f t="shared" si="6"/>
        <v>1.4125516427306709E-2</v>
      </c>
      <c r="BQ10" s="126">
        <f t="shared" si="6"/>
        <v>1.0389224889614487E-3</v>
      </c>
      <c r="BR10" s="123">
        <f t="shared" si="6"/>
        <v>2.4449877750611247E-3</v>
      </c>
      <c r="BS10" s="124">
        <f t="shared" si="6"/>
        <v>5.2735662491760048E-3</v>
      </c>
      <c r="BT10" s="125">
        <f t="shared" si="6"/>
        <v>2.8152192458624809E-3</v>
      </c>
      <c r="BU10" s="123">
        <f t="shared" si="6"/>
        <v>5.4962311557788949E-3</v>
      </c>
      <c r="BV10" s="127">
        <f t="shared" si="6"/>
        <v>6.3960738565509477E-3</v>
      </c>
      <c r="BW10" s="128">
        <f t="shared" si="6"/>
        <v>4.3930049843710402E-3</v>
      </c>
      <c r="BX10" s="123">
        <f t="shared" si="6"/>
        <v>5.2464228934817171E-3</v>
      </c>
      <c r="BY10" s="124">
        <f t="shared" si="6"/>
        <v>4.4448317936203593E-3</v>
      </c>
      <c r="BZ10" s="125">
        <f t="shared" si="6"/>
        <v>2.7323840050444011E-3</v>
      </c>
      <c r="CA10" s="126">
        <f t="shared" si="6"/>
        <v>4.0569078581749471E-3</v>
      </c>
      <c r="CB10" s="123">
        <f t="shared" si="6"/>
        <v>2.7091093802912294E-3</v>
      </c>
      <c r="CC10" s="124">
        <f t="shared" si="6"/>
        <v>7.8048780487804878E-3</v>
      </c>
      <c r="CD10" s="125">
        <f t="shared" si="6"/>
        <v>8.0640158799081944E-4</v>
      </c>
      <c r="CE10" s="126">
        <f t="shared" si="6"/>
        <v>4.1345805984805415E-4</v>
      </c>
      <c r="CF10" s="123">
        <f t="shared" si="6"/>
        <v>6.8473050963513643E-4</v>
      </c>
      <c r="CG10" s="124">
        <f t="shared" si="6"/>
        <v>0</v>
      </c>
      <c r="CH10" s="125">
        <f t="shared" si="6"/>
        <v>0</v>
      </c>
      <c r="CI10" s="123">
        <f t="shared" si="6"/>
        <v>0</v>
      </c>
      <c r="CJ10" s="129">
        <f t="shared" si="6"/>
        <v>7.8670582624193585E-3</v>
      </c>
      <c r="CK10" s="130">
        <f t="shared" si="6"/>
        <v>1.9131143992065609E-3</v>
      </c>
      <c r="CN10" s="215"/>
      <c r="CO10" s="215"/>
    </row>
    <row r="11" spans="1:93" ht="13.8" thickBot="1" x14ac:dyDescent="0.3">
      <c r="A11" s="139" t="s">
        <v>18</v>
      </c>
      <c r="B11" s="187">
        <v>888</v>
      </c>
      <c r="C11" s="188">
        <v>518</v>
      </c>
      <c r="D11" s="189">
        <v>640</v>
      </c>
      <c r="E11" s="190">
        <v>345</v>
      </c>
      <c r="F11" s="187">
        <v>805</v>
      </c>
      <c r="G11" s="191">
        <v>409</v>
      </c>
      <c r="H11" s="189">
        <v>1231</v>
      </c>
      <c r="I11" s="190">
        <v>862</v>
      </c>
      <c r="J11" s="187">
        <v>53</v>
      </c>
      <c r="K11" s="191">
        <v>130</v>
      </c>
      <c r="L11" s="189">
        <v>602</v>
      </c>
      <c r="M11" s="187">
        <v>717</v>
      </c>
      <c r="N11" s="192">
        <v>1385</v>
      </c>
      <c r="O11" s="193">
        <v>1124</v>
      </c>
      <c r="P11" s="187">
        <v>737</v>
      </c>
      <c r="Q11" s="191">
        <v>536</v>
      </c>
      <c r="R11" s="189">
        <v>851</v>
      </c>
      <c r="S11" s="190">
        <v>713</v>
      </c>
      <c r="T11" s="187">
        <v>168</v>
      </c>
      <c r="U11" s="191">
        <v>247</v>
      </c>
      <c r="V11" s="189">
        <v>733</v>
      </c>
      <c r="W11" s="190">
        <v>907</v>
      </c>
      <c r="X11" s="187">
        <v>614</v>
      </c>
      <c r="Y11" s="191">
        <v>462</v>
      </c>
      <c r="Z11" s="189">
        <v>1354</v>
      </c>
      <c r="AA11" s="187">
        <v>1375</v>
      </c>
      <c r="AB11" s="162">
        <f t="shared" si="4"/>
        <v>10061</v>
      </c>
      <c r="AC11" s="165">
        <f t="shared" si="5"/>
        <v>8345</v>
      </c>
      <c r="AE11" s="254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5"/>
      <c r="BI11" s="139" t="s">
        <v>18</v>
      </c>
      <c r="BJ11" s="123">
        <f t="shared" ref="BJ11:CK11" si="7">B11/B33</f>
        <v>4.5110490220980445E-2</v>
      </c>
      <c r="BK11" s="124">
        <f t="shared" si="7"/>
        <v>2.6267748478701825E-2</v>
      </c>
      <c r="BL11" s="125">
        <f t="shared" si="7"/>
        <v>6.731173748422381E-2</v>
      </c>
      <c r="BM11" s="126">
        <f t="shared" si="7"/>
        <v>3.631196716135144E-2</v>
      </c>
      <c r="BN11" s="123">
        <f t="shared" si="7"/>
        <v>6.7386572911434794E-2</v>
      </c>
      <c r="BO11" s="124">
        <f t="shared" si="7"/>
        <v>3.3268260940296078E-2</v>
      </c>
      <c r="BP11" s="125">
        <f t="shared" si="7"/>
        <v>4.8435963013968131E-2</v>
      </c>
      <c r="BQ11" s="126">
        <f t="shared" si="7"/>
        <v>3.1983970910170308E-2</v>
      </c>
      <c r="BR11" s="123">
        <f t="shared" si="7"/>
        <v>1.8512050296891371E-2</v>
      </c>
      <c r="BS11" s="124">
        <f t="shared" si="7"/>
        <v>4.2847725774555041E-2</v>
      </c>
      <c r="BT11" s="125">
        <f t="shared" si="7"/>
        <v>5.1356423818461013E-2</v>
      </c>
      <c r="BU11" s="123">
        <f t="shared" si="7"/>
        <v>5.6297110552763818E-2</v>
      </c>
      <c r="BV11" s="127">
        <f t="shared" si="7"/>
        <v>5.5714228247314854E-2</v>
      </c>
      <c r="BW11" s="128">
        <f t="shared" si="7"/>
        <v>4.7478246177240856E-2</v>
      </c>
      <c r="BX11" s="123">
        <f t="shared" si="7"/>
        <v>5.8585055643879176E-2</v>
      </c>
      <c r="BY11" s="124">
        <f t="shared" si="7"/>
        <v>4.6714310615304164E-2</v>
      </c>
      <c r="BZ11" s="125">
        <f t="shared" si="7"/>
        <v>4.4716515159476646E-2</v>
      </c>
      <c r="CA11" s="126">
        <f t="shared" si="7"/>
        <v>3.9624319217516947E-2</v>
      </c>
      <c r="CB11" s="123">
        <f t="shared" si="7"/>
        <v>5.6891296986115815E-2</v>
      </c>
      <c r="CC11" s="124">
        <f t="shared" si="7"/>
        <v>8.0325203252032518E-2</v>
      </c>
      <c r="CD11" s="125">
        <f t="shared" si="7"/>
        <v>4.5468643384405434E-2</v>
      </c>
      <c r="CE11" s="126">
        <f t="shared" si="7"/>
        <v>4.6875807535273144E-2</v>
      </c>
      <c r="CF11" s="123">
        <f t="shared" si="7"/>
        <v>6.0060647559424828E-2</v>
      </c>
      <c r="CG11" s="124">
        <f t="shared" si="7"/>
        <v>8.461538461538462E-2</v>
      </c>
      <c r="CH11" s="125">
        <f t="shared" si="7"/>
        <v>4.1946776542024229E-2</v>
      </c>
      <c r="CI11" s="123">
        <f t="shared" si="7"/>
        <v>4.1208379536667963E-2</v>
      </c>
      <c r="CJ11" s="129">
        <f t="shared" si="7"/>
        <v>5.0510831638928631E-2</v>
      </c>
      <c r="CK11" s="130">
        <f t="shared" si="7"/>
        <v>4.2012999108891454E-2</v>
      </c>
      <c r="CN11" s="215"/>
      <c r="CO11" s="215"/>
    </row>
    <row r="12" spans="1:93" ht="14.4" thickTop="1" thickBot="1" x14ac:dyDescent="0.3">
      <c r="A12" s="131" t="s">
        <v>19</v>
      </c>
      <c r="B12" s="180">
        <v>871</v>
      </c>
      <c r="C12" s="181">
        <v>1340</v>
      </c>
      <c r="D12" s="182">
        <v>615</v>
      </c>
      <c r="E12" s="183">
        <v>752</v>
      </c>
      <c r="F12" s="180">
        <v>759</v>
      </c>
      <c r="G12" s="184">
        <v>806</v>
      </c>
      <c r="H12" s="182">
        <v>1411</v>
      </c>
      <c r="I12" s="183">
        <v>1632</v>
      </c>
      <c r="J12" s="180">
        <v>106</v>
      </c>
      <c r="K12" s="184">
        <v>202</v>
      </c>
      <c r="L12" s="182">
        <v>1037</v>
      </c>
      <c r="M12" s="180">
        <v>746</v>
      </c>
      <c r="N12" s="185">
        <v>1871</v>
      </c>
      <c r="O12" s="186">
        <v>1467</v>
      </c>
      <c r="P12" s="180">
        <v>912</v>
      </c>
      <c r="Q12" s="184">
        <v>656</v>
      </c>
      <c r="R12" s="182">
        <v>1191</v>
      </c>
      <c r="S12" s="183">
        <v>1105</v>
      </c>
      <c r="T12" s="180">
        <v>327</v>
      </c>
      <c r="U12" s="184">
        <v>260</v>
      </c>
      <c r="V12" s="182">
        <v>1348</v>
      </c>
      <c r="W12" s="183">
        <v>1010</v>
      </c>
      <c r="X12" s="180">
        <v>824</v>
      </c>
      <c r="Y12" s="184">
        <v>376</v>
      </c>
      <c r="Z12" s="182">
        <v>1510</v>
      </c>
      <c r="AA12" s="180">
        <v>2134</v>
      </c>
      <c r="AB12" s="162">
        <f t="shared" si="4"/>
        <v>12782</v>
      </c>
      <c r="AC12" s="165">
        <f t="shared" si="5"/>
        <v>12486</v>
      </c>
      <c r="AE12" s="251" t="s">
        <v>13</v>
      </c>
      <c r="AF12" s="14">
        <f t="shared" ref="AF12:BG12" si="8">SUM(AF9:AF11)</f>
        <v>1991</v>
      </c>
      <c r="AG12" s="1">
        <f t="shared" si="8"/>
        <v>2428</v>
      </c>
      <c r="AH12" s="14">
        <f t="shared" si="8"/>
        <v>1158</v>
      </c>
      <c r="AI12" s="1">
        <f t="shared" si="8"/>
        <v>1264</v>
      </c>
      <c r="AJ12" s="14">
        <f t="shared" si="8"/>
        <v>1540</v>
      </c>
      <c r="AK12" s="1">
        <f t="shared" si="8"/>
        <v>1382</v>
      </c>
      <c r="AL12" s="14">
        <f t="shared" si="8"/>
        <v>2892</v>
      </c>
      <c r="AM12" s="1">
        <f t="shared" si="8"/>
        <v>3189</v>
      </c>
      <c r="AN12" s="14">
        <f t="shared" si="8"/>
        <v>210</v>
      </c>
      <c r="AO12" s="1">
        <f t="shared" si="8"/>
        <v>416</v>
      </c>
      <c r="AP12" s="14">
        <f t="shared" si="8"/>
        <v>1468</v>
      </c>
      <c r="AQ12" s="1">
        <f t="shared" si="8"/>
        <v>1662</v>
      </c>
      <c r="AR12" s="14">
        <f t="shared" si="8"/>
        <v>3391</v>
      </c>
      <c r="AS12" s="1">
        <f t="shared" si="8"/>
        <v>2863</v>
      </c>
      <c r="AT12" s="14">
        <f t="shared" si="8"/>
        <v>1510</v>
      </c>
      <c r="AU12" s="1">
        <f t="shared" si="8"/>
        <v>1158</v>
      </c>
      <c r="AV12" s="14">
        <f t="shared" si="8"/>
        <v>2301</v>
      </c>
      <c r="AW12" s="1">
        <f t="shared" si="8"/>
        <v>2008</v>
      </c>
      <c r="AX12" s="14">
        <f t="shared" si="8"/>
        <v>502</v>
      </c>
      <c r="AY12" s="1">
        <f t="shared" si="8"/>
        <v>437</v>
      </c>
      <c r="AZ12" s="14">
        <f t="shared" si="8"/>
        <v>2046</v>
      </c>
      <c r="BA12" s="1">
        <f t="shared" si="8"/>
        <v>1969</v>
      </c>
      <c r="BB12" s="14">
        <f t="shared" si="8"/>
        <v>1358</v>
      </c>
      <c r="BC12" s="1">
        <f t="shared" si="8"/>
        <v>734</v>
      </c>
      <c r="BD12" s="14">
        <f t="shared" si="8"/>
        <v>3521</v>
      </c>
      <c r="BE12" s="1">
        <f t="shared" si="8"/>
        <v>4239</v>
      </c>
      <c r="BF12" s="166">
        <f t="shared" si="8"/>
        <v>23888</v>
      </c>
      <c r="BG12" s="167">
        <f t="shared" si="8"/>
        <v>23749</v>
      </c>
      <c r="BH12" s="257"/>
      <c r="BI12" s="131" t="s">
        <v>19</v>
      </c>
      <c r="BJ12" s="123">
        <f t="shared" ref="BJ12:CK12" si="9">B12/B33</f>
        <v>4.424688849377699E-2</v>
      </c>
      <c r="BK12" s="124">
        <f t="shared" si="9"/>
        <v>6.7951318458417856E-2</v>
      </c>
      <c r="BL12" s="125">
        <f t="shared" si="9"/>
        <v>6.4682372738746316E-2</v>
      </c>
      <c r="BM12" s="126">
        <f t="shared" si="9"/>
        <v>7.9149563203873272E-2</v>
      </c>
      <c r="BN12" s="123">
        <f t="shared" si="9"/>
        <v>6.3535911602209949E-2</v>
      </c>
      <c r="BO12" s="124">
        <f t="shared" si="9"/>
        <v>6.5560435985033347E-2</v>
      </c>
      <c r="BP12" s="125">
        <f t="shared" si="9"/>
        <v>5.5518394648829433E-2</v>
      </c>
      <c r="BQ12" s="126">
        <f t="shared" si="9"/>
        <v>6.0554339356610143E-2</v>
      </c>
      <c r="BR12" s="123">
        <f t="shared" si="9"/>
        <v>3.7024100593782742E-2</v>
      </c>
      <c r="BS12" s="124">
        <f t="shared" si="9"/>
        <v>6.6578773895847071E-2</v>
      </c>
      <c r="BT12" s="125">
        <f t="shared" si="9"/>
        <v>8.8466132059375535E-2</v>
      </c>
      <c r="BU12" s="123">
        <f t="shared" si="9"/>
        <v>5.8574120603015076E-2</v>
      </c>
      <c r="BV12" s="127">
        <f t="shared" si="9"/>
        <v>7.5264491733376238E-2</v>
      </c>
      <c r="BW12" s="128">
        <f t="shared" si="9"/>
        <v>6.1966714539156878E-2</v>
      </c>
      <c r="BX12" s="123">
        <f t="shared" si="9"/>
        <v>7.2496025437201905E-2</v>
      </c>
      <c r="BY12" s="124">
        <f t="shared" si="9"/>
        <v>5.7172738364999129E-2</v>
      </c>
      <c r="BZ12" s="125">
        <f t="shared" si="9"/>
        <v>6.2582102884766955E-2</v>
      </c>
      <c r="CA12" s="126">
        <f t="shared" si="9"/>
        <v>6.1409358675113927E-2</v>
      </c>
      <c r="CB12" s="123">
        <f t="shared" si="9"/>
        <v>0.110734845919404</v>
      </c>
      <c r="CC12" s="124">
        <f t="shared" si="9"/>
        <v>8.4552845528455281E-2</v>
      </c>
      <c r="CD12" s="125">
        <f t="shared" si="9"/>
        <v>8.3617641585509578E-2</v>
      </c>
      <c r="CE12" s="126">
        <f t="shared" si="9"/>
        <v>5.2199080055816839E-2</v>
      </c>
      <c r="CF12" s="123">
        <f t="shared" si="9"/>
        <v>8.0602562848478915E-2</v>
      </c>
      <c r="CG12" s="124">
        <f t="shared" si="9"/>
        <v>6.886446886446887E-2</v>
      </c>
      <c r="CH12" s="125">
        <f t="shared" si="9"/>
        <v>4.6779640013631156E-2</v>
      </c>
      <c r="CI12" s="123">
        <f t="shared" si="9"/>
        <v>6.3955405040908686E-2</v>
      </c>
      <c r="CJ12" s="129">
        <f t="shared" si="9"/>
        <v>6.4171498857845718E-2</v>
      </c>
      <c r="CK12" s="130">
        <f t="shared" si="9"/>
        <v>6.2860911548666104E-2</v>
      </c>
      <c r="CN12" s="215"/>
      <c r="CO12" s="215"/>
    </row>
    <row r="13" spans="1:93" ht="13.8" thickTop="1" x14ac:dyDescent="0.25">
      <c r="A13" s="288" t="s">
        <v>20</v>
      </c>
      <c r="B13" s="266">
        <v>940</v>
      </c>
      <c r="C13" s="267">
        <v>1218</v>
      </c>
      <c r="D13" s="268">
        <v>561</v>
      </c>
      <c r="E13" s="269">
        <v>678</v>
      </c>
      <c r="F13" s="266">
        <v>720</v>
      </c>
      <c r="G13" s="270">
        <v>772</v>
      </c>
      <c r="H13" s="268">
        <v>1397</v>
      </c>
      <c r="I13" s="269">
        <v>1629</v>
      </c>
      <c r="J13" s="266">
        <v>113</v>
      </c>
      <c r="K13" s="270">
        <v>190</v>
      </c>
      <c r="L13" s="268">
        <v>791</v>
      </c>
      <c r="M13" s="266">
        <v>801</v>
      </c>
      <c r="N13" s="271">
        <v>1800</v>
      </c>
      <c r="O13" s="272">
        <v>1346</v>
      </c>
      <c r="P13" s="266">
        <v>706</v>
      </c>
      <c r="Q13" s="270">
        <v>607</v>
      </c>
      <c r="R13" s="268">
        <v>1179</v>
      </c>
      <c r="S13" s="269">
        <v>1001</v>
      </c>
      <c r="T13" s="266">
        <v>287</v>
      </c>
      <c r="U13" s="270">
        <v>246</v>
      </c>
      <c r="V13" s="268">
        <v>1208</v>
      </c>
      <c r="W13" s="269">
        <v>950</v>
      </c>
      <c r="X13" s="266">
        <v>718</v>
      </c>
      <c r="Y13" s="270">
        <v>374</v>
      </c>
      <c r="Z13" s="268">
        <v>1734</v>
      </c>
      <c r="AA13" s="266">
        <v>2125</v>
      </c>
      <c r="AB13" s="286">
        <f t="shared" si="4"/>
        <v>12154</v>
      </c>
      <c r="AC13" s="287">
        <f t="shared" si="5"/>
        <v>11937</v>
      </c>
      <c r="BF13" s="216">
        <f>BF12/2</f>
        <v>11944</v>
      </c>
      <c r="BI13" s="139" t="s">
        <v>20</v>
      </c>
      <c r="BJ13" s="123">
        <f t="shared" ref="BJ13:CK13" si="10">B13/B33</f>
        <v>4.775209550419101E-2</v>
      </c>
      <c r="BK13" s="124">
        <f t="shared" si="10"/>
        <v>6.1764705882352944E-2</v>
      </c>
      <c r="BL13" s="125">
        <f t="shared" si="10"/>
        <v>5.9002944888514937E-2</v>
      </c>
      <c r="BM13" s="126">
        <f t="shared" si="10"/>
        <v>7.1360909377960219E-2</v>
      </c>
      <c r="BN13" s="123">
        <f t="shared" si="10"/>
        <v>6.0271220492214971E-2</v>
      </c>
      <c r="BO13" s="124">
        <f t="shared" si="10"/>
        <v>6.2794859280950063E-2</v>
      </c>
      <c r="BP13" s="125">
        <f t="shared" si="10"/>
        <v>5.4967538855006888E-2</v>
      </c>
      <c r="BQ13" s="126">
        <f t="shared" si="10"/>
        <v>6.0443026232792844E-2</v>
      </c>
      <c r="BR13" s="123">
        <f t="shared" si="10"/>
        <v>3.9469088368843872E-2</v>
      </c>
      <c r="BS13" s="124">
        <f t="shared" si="10"/>
        <v>6.2623599208965069E-2</v>
      </c>
      <c r="BT13" s="125">
        <f t="shared" si="10"/>
        <v>6.7479952226582499E-2</v>
      </c>
      <c r="BU13" s="123">
        <f t="shared" si="10"/>
        <v>6.2892587939698499E-2</v>
      </c>
      <c r="BV13" s="127">
        <f t="shared" si="10"/>
        <v>7.2408383281708844E-2</v>
      </c>
      <c r="BW13" s="128">
        <f t="shared" si="10"/>
        <v>5.6855622201571344E-2</v>
      </c>
      <c r="BX13" s="123">
        <f t="shared" si="10"/>
        <v>5.6120826709062002E-2</v>
      </c>
      <c r="BY13" s="124">
        <f t="shared" si="10"/>
        <v>5.2902213700540351E-2</v>
      </c>
      <c r="BZ13" s="125">
        <f t="shared" si="10"/>
        <v>6.1951552729756713E-2</v>
      </c>
      <c r="CA13" s="126">
        <f t="shared" si="10"/>
        <v>5.5629654329220853E-2</v>
      </c>
      <c r="CB13" s="123">
        <f t="shared" si="10"/>
        <v>9.7189299017947844E-2</v>
      </c>
      <c r="CC13" s="124">
        <f t="shared" si="10"/>
        <v>0.08</v>
      </c>
      <c r="CD13" s="125">
        <f t="shared" si="10"/>
        <v>7.4933316791762294E-2</v>
      </c>
      <c r="CE13" s="126">
        <f t="shared" si="10"/>
        <v>4.9098144606956433E-2</v>
      </c>
      <c r="CF13" s="123">
        <f t="shared" si="10"/>
        <v>7.0233786559718278E-2</v>
      </c>
      <c r="CG13" s="124">
        <f t="shared" si="10"/>
        <v>6.8498168498168505E-2</v>
      </c>
      <c r="CH13" s="125">
        <f t="shared" si="10"/>
        <v>5.3719136280553921E-2</v>
      </c>
      <c r="CI13" s="123">
        <f t="shared" si="10"/>
        <v>6.368567746575958E-2</v>
      </c>
      <c r="CJ13" s="129">
        <f t="shared" si="10"/>
        <v>6.1018651002836558E-2</v>
      </c>
      <c r="CK13" s="130">
        <f t="shared" si="10"/>
        <v>6.0096964692970309E-2</v>
      </c>
      <c r="CN13" s="215"/>
      <c r="CO13" s="215"/>
    </row>
    <row r="14" spans="1:93" ht="13.8" thickBot="1" x14ac:dyDescent="0.3">
      <c r="A14" s="289" t="s">
        <v>21</v>
      </c>
      <c r="B14" s="273">
        <v>1051</v>
      </c>
      <c r="C14" s="274">
        <v>1210</v>
      </c>
      <c r="D14" s="275">
        <v>597</v>
      </c>
      <c r="E14" s="276">
        <v>586</v>
      </c>
      <c r="F14" s="273">
        <v>820</v>
      </c>
      <c r="G14" s="277">
        <v>610</v>
      </c>
      <c r="H14" s="275">
        <v>1495</v>
      </c>
      <c r="I14" s="276">
        <v>1560</v>
      </c>
      <c r="J14" s="273">
        <v>97</v>
      </c>
      <c r="K14" s="277">
        <v>226</v>
      </c>
      <c r="L14" s="275">
        <v>677</v>
      </c>
      <c r="M14" s="273">
        <v>861</v>
      </c>
      <c r="N14" s="278">
        <v>1591</v>
      </c>
      <c r="O14" s="279">
        <v>1517</v>
      </c>
      <c r="P14" s="273">
        <v>804</v>
      </c>
      <c r="Q14" s="277">
        <v>551</v>
      </c>
      <c r="R14" s="275">
        <v>1122</v>
      </c>
      <c r="S14" s="276">
        <v>1007</v>
      </c>
      <c r="T14" s="273">
        <v>215</v>
      </c>
      <c r="U14" s="277">
        <v>191</v>
      </c>
      <c r="V14" s="275">
        <v>838</v>
      </c>
      <c r="W14" s="276">
        <v>1019</v>
      </c>
      <c r="X14" s="273">
        <v>640</v>
      </c>
      <c r="Y14" s="277">
        <v>360</v>
      </c>
      <c r="Z14" s="275">
        <v>1787</v>
      </c>
      <c r="AA14" s="273">
        <v>2114</v>
      </c>
      <c r="AB14" s="286">
        <f t="shared" si="4"/>
        <v>11734</v>
      </c>
      <c r="AC14" s="287">
        <f t="shared" si="5"/>
        <v>11812</v>
      </c>
      <c r="AE14" t="s">
        <v>85</v>
      </c>
      <c r="BI14" s="131" t="s">
        <v>21</v>
      </c>
      <c r="BJ14" s="123">
        <f t="shared" ref="BJ14:CK14" si="11">B14/B33</f>
        <v>5.339090678181356E-2</v>
      </c>
      <c r="BK14" s="124">
        <f t="shared" si="11"/>
        <v>6.135902636916836E-2</v>
      </c>
      <c r="BL14" s="125">
        <f t="shared" si="11"/>
        <v>6.2789230122002521E-2</v>
      </c>
      <c r="BM14" s="126">
        <f t="shared" si="11"/>
        <v>6.1677718134933168E-2</v>
      </c>
      <c r="BN14" s="123">
        <f t="shared" si="11"/>
        <v>6.8642223338355929E-2</v>
      </c>
      <c r="BO14" s="124">
        <f t="shared" si="11"/>
        <v>4.9617699690906132E-2</v>
      </c>
      <c r="BP14" s="125">
        <f t="shared" si="11"/>
        <v>5.8823529411764705E-2</v>
      </c>
      <c r="BQ14" s="126">
        <f t="shared" si="11"/>
        <v>5.7882824384994994E-2</v>
      </c>
      <c r="BR14" s="123">
        <f t="shared" si="11"/>
        <v>3.3880544882989874E-2</v>
      </c>
      <c r="BS14" s="124">
        <f t="shared" si="11"/>
        <v>7.4489123269611074E-2</v>
      </c>
      <c r="BT14" s="125">
        <f t="shared" si="11"/>
        <v>5.7754649377239377E-2</v>
      </c>
      <c r="BU14" s="123">
        <f t="shared" si="11"/>
        <v>6.7603643216080408E-2</v>
      </c>
      <c r="BV14" s="127">
        <f t="shared" si="11"/>
        <v>6.4000965445110428E-2</v>
      </c>
      <c r="BW14" s="128">
        <f t="shared" si="11"/>
        <v>6.4078736166258338E-2</v>
      </c>
      <c r="BX14" s="123">
        <f t="shared" si="11"/>
        <v>6.3910969793322739E-2</v>
      </c>
      <c r="BY14" s="124">
        <f t="shared" si="11"/>
        <v>4.8021614084016034E-2</v>
      </c>
      <c r="BZ14" s="125">
        <f t="shared" si="11"/>
        <v>5.8956439493458045E-2</v>
      </c>
      <c r="CA14" s="126">
        <f t="shared" si="11"/>
        <v>5.5963098810714686E-2</v>
      </c>
      <c r="CB14" s="123">
        <f t="shared" si="11"/>
        <v>7.2807314595326786E-2</v>
      </c>
      <c r="CC14" s="124">
        <f t="shared" si="11"/>
        <v>6.2113821138211379E-2</v>
      </c>
      <c r="CD14" s="125">
        <f t="shared" si="11"/>
        <v>5.1981886979715897E-2</v>
      </c>
      <c r="CE14" s="126">
        <f t="shared" si="11"/>
        <v>5.2664220373145901E-2</v>
      </c>
      <c r="CF14" s="123">
        <f t="shared" si="11"/>
        <v>6.2603932309498192E-2</v>
      </c>
      <c r="CG14" s="124">
        <f t="shared" si="11"/>
        <v>6.5934065934065936E-2</v>
      </c>
      <c r="CH14" s="125">
        <f t="shared" si="11"/>
        <v>5.5361070665138325E-2</v>
      </c>
      <c r="CI14" s="123">
        <f t="shared" si="11"/>
        <v>6.3356010429466245E-2</v>
      </c>
      <c r="CJ14" s="129">
        <f t="shared" si="11"/>
        <v>5.8910058488339988E-2</v>
      </c>
      <c r="CK14" s="130">
        <f t="shared" si="11"/>
        <v>5.9467650745862889E-2</v>
      </c>
      <c r="CN14" s="215"/>
      <c r="CO14" s="215"/>
    </row>
    <row r="15" spans="1:93" ht="14.4" thickTop="1" thickBot="1" x14ac:dyDescent="0.3">
      <c r="A15" s="139" t="s">
        <v>22</v>
      </c>
      <c r="B15" s="187">
        <v>1195</v>
      </c>
      <c r="C15" s="188">
        <v>1140</v>
      </c>
      <c r="D15" s="189">
        <v>663</v>
      </c>
      <c r="E15" s="190">
        <v>409</v>
      </c>
      <c r="F15" s="187">
        <v>868</v>
      </c>
      <c r="G15" s="191">
        <v>598</v>
      </c>
      <c r="H15" s="189">
        <v>1670</v>
      </c>
      <c r="I15" s="190">
        <v>1397</v>
      </c>
      <c r="J15" s="187">
        <v>116</v>
      </c>
      <c r="K15" s="191">
        <v>314</v>
      </c>
      <c r="L15" s="189">
        <v>444</v>
      </c>
      <c r="M15" s="187">
        <v>1019</v>
      </c>
      <c r="N15" s="192">
        <v>1295</v>
      </c>
      <c r="O15" s="193">
        <v>1591</v>
      </c>
      <c r="P15" s="187">
        <v>759</v>
      </c>
      <c r="Q15" s="191">
        <v>521</v>
      </c>
      <c r="R15" s="189">
        <v>1294</v>
      </c>
      <c r="S15" s="190">
        <v>936</v>
      </c>
      <c r="T15" s="187">
        <v>180</v>
      </c>
      <c r="U15" s="191">
        <v>150</v>
      </c>
      <c r="V15" s="189">
        <v>671</v>
      </c>
      <c r="W15" s="190">
        <v>1156</v>
      </c>
      <c r="X15" s="187">
        <v>662</v>
      </c>
      <c r="Y15" s="191">
        <v>244</v>
      </c>
      <c r="Z15" s="189">
        <v>1787</v>
      </c>
      <c r="AA15" s="187">
        <v>2028</v>
      </c>
      <c r="AB15" s="162">
        <f t="shared" si="4"/>
        <v>11604</v>
      </c>
      <c r="AC15" s="165">
        <f t="shared" si="5"/>
        <v>11503</v>
      </c>
      <c r="AE15" s="290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39" t="s">
        <v>22</v>
      </c>
      <c r="BJ15" s="123">
        <f t="shared" ref="BJ15:CK15" si="12">B15/B33</f>
        <v>6.0706121412242825E-2</v>
      </c>
      <c r="BK15" s="124">
        <f t="shared" si="12"/>
        <v>5.7809330628803245E-2</v>
      </c>
      <c r="BL15" s="125">
        <f t="shared" si="12"/>
        <v>6.9730753050063099E-2</v>
      </c>
      <c r="BM15" s="126">
        <f t="shared" si="12"/>
        <v>4.3048100199978949E-2</v>
      </c>
      <c r="BN15" s="123">
        <f t="shared" si="12"/>
        <v>7.2660304704503603E-2</v>
      </c>
      <c r="BO15" s="124">
        <f t="shared" si="12"/>
        <v>4.8641613795347323E-2</v>
      </c>
      <c r="BP15" s="125">
        <f t="shared" si="12"/>
        <v>6.5709226834546525E-2</v>
      </c>
      <c r="BQ15" s="126">
        <f t="shared" si="12"/>
        <v>5.1834811324255131E-2</v>
      </c>
      <c r="BR15" s="123">
        <f t="shared" si="12"/>
        <v>4.0516940272441494E-2</v>
      </c>
      <c r="BS15" s="124">
        <f t="shared" si="12"/>
        <v>0.1034937376400791</v>
      </c>
      <c r="BT15" s="125">
        <f t="shared" si="12"/>
        <v>3.7877495307967926E-2</v>
      </c>
      <c r="BU15" s="123">
        <f t="shared" si="12"/>
        <v>8.0009422110552758E-2</v>
      </c>
      <c r="BV15" s="127">
        <f t="shared" si="12"/>
        <v>5.2093809083229414E-2</v>
      </c>
      <c r="BW15" s="128">
        <f t="shared" si="12"/>
        <v>6.7204528174368505E-2</v>
      </c>
      <c r="BX15" s="123">
        <f t="shared" si="12"/>
        <v>6.0333863275039742E-2</v>
      </c>
      <c r="BY15" s="124">
        <f t="shared" si="12"/>
        <v>4.5407007146592293E-2</v>
      </c>
      <c r="BZ15" s="125">
        <f t="shared" si="12"/>
        <v>6.7994325048604906E-2</v>
      </c>
      <c r="CA15" s="126">
        <f t="shared" si="12"/>
        <v>5.2017339113037679E-2</v>
      </c>
      <c r="CB15" s="123">
        <f t="shared" si="12"/>
        <v>6.095496105655266E-2</v>
      </c>
      <c r="CC15" s="124">
        <f t="shared" si="12"/>
        <v>4.878048780487805E-2</v>
      </c>
      <c r="CD15" s="125">
        <f t="shared" si="12"/>
        <v>4.1622728118603063E-2</v>
      </c>
      <c r="CE15" s="126">
        <f t="shared" si="12"/>
        <v>5.9744689648043824E-2</v>
      </c>
      <c r="CF15" s="123">
        <f t="shared" si="12"/>
        <v>6.4755942482637191E-2</v>
      </c>
      <c r="CG15" s="124">
        <f t="shared" si="12"/>
        <v>4.4688644688644689E-2</v>
      </c>
      <c r="CH15" s="125">
        <f t="shared" si="12"/>
        <v>5.5361070665138325E-2</v>
      </c>
      <c r="CI15" s="123">
        <f t="shared" si="12"/>
        <v>6.0778613600263737E-2</v>
      </c>
      <c r="CJ15" s="129">
        <f t="shared" si="12"/>
        <v>5.8257398900519619E-2</v>
      </c>
      <c r="CK15" s="130">
        <f t="shared" si="12"/>
        <v>5.7911986668613344E-2</v>
      </c>
      <c r="CN15" s="215"/>
      <c r="CO15" s="215"/>
    </row>
    <row r="16" spans="1:93" ht="15" thickTop="1" thickBot="1" x14ac:dyDescent="0.35">
      <c r="A16" s="131" t="s">
        <v>23</v>
      </c>
      <c r="B16" s="180">
        <v>1114</v>
      </c>
      <c r="C16" s="181">
        <v>1167</v>
      </c>
      <c r="D16" s="182">
        <v>678</v>
      </c>
      <c r="E16" s="183">
        <v>431</v>
      </c>
      <c r="F16" s="180">
        <v>804</v>
      </c>
      <c r="G16" s="184">
        <v>497</v>
      </c>
      <c r="H16" s="182">
        <v>1602</v>
      </c>
      <c r="I16" s="183">
        <v>1388</v>
      </c>
      <c r="J16" s="180">
        <v>95</v>
      </c>
      <c r="K16" s="184">
        <v>301</v>
      </c>
      <c r="L16" s="182">
        <v>318</v>
      </c>
      <c r="M16" s="180">
        <v>713</v>
      </c>
      <c r="N16" s="185">
        <v>1281</v>
      </c>
      <c r="O16" s="186">
        <v>1326</v>
      </c>
      <c r="P16" s="180">
        <v>842</v>
      </c>
      <c r="Q16" s="184">
        <v>481</v>
      </c>
      <c r="R16" s="182">
        <v>1243</v>
      </c>
      <c r="S16" s="183">
        <v>950</v>
      </c>
      <c r="T16" s="180">
        <v>141</v>
      </c>
      <c r="U16" s="184">
        <v>153</v>
      </c>
      <c r="V16" s="182">
        <v>576</v>
      </c>
      <c r="W16" s="183">
        <v>1441</v>
      </c>
      <c r="X16" s="180">
        <v>617</v>
      </c>
      <c r="Y16" s="184">
        <v>232</v>
      </c>
      <c r="Z16" s="182">
        <v>2103</v>
      </c>
      <c r="AA16" s="180">
        <v>1682</v>
      </c>
      <c r="AB16" s="162">
        <f t="shared" si="4"/>
        <v>11414</v>
      </c>
      <c r="AC16" s="165">
        <f t="shared" si="5"/>
        <v>10762</v>
      </c>
      <c r="AE16" s="291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68" t="s">
        <v>14</v>
      </c>
      <c r="BG16" s="169" t="s">
        <v>15</v>
      </c>
      <c r="BI16" s="131" t="s">
        <v>23</v>
      </c>
      <c r="BJ16" s="123">
        <f t="shared" ref="BJ16:CK16" si="13">B16/B33</f>
        <v>5.6591313182626363E-2</v>
      </c>
      <c r="BK16" s="124">
        <f t="shared" si="13"/>
        <v>5.9178498985801214E-2</v>
      </c>
      <c r="BL16" s="125">
        <f t="shared" si="13"/>
        <v>7.1308371897349607E-2</v>
      </c>
      <c r="BM16" s="126">
        <f t="shared" si="13"/>
        <v>4.536364593200716E-2</v>
      </c>
      <c r="BN16" s="123">
        <f t="shared" si="13"/>
        <v>6.730286288297338E-2</v>
      </c>
      <c r="BO16" s="124">
        <f t="shared" si="13"/>
        <v>4.0426224174394017E-2</v>
      </c>
      <c r="BP16" s="125">
        <f t="shared" si="13"/>
        <v>6.3033641550265584E-2</v>
      </c>
      <c r="BQ16" s="126">
        <f t="shared" si="13"/>
        <v>5.1500871952803236E-2</v>
      </c>
      <c r="BR16" s="123">
        <f t="shared" si="13"/>
        <v>3.3181976947258121E-2</v>
      </c>
      <c r="BS16" s="124">
        <f t="shared" si="13"/>
        <v>9.9208965062623597E-2</v>
      </c>
      <c r="BT16" s="125">
        <f t="shared" si="13"/>
        <v>2.7128476369220271E-2</v>
      </c>
      <c r="BU16" s="123">
        <f t="shared" si="13"/>
        <v>5.5983040201005023E-2</v>
      </c>
      <c r="BV16" s="127">
        <f t="shared" si="13"/>
        <v>5.1530632768816122E-2</v>
      </c>
      <c r="BW16" s="128">
        <f t="shared" si="13"/>
        <v>5.6010813550730759E-2</v>
      </c>
      <c r="BX16" s="123">
        <f t="shared" si="13"/>
        <v>6.6931637519872814E-2</v>
      </c>
      <c r="BY16" s="124">
        <f t="shared" si="13"/>
        <v>4.1920864563360638E-2</v>
      </c>
      <c r="BZ16" s="125">
        <f t="shared" si="13"/>
        <v>6.5314486889811355E-2</v>
      </c>
      <c r="CA16" s="126">
        <f t="shared" si="13"/>
        <v>5.2795376236523285E-2</v>
      </c>
      <c r="CB16" s="123">
        <f t="shared" si="13"/>
        <v>4.7748052827632913E-2</v>
      </c>
      <c r="CC16" s="124">
        <f t="shared" si="13"/>
        <v>4.9756097560975612E-2</v>
      </c>
      <c r="CD16" s="125">
        <f t="shared" si="13"/>
        <v>3.5729793437131695E-2</v>
      </c>
      <c r="CE16" s="126">
        <f t="shared" si="13"/>
        <v>7.4474133030130757E-2</v>
      </c>
      <c r="CF16" s="123">
        <f t="shared" si="13"/>
        <v>6.0354103492125596E-2</v>
      </c>
      <c r="CG16" s="124">
        <f t="shared" si="13"/>
        <v>4.2490842490842493E-2</v>
      </c>
      <c r="CH16" s="125">
        <f t="shared" si="13"/>
        <v>6.5150717184547235E-2</v>
      </c>
      <c r="CI16" s="123">
        <f t="shared" si="13"/>
        <v>5.0409086822309469E-2</v>
      </c>
      <c r="CJ16" s="129">
        <f t="shared" si="13"/>
        <v>5.7303511810628309E-2</v>
      </c>
      <c r="CK16" s="130">
        <f t="shared" si="13"/>
        <v>5.418141359016055E-2</v>
      </c>
      <c r="CN16" s="215"/>
      <c r="CO16" s="215"/>
    </row>
    <row r="17" spans="1:93" ht="13.8" thickTop="1" x14ac:dyDescent="0.25">
      <c r="A17" s="139" t="s">
        <v>24</v>
      </c>
      <c r="B17" s="194">
        <v>1272</v>
      </c>
      <c r="C17" s="188">
        <v>1085</v>
      </c>
      <c r="D17" s="189">
        <v>612</v>
      </c>
      <c r="E17" s="190">
        <v>349</v>
      </c>
      <c r="F17" s="187">
        <v>837</v>
      </c>
      <c r="G17" s="191">
        <v>529</v>
      </c>
      <c r="H17" s="189">
        <v>1710</v>
      </c>
      <c r="I17" s="190">
        <v>1444</v>
      </c>
      <c r="J17" s="187">
        <v>139</v>
      </c>
      <c r="K17" s="191">
        <v>275</v>
      </c>
      <c r="L17" s="189">
        <v>295</v>
      </c>
      <c r="M17" s="187">
        <v>842</v>
      </c>
      <c r="N17" s="192">
        <v>1268</v>
      </c>
      <c r="O17" s="195">
        <v>1478</v>
      </c>
      <c r="P17" s="187">
        <v>867</v>
      </c>
      <c r="Q17" s="191">
        <v>458</v>
      </c>
      <c r="R17" s="189">
        <v>1349</v>
      </c>
      <c r="S17" s="190">
        <v>954</v>
      </c>
      <c r="T17" s="187">
        <v>101</v>
      </c>
      <c r="U17" s="191">
        <v>145</v>
      </c>
      <c r="V17" s="189">
        <v>506</v>
      </c>
      <c r="W17" s="196">
        <v>2057</v>
      </c>
      <c r="X17" s="187">
        <v>555</v>
      </c>
      <c r="Y17" s="191">
        <v>243</v>
      </c>
      <c r="Z17" s="189">
        <v>2169</v>
      </c>
      <c r="AA17" s="187">
        <v>2229</v>
      </c>
      <c r="AB17" s="162">
        <f t="shared" si="4"/>
        <v>11680</v>
      </c>
      <c r="AC17" s="165">
        <f t="shared" si="5"/>
        <v>12088</v>
      </c>
      <c r="AE17" s="254" t="s">
        <v>30</v>
      </c>
      <c r="AF17" s="120">
        <f t="shared" ref="AF17:AO18" si="14">SUMIF($A$9:$A$32,$AE17,B$9:B$32)</f>
        <v>1240</v>
      </c>
      <c r="AG17" s="177">
        <f t="shared" si="14"/>
        <v>1302</v>
      </c>
      <c r="AH17" s="121">
        <f t="shared" si="14"/>
        <v>453</v>
      </c>
      <c r="AI17" s="172">
        <f t="shared" si="14"/>
        <v>564</v>
      </c>
      <c r="AJ17" s="120">
        <f t="shared" si="14"/>
        <v>588</v>
      </c>
      <c r="AK17" s="122">
        <f t="shared" si="14"/>
        <v>864</v>
      </c>
      <c r="AL17" s="121">
        <f t="shared" si="14"/>
        <v>1467</v>
      </c>
      <c r="AM17" s="172">
        <f t="shared" si="14"/>
        <v>1709</v>
      </c>
      <c r="AN17" s="120">
        <f t="shared" si="14"/>
        <v>222</v>
      </c>
      <c r="AO17" s="122">
        <f t="shared" si="14"/>
        <v>135</v>
      </c>
      <c r="AP17" s="121">
        <f t="shared" ref="AP17:AY18" si="15">SUMIF($A$9:$A$32,$AE17,L$9:L$32)</f>
        <v>832</v>
      </c>
      <c r="AQ17" s="120">
        <f t="shared" si="15"/>
        <v>488</v>
      </c>
      <c r="AR17" s="171">
        <f t="shared" si="15"/>
        <v>1459</v>
      </c>
      <c r="AS17" s="173">
        <f t="shared" si="15"/>
        <v>1227</v>
      </c>
      <c r="AT17" s="120">
        <f t="shared" si="15"/>
        <v>700</v>
      </c>
      <c r="AU17" s="122">
        <f t="shared" si="15"/>
        <v>771</v>
      </c>
      <c r="AV17" s="121">
        <f t="shared" si="15"/>
        <v>1094</v>
      </c>
      <c r="AW17" s="172">
        <f t="shared" si="15"/>
        <v>1187</v>
      </c>
      <c r="AX17" s="120">
        <f t="shared" si="15"/>
        <v>211</v>
      </c>
      <c r="AY17" s="122">
        <f t="shared" si="15"/>
        <v>168</v>
      </c>
      <c r="AZ17" s="121">
        <f t="shared" ref="AZ17:BE18" si="16">SUMIF($A$9:$A$32,$AE17,V$9:V$32)</f>
        <v>1101</v>
      </c>
      <c r="BA17" s="172">
        <f t="shared" si="16"/>
        <v>957</v>
      </c>
      <c r="BB17" s="120">
        <f t="shared" si="16"/>
        <v>591</v>
      </c>
      <c r="BC17" s="122">
        <f t="shared" si="16"/>
        <v>318</v>
      </c>
      <c r="BD17" s="21">
        <f t="shared" si="16"/>
        <v>2199</v>
      </c>
      <c r="BE17" s="176">
        <f t="shared" si="16"/>
        <v>2148</v>
      </c>
      <c r="BF17" s="162">
        <f>AF17+AH17+AJ17+AL17+AN17+AP17+AR17+AT17+AV17+AX17+AZ17+BB17+BD17</f>
        <v>12157</v>
      </c>
      <c r="BG17" s="163">
        <f>AG17+AI17+AK17+AM17+AO17+AQ17+AS17+AU17+AW17+AY17+BA17+BC17+BE17</f>
        <v>11838</v>
      </c>
      <c r="BI17" s="139" t="s">
        <v>24</v>
      </c>
      <c r="BJ17" s="123">
        <f t="shared" ref="BJ17:CK17" si="17">B17/B33</f>
        <v>6.4617729235458471E-2</v>
      </c>
      <c r="BK17" s="124">
        <f t="shared" si="17"/>
        <v>5.502028397565923E-2</v>
      </c>
      <c r="BL17" s="125">
        <f t="shared" si="17"/>
        <v>6.4366848969289014E-2</v>
      </c>
      <c r="BM17" s="126">
        <f t="shared" si="17"/>
        <v>3.6732975476265653E-2</v>
      </c>
      <c r="BN17" s="123">
        <f t="shared" si="17"/>
        <v>7.0065293822199906E-2</v>
      </c>
      <c r="BO17" s="124">
        <f t="shared" si="17"/>
        <v>4.302911989588417E-2</v>
      </c>
      <c r="BP17" s="125">
        <f t="shared" si="17"/>
        <v>6.7283100531182374E-2</v>
      </c>
      <c r="BQ17" s="126">
        <f t="shared" si="17"/>
        <v>5.3578716930726134E-2</v>
      </c>
      <c r="BR17" s="123">
        <f t="shared" si="17"/>
        <v>4.8550471533356621E-2</v>
      </c>
      <c r="BS17" s="124">
        <f t="shared" si="17"/>
        <v>9.0639419907712585E-2</v>
      </c>
      <c r="BT17" s="125">
        <f t="shared" si="17"/>
        <v>2.5166353864528236E-2</v>
      </c>
      <c r="BU17" s="123">
        <f t="shared" si="17"/>
        <v>6.6111809045226136E-2</v>
      </c>
      <c r="BV17" s="127">
        <f t="shared" si="17"/>
        <v>5.1007683334003781E-2</v>
      </c>
      <c r="BW17" s="128">
        <f t="shared" si="17"/>
        <v>6.2431359297119203E-2</v>
      </c>
      <c r="BX17" s="123">
        <f t="shared" si="17"/>
        <v>6.8918918918918923E-2</v>
      </c>
      <c r="BY17" s="124">
        <f t="shared" si="17"/>
        <v>3.9916332578002443E-2</v>
      </c>
      <c r="BZ17" s="125">
        <f t="shared" si="17"/>
        <v>7.0884346592401865E-2</v>
      </c>
      <c r="CA17" s="126">
        <f t="shared" si="17"/>
        <v>5.3017672557519172E-2</v>
      </c>
      <c r="CB17" s="123">
        <f t="shared" si="17"/>
        <v>3.4202505926176768E-2</v>
      </c>
      <c r="CC17" s="124">
        <f t="shared" si="17"/>
        <v>4.715447154471545E-2</v>
      </c>
      <c r="CD17" s="125">
        <f t="shared" si="17"/>
        <v>3.1387631040258046E-2</v>
      </c>
      <c r="CE17" s="126">
        <f t="shared" si="17"/>
        <v>0.10631040363843093</v>
      </c>
      <c r="CF17" s="123">
        <f t="shared" si="17"/>
        <v>5.4289347549642965E-2</v>
      </c>
      <c r="CG17" s="124">
        <f t="shared" si="17"/>
        <v>4.4505494505494507E-2</v>
      </c>
      <c r="CH17" s="125">
        <f t="shared" si="17"/>
        <v>6.7195390191765542E-2</v>
      </c>
      <c r="CI17" s="123">
        <f t="shared" si="17"/>
        <v>6.6802529445260286E-2</v>
      </c>
      <c r="CJ17" s="129">
        <f t="shared" si="17"/>
        <v>5.8638953736476138E-2</v>
      </c>
      <c r="CK17" s="130">
        <f t="shared" si="17"/>
        <v>6.0857175941076078E-2</v>
      </c>
      <c r="CN17" s="215"/>
      <c r="CO17" s="215"/>
    </row>
    <row r="18" spans="1:93" x14ac:dyDescent="0.25">
      <c r="A18" s="131" t="s">
        <v>25</v>
      </c>
      <c r="B18" s="197">
        <v>1208</v>
      </c>
      <c r="C18" s="181">
        <v>1092</v>
      </c>
      <c r="D18" s="182">
        <v>644</v>
      </c>
      <c r="E18" s="183">
        <v>372</v>
      </c>
      <c r="F18" s="180">
        <v>864</v>
      </c>
      <c r="G18" s="184">
        <v>514</v>
      </c>
      <c r="H18" s="182">
        <v>1636</v>
      </c>
      <c r="I18" s="183">
        <v>1347</v>
      </c>
      <c r="J18" s="180">
        <v>154</v>
      </c>
      <c r="K18" s="181">
        <v>196</v>
      </c>
      <c r="L18" s="182">
        <v>303</v>
      </c>
      <c r="M18" s="180">
        <v>980</v>
      </c>
      <c r="N18" s="185">
        <v>1127</v>
      </c>
      <c r="O18" s="198">
        <v>1448</v>
      </c>
      <c r="P18" s="180">
        <v>814</v>
      </c>
      <c r="Q18" s="181">
        <v>506</v>
      </c>
      <c r="R18" s="182">
        <v>1165</v>
      </c>
      <c r="S18" s="183">
        <v>1032</v>
      </c>
      <c r="T18" s="189">
        <v>96</v>
      </c>
      <c r="U18" s="180">
        <v>152</v>
      </c>
      <c r="V18" s="182">
        <v>515</v>
      </c>
      <c r="W18" s="199">
        <v>1462</v>
      </c>
      <c r="X18" s="180">
        <v>570</v>
      </c>
      <c r="Y18" s="184">
        <v>198</v>
      </c>
      <c r="Z18" s="182">
        <v>1925</v>
      </c>
      <c r="AA18" s="180">
        <v>1901</v>
      </c>
      <c r="AB18" s="162">
        <f t="shared" si="4"/>
        <v>11021</v>
      </c>
      <c r="AC18" s="165">
        <f t="shared" si="5"/>
        <v>11200</v>
      </c>
      <c r="AE18" s="256" t="s">
        <v>31</v>
      </c>
      <c r="AF18" s="120">
        <f t="shared" si="14"/>
        <v>1466</v>
      </c>
      <c r="AG18" s="181">
        <f t="shared" si="14"/>
        <v>1071</v>
      </c>
      <c r="AH18" s="182">
        <f t="shared" si="14"/>
        <v>484</v>
      </c>
      <c r="AI18" s="183">
        <f t="shared" si="14"/>
        <v>639</v>
      </c>
      <c r="AJ18" s="180">
        <f t="shared" si="14"/>
        <v>624</v>
      </c>
      <c r="AK18" s="184">
        <f t="shared" si="14"/>
        <v>889</v>
      </c>
      <c r="AL18" s="182">
        <f t="shared" si="14"/>
        <v>1416</v>
      </c>
      <c r="AM18" s="183">
        <f t="shared" si="14"/>
        <v>1854</v>
      </c>
      <c r="AN18" s="180">
        <f t="shared" si="14"/>
        <v>198</v>
      </c>
      <c r="AO18" s="184">
        <f t="shared" si="14"/>
        <v>150</v>
      </c>
      <c r="AP18" s="182">
        <f t="shared" si="15"/>
        <v>963</v>
      </c>
      <c r="AQ18" s="180">
        <f t="shared" si="15"/>
        <v>599</v>
      </c>
      <c r="AR18" s="185">
        <f t="shared" si="15"/>
        <v>1626</v>
      </c>
      <c r="AS18" s="186">
        <f t="shared" si="15"/>
        <v>1387</v>
      </c>
      <c r="AT18" s="180">
        <f t="shared" si="15"/>
        <v>638</v>
      </c>
      <c r="AU18" s="184">
        <f t="shared" si="15"/>
        <v>921</v>
      </c>
      <c r="AV18" s="182">
        <f t="shared" si="15"/>
        <v>1032</v>
      </c>
      <c r="AW18" s="183">
        <f t="shared" si="15"/>
        <v>1312</v>
      </c>
      <c r="AX18" s="180">
        <f t="shared" si="15"/>
        <v>193</v>
      </c>
      <c r="AY18" s="184">
        <f t="shared" si="15"/>
        <v>171</v>
      </c>
      <c r="AZ18" s="182">
        <f t="shared" si="16"/>
        <v>1157</v>
      </c>
      <c r="BA18" s="183">
        <f t="shared" si="16"/>
        <v>1038</v>
      </c>
      <c r="BB18" s="180">
        <f t="shared" si="16"/>
        <v>691</v>
      </c>
      <c r="BC18" s="184">
        <f t="shared" si="16"/>
        <v>372</v>
      </c>
      <c r="BD18" s="182">
        <f t="shared" si="16"/>
        <v>2099</v>
      </c>
      <c r="BE18" s="180">
        <f t="shared" si="16"/>
        <v>1906</v>
      </c>
      <c r="BF18" s="164">
        <f>SUM(AF18,AH18,AJ18,AL18,AN18,AP18,AR18,AT18,AV18,AX18,AZ18,BB18,BD18)</f>
        <v>12587</v>
      </c>
      <c r="BG18" s="165">
        <f>SUM(AG18,AI18,AK18,AM18,AO18,AQ18,AS18,AU18,AW18,AY18,BA18,BC18,BE18)</f>
        <v>12309</v>
      </c>
      <c r="BI18" s="131" t="s">
        <v>25</v>
      </c>
      <c r="BJ18" s="123">
        <f t="shared" ref="BJ18:CK18" si="18">B18/B33</f>
        <v>6.1366522733045464E-2</v>
      </c>
      <c r="BK18" s="124">
        <f t="shared" si="18"/>
        <v>5.537525354969574E-2</v>
      </c>
      <c r="BL18" s="125">
        <f t="shared" si="18"/>
        <v>6.7732435843500208E-2</v>
      </c>
      <c r="BM18" s="126">
        <f t="shared" si="18"/>
        <v>3.9153773287022416E-2</v>
      </c>
      <c r="BN18" s="123">
        <f t="shared" si="18"/>
        <v>7.2325464590657959E-2</v>
      </c>
      <c r="BO18" s="124">
        <f t="shared" si="18"/>
        <v>4.1809012526435659E-2</v>
      </c>
      <c r="BP18" s="125">
        <f t="shared" si="18"/>
        <v>6.4371434192406055E-2</v>
      </c>
      <c r="BQ18" s="126">
        <f t="shared" si="18"/>
        <v>4.997959259396683E-2</v>
      </c>
      <c r="BR18" s="123">
        <f t="shared" si="18"/>
        <v>5.3789731051344741E-2</v>
      </c>
      <c r="BS18" s="124">
        <f t="shared" si="18"/>
        <v>6.460118655240607E-2</v>
      </c>
      <c r="BT18" s="125">
        <f t="shared" si="18"/>
        <v>2.5848831257464597E-2</v>
      </c>
      <c r="BU18" s="123">
        <f t="shared" si="18"/>
        <v>7.6947236180904516E-2</v>
      </c>
      <c r="BV18" s="127">
        <f t="shared" si="18"/>
        <v>4.5335693310269924E-2</v>
      </c>
      <c r="BW18" s="128">
        <f t="shared" si="18"/>
        <v>6.1164146320858329E-2</v>
      </c>
      <c r="BX18" s="123">
        <f t="shared" si="18"/>
        <v>6.4705882352941183E-2</v>
      </c>
      <c r="BY18" s="124">
        <f t="shared" si="18"/>
        <v>4.4099703677880422E-2</v>
      </c>
      <c r="BZ18" s="125">
        <f t="shared" si="18"/>
        <v>6.1215910882244762E-2</v>
      </c>
      <c r="CA18" s="126">
        <f t="shared" si="18"/>
        <v>5.7352450816938981E-2</v>
      </c>
      <c r="CB18" s="123">
        <f t="shared" si="18"/>
        <v>3.2509312563494749E-2</v>
      </c>
      <c r="CC18" s="124">
        <f t="shared" si="18"/>
        <v>4.9430894308943089E-2</v>
      </c>
      <c r="CD18" s="125">
        <f t="shared" si="18"/>
        <v>3.1945909062713232E-2</v>
      </c>
      <c r="CE18" s="126">
        <f t="shared" si="18"/>
        <v>7.5559460437231898E-2</v>
      </c>
      <c r="CF18" s="123">
        <f t="shared" si="18"/>
        <v>5.5756627213146823E-2</v>
      </c>
      <c r="CG18" s="124">
        <f t="shared" si="18"/>
        <v>3.6263736263736267E-2</v>
      </c>
      <c r="CH18" s="125">
        <f t="shared" si="18"/>
        <v>5.9636296043867533E-2</v>
      </c>
      <c r="CI18" s="123">
        <f t="shared" si="18"/>
        <v>5.6972457817604218E-2</v>
      </c>
      <c r="CJ18" s="129">
        <f t="shared" si="18"/>
        <v>5.5330471672063661E-2</v>
      </c>
      <c r="CK18" s="130">
        <f t="shared" si="18"/>
        <v>5.6386529660824955E-2</v>
      </c>
      <c r="CN18" s="215"/>
      <c r="CO18" s="215"/>
    </row>
    <row r="19" spans="1:93" ht="13.8" thickBot="1" x14ac:dyDescent="0.3">
      <c r="A19" s="139" t="s">
        <v>26</v>
      </c>
      <c r="B19" s="194">
        <v>1058</v>
      </c>
      <c r="C19" s="188">
        <v>1026</v>
      </c>
      <c r="D19" s="189">
        <v>463</v>
      </c>
      <c r="E19" s="190">
        <v>404</v>
      </c>
      <c r="F19" s="187">
        <v>633</v>
      </c>
      <c r="G19" s="191">
        <v>518</v>
      </c>
      <c r="H19" s="189">
        <v>1511</v>
      </c>
      <c r="I19" s="190">
        <v>1403</v>
      </c>
      <c r="J19" s="187">
        <v>135</v>
      </c>
      <c r="K19" s="188">
        <v>153</v>
      </c>
      <c r="L19" s="189">
        <v>355</v>
      </c>
      <c r="M19" s="187">
        <v>745</v>
      </c>
      <c r="N19" s="192">
        <v>1090</v>
      </c>
      <c r="O19" s="195">
        <v>1247</v>
      </c>
      <c r="P19" s="187">
        <v>779</v>
      </c>
      <c r="Q19" s="188">
        <v>552</v>
      </c>
      <c r="R19" s="189">
        <v>1191</v>
      </c>
      <c r="S19" s="190">
        <v>886</v>
      </c>
      <c r="T19" s="187">
        <v>94</v>
      </c>
      <c r="U19" s="191">
        <v>152</v>
      </c>
      <c r="V19" s="189">
        <v>622</v>
      </c>
      <c r="W19" s="196">
        <v>1193</v>
      </c>
      <c r="X19" s="187">
        <v>566</v>
      </c>
      <c r="Y19" s="191">
        <v>212</v>
      </c>
      <c r="Z19" s="189">
        <v>1785</v>
      </c>
      <c r="AA19" s="187">
        <v>2106</v>
      </c>
      <c r="AB19" s="162">
        <f t="shared" si="4"/>
        <v>10282</v>
      </c>
      <c r="AC19" s="165">
        <f t="shared" si="5"/>
        <v>10597</v>
      </c>
      <c r="AE19" s="254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26</v>
      </c>
      <c r="BJ19" s="123">
        <f t="shared" ref="BJ19:CK19" si="19">B19/B33</f>
        <v>5.3746507493014989E-2</v>
      </c>
      <c r="BK19" s="124">
        <f t="shared" si="19"/>
        <v>5.2028397565922924E-2</v>
      </c>
      <c r="BL19" s="125">
        <f t="shared" si="19"/>
        <v>4.8695835086243165E-2</v>
      </c>
      <c r="BM19" s="126">
        <f t="shared" si="19"/>
        <v>4.2521839806336177E-2</v>
      </c>
      <c r="BN19" s="123">
        <f t="shared" si="19"/>
        <v>5.2988448016072325E-2</v>
      </c>
      <c r="BO19" s="124">
        <f t="shared" si="19"/>
        <v>4.2134374491621926E-2</v>
      </c>
      <c r="BP19" s="125">
        <f t="shared" si="19"/>
        <v>5.9453078890419044E-2</v>
      </c>
      <c r="BQ19" s="126">
        <f t="shared" si="19"/>
        <v>5.2057437571889728E-2</v>
      </c>
      <c r="BR19" s="123">
        <f t="shared" si="19"/>
        <v>4.7153335661893121E-2</v>
      </c>
      <c r="BS19" s="124">
        <f t="shared" si="19"/>
        <v>5.0428477257745553E-2</v>
      </c>
      <c r="BT19" s="125">
        <f t="shared" si="19"/>
        <v>3.028493431155093E-2</v>
      </c>
      <c r="BU19" s="123">
        <f t="shared" si="19"/>
        <v>5.8495603015075379E-2</v>
      </c>
      <c r="BV19" s="127">
        <f t="shared" si="19"/>
        <v>4.3847298765034799E-2</v>
      </c>
      <c r="BW19" s="128">
        <f t="shared" si="19"/>
        <v>5.2673819379910447E-2</v>
      </c>
      <c r="BX19" s="123">
        <f t="shared" si="19"/>
        <v>6.192368839427663E-2</v>
      </c>
      <c r="BY19" s="124">
        <f t="shared" si="19"/>
        <v>4.8108767648596826E-2</v>
      </c>
      <c r="BZ19" s="125">
        <f t="shared" si="19"/>
        <v>6.2582102884766955E-2</v>
      </c>
      <c r="CA19" s="126">
        <f t="shared" si="19"/>
        <v>4.9238635100589088E-2</v>
      </c>
      <c r="CB19" s="123">
        <f t="shared" si="19"/>
        <v>3.1832035218421942E-2</v>
      </c>
      <c r="CC19" s="124">
        <f t="shared" si="19"/>
        <v>4.9430894308943089E-2</v>
      </c>
      <c r="CD19" s="125">
        <f t="shared" si="19"/>
        <v>3.8583214440791512E-2</v>
      </c>
      <c r="CE19" s="126">
        <f t="shared" si="19"/>
        <v>6.1656933174841076E-2</v>
      </c>
      <c r="CF19" s="123">
        <f t="shared" si="19"/>
        <v>5.5365352636212464E-2</v>
      </c>
      <c r="CG19" s="124">
        <f t="shared" si="19"/>
        <v>3.8827838827838829E-2</v>
      </c>
      <c r="CH19" s="125">
        <f t="shared" si="19"/>
        <v>5.52991108770408E-2</v>
      </c>
      <c r="CI19" s="123">
        <f t="shared" si="19"/>
        <v>6.311625258488926E-2</v>
      </c>
      <c r="CJ19" s="129">
        <f t="shared" si="19"/>
        <v>5.1620352938223257E-2</v>
      </c>
      <c r="CK19" s="130">
        <f t="shared" si="19"/>
        <v>5.3350719179978752E-2</v>
      </c>
      <c r="CN19" s="215"/>
      <c r="CO19" s="215"/>
    </row>
    <row r="20" spans="1:93" ht="14.4" thickTop="1" thickBot="1" x14ac:dyDescent="0.3">
      <c r="A20" s="131" t="s">
        <v>27</v>
      </c>
      <c r="B20" s="197">
        <v>906</v>
      </c>
      <c r="C20" s="181">
        <v>1087</v>
      </c>
      <c r="D20" s="182">
        <v>425</v>
      </c>
      <c r="E20" s="183">
        <v>470</v>
      </c>
      <c r="F20" s="180">
        <v>613</v>
      </c>
      <c r="G20" s="184">
        <v>629</v>
      </c>
      <c r="H20" s="182">
        <v>1368</v>
      </c>
      <c r="I20" s="183">
        <v>1499</v>
      </c>
      <c r="J20" s="180">
        <v>148</v>
      </c>
      <c r="K20" s="181">
        <v>162</v>
      </c>
      <c r="L20" s="182">
        <v>595</v>
      </c>
      <c r="M20" s="180">
        <v>543</v>
      </c>
      <c r="N20" s="185">
        <v>1271</v>
      </c>
      <c r="O20" s="198">
        <v>1123</v>
      </c>
      <c r="P20" s="180">
        <v>809</v>
      </c>
      <c r="Q20" s="181">
        <v>581</v>
      </c>
      <c r="R20" s="182">
        <v>1131</v>
      </c>
      <c r="S20" s="183">
        <v>972</v>
      </c>
      <c r="T20" s="180">
        <v>137</v>
      </c>
      <c r="U20" s="184">
        <v>88</v>
      </c>
      <c r="V20" s="182">
        <v>822</v>
      </c>
      <c r="W20" s="199">
        <v>928</v>
      </c>
      <c r="X20" s="180">
        <v>526</v>
      </c>
      <c r="Y20" s="184">
        <v>215</v>
      </c>
      <c r="Z20" s="182">
        <v>1921</v>
      </c>
      <c r="AA20" s="180">
        <v>1948</v>
      </c>
      <c r="AB20" s="162">
        <f t="shared" si="4"/>
        <v>10672</v>
      </c>
      <c r="AC20" s="165">
        <f t="shared" si="5"/>
        <v>10245</v>
      </c>
      <c r="AE20" s="251" t="s">
        <v>13</v>
      </c>
      <c r="AF20" s="14">
        <f t="shared" ref="AF20:BG20" si="20">SUM(AF17:AF19)</f>
        <v>2706</v>
      </c>
      <c r="AG20" s="1">
        <f t="shared" si="20"/>
        <v>2373</v>
      </c>
      <c r="AH20" s="14">
        <f t="shared" si="20"/>
        <v>937</v>
      </c>
      <c r="AI20" s="1">
        <f t="shared" si="20"/>
        <v>1203</v>
      </c>
      <c r="AJ20" s="14">
        <f t="shared" si="20"/>
        <v>1212</v>
      </c>
      <c r="AK20" s="1">
        <f t="shared" si="20"/>
        <v>1753</v>
      </c>
      <c r="AL20" s="14">
        <f t="shared" si="20"/>
        <v>2883</v>
      </c>
      <c r="AM20" s="1">
        <f t="shared" si="20"/>
        <v>3563</v>
      </c>
      <c r="AN20" s="14">
        <f t="shared" si="20"/>
        <v>420</v>
      </c>
      <c r="AO20" s="1">
        <f t="shared" si="20"/>
        <v>285</v>
      </c>
      <c r="AP20" s="14">
        <f t="shared" si="20"/>
        <v>1795</v>
      </c>
      <c r="AQ20" s="1">
        <f t="shared" si="20"/>
        <v>1087</v>
      </c>
      <c r="AR20" s="14">
        <f t="shared" si="20"/>
        <v>3085</v>
      </c>
      <c r="AS20" s="1">
        <f t="shared" si="20"/>
        <v>2614</v>
      </c>
      <c r="AT20" s="14">
        <f t="shared" si="20"/>
        <v>1338</v>
      </c>
      <c r="AU20" s="1">
        <f t="shared" si="20"/>
        <v>1692</v>
      </c>
      <c r="AV20" s="14">
        <f t="shared" si="20"/>
        <v>2126</v>
      </c>
      <c r="AW20" s="1">
        <f t="shared" si="20"/>
        <v>2499</v>
      </c>
      <c r="AX20" s="14">
        <f t="shared" si="20"/>
        <v>404</v>
      </c>
      <c r="AY20" s="1">
        <f t="shared" si="20"/>
        <v>339</v>
      </c>
      <c r="AZ20" s="14">
        <f t="shared" si="20"/>
        <v>2258</v>
      </c>
      <c r="BA20" s="1">
        <f t="shared" si="20"/>
        <v>1995</v>
      </c>
      <c r="BB20" s="14">
        <f t="shared" si="20"/>
        <v>1282</v>
      </c>
      <c r="BC20" s="1">
        <f t="shared" si="20"/>
        <v>690</v>
      </c>
      <c r="BD20" s="14">
        <f t="shared" si="20"/>
        <v>4298</v>
      </c>
      <c r="BE20" s="1">
        <f t="shared" si="20"/>
        <v>4054</v>
      </c>
      <c r="BF20" s="166">
        <f t="shared" si="20"/>
        <v>24744</v>
      </c>
      <c r="BG20" s="167">
        <f t="shared" si="20"/>
        <v>24147</v>
      </c>
      <c r="BI20" s="131" t="s">
        <v>27</v>
      </c>
      <c r="BJ20" s="123">
        <f t="shared" ref="BJ20:CK20" si="21">B20/B33</f>
        <v>4.6024892049784098E-2</v>
      </c>
      <c r="BK20" s="124">
        <f t="shared" si="21"/>
        <v>5.5121703853955373E-2</v>
      </c>
      <c r="BL20" s="125">
        <f t="shared" si="21"/>
        <v>4.4699200673117376E-2</v>
      </c>
      <c r="BM20" s="126">
        <f t="shared" si="21"/>
        <v>4.9468477002420796E-2</v>
      </c>
      <c r="BN20" s="123">
        <f t="shared" si="21"/>
        <v>5.1314247446844131E-2</v>
      </c>
      <c r="BO20" s="124">
        <f t="shared" si="21"/>
        <v>5.1163169025540911E-2</v>
      </c>
      <c r="BP20" s="125">
        <f t="shared" si="21"/>
        <v>5.3826480424945901E-2</v>
      </c>
      <c r="BQ20" s="126">
        <f t="shared" si="21"/>
        <v>5.5619457534043265E-2</v>
      </c>
      <c r="BR20" s="123">
        <f t="shared" si="21"/>
        <v>5.1694027244149496E-2</v>
      </c>
      <c r="BS20" s="124">
        <f t="shared" si="21"/>
        <v>5.3394858272907054E-2</v>
      </c>
      <c r="BT20" s="125">
        <f t="shared" si="21"/>
        <v>5.07592560996417E-2</v>
      </c>
      <c r="BU20" s="123">
        <f t="shared" si="21"/>
        <v>4.263505025125628E-2</v>
      </c>
      <c r="BV20" s="127">
        <f t="shared" si="21"/>
        <v>5.112836397280663E-2</v>
      </c>
      <c r="BW20" s="128">
        <f t="shared" si="21"/>
        <v>4.7436005744698827E-2</v>
      </c>
      <c r="BX20" s="123">
        <f t="shared" si="21"/>
        <v>6.4308426073131961E-2</v>
      </c>
      <c r="BY20" s="124">
        <f t="shared" si="21"/>
        <v>5.0636221021439776E-2</v>
      </c>
      <c r="BZ20" s="125">
        <f t="shared" si="21"/>
        <v>5.9429352109715727E-2</v>
      </c>
      <c r="CA20" s="126">
        <f t="shared" si="21"/>
        <v>5.4018006002000664E-2</v>
      </c>
      <c r="CB20" s="123">
        <f t="shared" si="21"/>
        <v>4.6393498137487298E-2</v>
      </c>
      <c r="CC20" s="124">
        <f t="shared" si="21"/>
        <v>2.8617886178861789E-2</v>
      </c>
      <c r="CD20" s="125">
        <f t="shared" si="21"/>
        <v>5.0989392717573349E-2</v>
      </c>
      <c r="CE20" s="126">
        <f t="shared" si="21"/>
        <v>4.7961134942374285E-2</v>
      </c>
      <c r="CF20" s="123">
        <f t="shared" si="21"/>
        <v>5.1452606866868825E-2</v>
      </c>
      <c r="CG20" s="124">
        <f t="shared" si="21"/>
        <v>3.9377289377289376E-2</v>
      </c>
      <c r="CH20" s="125">
        <f t="shared" si="21"/>
        <v>5.9512376467672483E-2</v>
      </c>
      <c r="CI20" s="123">
        <f t="shared" si="21"/>
        <v>5.8381035154493964E-2</v>
      </c>
      <c r="CJ20" s="129">
        <f t="shared" si="21"/>
        <v>5.3578331701684363E-2</v>
      </c>
      <c r="CK20" s="130">
        <f t="shared" si="21"/>
        <v>5.1578571104924253E-2</v>
      </c>
      <c r="CN20" s="215"/>
      <c r="CO20" s="215"/>
    </row>
    <row r="21" spans="1:93" ht="13.8" thickTop="1" x14ac:dyDescent="0.25">
      <c r="A21" s="139" t="s">
        <v>28</v>
      </c>
      <c r="B21" s="194">
        <v>1066</v>
      </c>
      <c r="C21" s="188">
        <v>1479</v>
      </c>
      <c r="D21" s="189">
        <v>508</v>
      </c>
      <c r="E21" s="190">
        <v>638</v>
      </c>
      <c r="F21" s="187">
        <v>530</v>
      </c>
      <c r="G21" s="191">
        <v>876</v>
      </c>
      <c r="H21" s="189">
        <v>1479</v>
      </c>
      <c r="I21" s="190">
        <v>1785</v>
      </c>
      <c r="J21" s="187">
        <v>231</v>
      </c>
      <c r="K21" s="188">
        <v>143</v>
      </c>
      <c r="L21" s="189">
        <v>942</v>
      </c>
      <c r="M21" s="187">
        <v>549</v>
      </c>
      <c r="N21" s="192">
        <v>1601</v>
      </c>
      <c r="O21" s="195">
        <v>1107</v>
      </c>
      <c r="P21" s="187">
        <v>853</v>
      </c>
      <c r="Q21" s="188">
        <v>707</v>
      </c>
      <c r="R21" s="189">
        <v>1211</v>
      </c>
      <c r="S21" s="190">
        <v>1239</v>
      </c>
      <c r="T21" s="187">
        <v>195</v>
      </c>
      <c r="U21" s="191">
        <v>103</v>
      </c>
      <c r="V21" s="189">
        <v>1138</v>
      </c>
      <c r="W21" s="196">
        <v>906</v>
      </c>
      <c r="X21" s="187">
        <v>717</v>
      </c>
      <c r="Y21" s="191">
        <v>235</v>
      </c>
      <c r="Z21" s="189">
        <v>2058</v>
      </c>
      <c r="AA21" s="187">
        <v>2466</v>
      </c>
      <c r="AB21" s="162">
        <f t="shared" si="4"/>
        <v>12529</v>
      </c>
      <c r="AC21" s="165">
        <f t="shared" si="5"/>
        <v>12233</v>
      </c>
      <c r="BF21" s="216">
        <f>BF20/2</f>
        <v>12372</v>
      </c>
      <c r="BI21" s="139" t="s">
        <v>28</v>
      </c>
      <c r="BJ21" s="123">
        <f t="shared" ref="BJ21:CK21" si="22">B21/B33</f>
        <v>5.4152908305816615E-2</v>
      </c>
      <c r="BK21" s="124">
        <f t="shared" si="22"/>
        <v>7.4999999999999997E-2</v>
      </c>
      <c r="BL21" s="125">
        <f t="shared" si="22"/>
        <v>5.3428691628102654E-2</v>
      </c>
      <c r="BM21" s="126">
        <f t="shared" si="22"/>
        <v>6.7150826228818017E-2</v>
      </c>
      <c r="BN21" s="123">
        <f t="shared" si="22"/>
        <v>4.436631508454713E-2</v>
      </c>
      <c r="BO21" s="124">
        <f t="shared" si="22"/>
        <v>7.1254270375793072E-2</v>
      </c>
      <c r="BP21" s="125">
        <f t="shared" si="22"/>
        <v>5.8193979933110367E-2</v>
      </c>
      <c r="BQ21" s="126">
        <f t="shared" si="22"/>
        <v>6.6231308671292344E-2</v>
      </c>
      <c r="BR21" s="123">
        <f t="shared" si="22"/>
        <v>8.0684596577017112E-2</v>
      </c>
      <c r="BS21" s="124">
        <f t="shared" si="22"/>
        <v>4.7132498352010548E-2</v>
      </c>
      <c r="BT21" s="125">
        <f t="shared" si="22"/>
        <v>8.0361713018256273E-2</v>
      </c>
      <c r="BU21" s="123">
        <f t="shared" si="22"/>
        <v>4.310615577889447E-2</v>
      </c>
      <c r="BV21" s="127">
        <f t="shared" si="22"/>
        <v>6.4403234241119919E-2</v>
      </c>
      <c r="BW21" s="128">
        <f t="shared" si="22"/>
        <v>4.6760158824026357E-2</v>
      </c>
      <c r="BX21" s="123">
        <f t="shared" si="22"/>
        <v>6.7806041335453093E-2</v>
      </c>
      <c r="BY21" s="124">
        <f t="shared" si="22"/>
        <v>6.1617570158619489E-2</v>
      </c>
      <c r="BZ21" s="125">
        <f t="shared" si="22"/>
        <v>6.363301980978403E-2</v>
      </c>
      <c r="CA21" s="126">
        <f t="shared" si="22"/>
        <v>6.8856285428476161E-2</v>
      </c>
      <c r="CB21" s="123">
        <f t="shared" si="22"/>
        <v>6.603454114459871E-2</v>
      </c>
      <c r="CC21" s="124">
        <f t="shared" si="22"/>
        <v>3.3495934959349591E-2</v>
      </c>
      <c r="CD21" s="125">
        <f t="shared" si="22"/>
        <v>7.0591154394888653E-2</v>
      </c>
      <c r="CE21" s="126">
        <f t="shared" si="22"/>
        <v>4.6824125277792131E-2</v>
      </c>
      <c r="CF21" s="123">
        <f t="shared" si="22"/>
        <v>7.0135967915484695E-2</v>
      </c>
      <c r="CG21" s="124">
        <f t="shared" si="22"/>
        <v>4.304029304029304E-2</v>
      </c>
      <c r="CH21" s="125">
        <f t="shared" si="22"/>
        <v>6.3756621952352918E-2</v>
      </c>
      <c r="CI21" s="123">
        <f t="shared" si="22"/>
        <v>7.3905355590853233E-2</v>
      </c>
      <c r="CJ21" s="129">
        <f t="shared" si="22"/>
        <v>6.2901322890779932E-2</v>
      </c>
      <c r="CK21" s="130">
        <f t="shared" si="22"/>
        <v>6.1587180119720683E-2</v>
      </c>
      <c r="CN21" s="215"/>
      <c r="CO21" s="215"/>
    </row>
    <row r="22" spans="1:93" x14ac:dyDescent="0.25">
      <c r="A22" s="131" t="s">
        <v>29</v>
      </c>
      <c r="B22" s="197">
        <v>1148</v>
      </c>
      <c r="C22" s="181">
        <v>1320</v>
      </c>
      <c r="D22" s="182">
        <v>451</v>
      </c>
      <c r="E22" s="183">
        <v>616</v>
      </c>
      <c r="F22" s="180">
        <v>574</v>
      </c>
      <c r="G22" s="184">
        <v>923</v>
      </c>
      <c r="H22" s="182">
        <v>1481</v>
      </c>
      <c r="I22" s="183">
        <v>1787</v>
      </c>
      <c r="J22" s="180">
        <v>234</v>
      </c>
      <c r="K22" s="181">
        <v>145</v>
      </c>
      <c r="L22" s="182">
        <v>762</v>
      </c>
      <c r="M22" s="180">
        <v>509</v>
      </c>
      <c r="N22" s="185">
        <v>1495</v>
      </c>
      <c r="O22" s="198">
        <v>1323</v>
      </c>
      <c r="P22" s="180">
        <v>669</v>
      </c>
      <c r="Q22" s="181">
        <v>684</v>
      </c>
      <c r="R22" s="182">
        <v>1142</v>
      </c>
      <c r="S22" s="183">
        <v>1135</v>
      </c>
      <c r="T22" s="180">
        <v>204</v>
      </c>
      <c r="U22" s="184">
        <v>132</v>
      </c>
      <c r="V22" s="182">
        <v>983</v>
      </c>
      <c r="W22" s="199">
        <v>890</v>
      </c>
      <c r="X22" s="180">
        <v>573</v>
      </c>
      <c r="Y22" s="184">
        <v>282</v>
      </c>
      <c r="Z22" s="182">
        <v>2057</v>
      </c>
      <c r="AA22" s="180">
        <v>2248</v>
      </c>
      <c r="AB22" s="162">
        <f t="shared" si="4"/>
        <v>11773</v>
      </c>
      <c r="AC22" s="165">
        <f t="shared" si="5"/>
        <v>11994</v>
      </c>
      <c r="BI22" s="131" t="s">
        <v>29</v>
      </c>
      <c r="BJ22" s="123">
        <f t="shared" ref="BJ22:CK22" si="23">B22/B33</f>
        <v>5.8318516637033274E-2</v>
      </c>
      <c r="BK22" s="124">
        <f t="shared" si="23"/>
        <v>6.6937119675456389E-2</v>
      </c>
      <c r="BL22" s="125">
        <f t="shared" si="23"/>
        <v>4.7433740008413966E-2</v>
      </c>
      <c r="BM22" s="126">
        <f t="shared" si="23"/>
        <v>6.4835280496789813E-2</v>
      </c>
      <c r="BN22" s="123">
        <f t="shared" si="23"/>
        <v>4.8049556336849153E-2</v>
      </c>
      <c r="BO22" s="124">
        <f t="shared" si="23"/>
        <v>7.5077273466731737E-2</v>
      </c>
      <c r="BP22" s="125">
        <f t="shared" si="23"/>
        <v>5.827267361794216E-2</v>
      </c>
      <c r="BQ22" s="126">
        <f t="shared" si="23"/>
        <v>6.6305517420503876E-2</v>
      </c>
      <c r="BR22" s="123">
        <f t="shared" si="23"/>
        <v>8.1732448480614742E-2</v>
      </c>
      <c r="BS22" s="124">
        <f t="shared" si="23"/>
        <v>4.779169413315755E-2</v>
      </c>
      <c r="BT22" s="125">
        <f t="shared" si="23"/>
        <v>6.500597167718819E-2</v>
      </c>
      <c r="BU22" s="123">
        <f t="shared" si="23"/>
        <v>3.9965452261306531E-2</v>
      </c>
      <c r="BV22" s="127">
        <f t="shared" si="23"/>
        <v>6.0139185003419283E-2</v>
      </c>
      <c r="BW22" s="128">
        <f t="shared" si="23"/>
        <v>5.5884092253104672E-2</v>
      </c>
      <c r="BX22" s="123">
        <f t="shared" si="23"/>
        <v>5.317965023847377E-2</v>
      </c>
      <c r="BY22" s="124">
        <f t="shared" si="23"/>
        <v>5.9613038173261287E-2</v>
      </c>
      <c r="BZ22" s="125">
        <f t="shared" si="23"/>
        <v>6.000735641847512E-2</v>
      </c>
      <c r="CA22" s="126">
        <f t="shared" si="23"/>
        <v>6.3076581082583086E-2</v>
      </c>
      <c r="CB22" s="123">
        <f t="shared" si="23"/>
        <v>6.9082289197426344E-2</v>
      </c>
      <c r="CC22" s="124">
        <f t="shared" si="23"/>
        <v>4.2926829268292686E-2</v>
      </c>
      <c r="CD22" s="125">
        <f t="shared" si="23"/>
        <v>6.0976366230382731E-2</v>
      </c>
      <c r="CE22" s="126">
        <f t="shared" si="23"/>
        <v>4.5997209158096027E-2</v>
      </c>
      <c r="CF22" s="123">
        <f t="shared" si="23"/>
        <v>5.6050083145847598E-2</v>
      </c>
      <c r="CG22" s="124">
        <f t="shared" si="23"/>
        <v>5.1648351648351645E-2</v>
      </c>
      <c r="CH22" s="125">
        <f t="shared" si="23"/>
        <v>6.3725642058304166E-2</v>
      </c>
      <c r="CI22" s="123">
        <f t="shared" si="23"/>
        <v>6.7371954326130606E-2</v>
      </c>
      <c r="CJ22" s="129">
        <f t="shared" si="23"/>
        <v>5.9105856364686099E-2</v>
      </c>
      <c r="CK22" s="130">
        <f t="shared" si="23"/>
        <v>6.0383931852851298E-2</v>
      </c>
      <c r="CN22" s="215"/>
      <c r="CO22" s="215"/>
    </row>
    <row r="23" spans="1:93" x14ac:dyDescent="0.25">
      <c r="A23" s="288" t="s">
        <v>30</v>
      </c>
      <c r="B23" s="280">
        <v>1240</v>
      </c>
      <c r="C23" s="267">
        <v>1302</v>
      </c>
      <c r="D23" s="268">
        <v>453</v>
      </c>
      <c r="E23" s="269">
        <v>564</v>
      </c>
      <c r="F23" s="266">
        <v>588</v>
      </c>
      <c r="G23" s="270">
        <v>864</v>
      </c>
      <c r="H23" s="268">
        <v>1467</v>
      </c>
      <c r="I23" s="269">
        <v>1709</v>
      </c>
      <c r="J23" s="266">
        <v>222</v>
      </c>
      <c r="K23" s="267">
        <v>135</v>
      </c>
      <c r="L23" s="268">
        <v>832</v>
      </c>
      <c r="M23" s="266">
        <v>488</v>
      </c>
      <c r="N23" s="271">
        <v>1459</v>
      </c>
      <c r="O23" s="281">
        <v>1227</v>
      </c>
      <c r="P23" s="266">
        <v>700</v>
      </c>
      <c r="Q23" s="267">
        <v>771</v>
      </c>
      <c r="R23" s="268">
        <v>1094</v>
      </c>
      <c r="S23" s="269">
        <v>1187</v>
      </c>
      <c r="T23" s="266">
        <v>211</v>
      </c>
      <c r="U23" s="270">
        <v>168</v>
      </c>
      <c r="V23" s="268">
        <v>1101</v>
      </c>
      <c r="W23" s="282">
        <v>957</v>
      </c>
      <c r="X23" s="266">
        <v>591</v>
      </c>
      <c r="Y23" s="270">
        <v>318</v>
      </c>
      <c r="Z23" s="268">
        <v>2199</v>
      </c>
      <c r="AA23" s="266">
        <v>2148</v>
      </c>
      <c r="AB23" s="286">
        <f t="shared" si="4"/>
        <v>12157</v>
      </c>
      <c r="AC23" s="287">
        <f t="shared" si="5"/>
        <v>11838</v>
      </c>
      <c r="BI23" s="139" t="s">
        <v>30</v>
      </c>
      <c r="BJ23" s="123">
        <f t="shared" ref="BJ23:CK23" si="24">B23/B33</f>
        <v>6.2992125984251968E-2</v>
      </c>
      <c r="BK23" s="124">
        <f t="shared" si="24"/>
        <v>6.6024340770791071E-2</v>
      </c>
      <c r="BL23" s="125">
        <f t="shared" si="24"/>
        <v>4.7644089188052165E-2</v>
      </c>
      <c r="BM23" s="126">
        <f t="shared" si="24"/>
        <v>5.9362172402904957E-2</v>
      </c>
      <c r="BN23" s="123">
        <f t="shared" si="24"/>
        <v>4.9221496735308887E-2</v>
      </c>
      <c r="BO23" s="124">
        <f t="shared" si="24"/>
        <v>7.0278184480234263E-2</v>
      </c>
      <c r="BP23" s="125">
        <f t="shared" si="24"/>
        <v>5.7721817824119614E-2</v>
      </c>
      <c r="BQ23" s="126">
        <f t="shared" si="24"/>
        <v>6.341137620125413E-2</v>
      </c>
      <c r="BR23" s="123">
        <f t="shared" si="24"/>
        <v>7.7541040866224237E-2</v>
      </c>
      <c r="BS23" s="124">
        <f t="shared" si="24"/>
        <v>4.4495715227422544E-2</v>
      </c>
      <c r="BT23" s="125">
        <f t="shared" si="24"/>
        <v>7.097764886538134E-2</v>
      </c>
      <c r="BU23" s="123">
        <f t="shared" si="24"/>
        <v>3.8316582914572864E-2</v>
      </c>
      <c r="BV23" s="127">
        <f t="shared" si="24"/>
        <v>5.869101733778511E-2</v>
      </c>
      <c r="BW23" s="128">
        <f t="shared" si="24"/>
        <v>5.1829010729069869E-2</v>
      </c>
      <c r="BX23" s="123">
        <f t="shared" si="24"/>
        <v>5.5643879173290937E-2</v>
      </c>
      <c r="BY23" s="124">
        <f t="shared" si="24"/>
        <v>6.7195398291790137E-2</v>
      </c>
      <c r="BZ23" s="125">
        <f t="shared" si="24"/>
        <v>5.7485155798434134E-2</v>
      </c>
      <c r="CA23" s="126">
        <f t="shared" si="24"/>
        <v>6.5966433255529616E-2</v>
      </c>
      <c r="CB23" s="123">
        <f t="shared" si="24"/>
        <v>7.1452759905181171E-2</v>
      </c>
      <c r="CC23" s="124">
        <f t="shared" si="24"/>
        <v>5.4634146341463415E-2</v>
      </c>
      <c r="CD23" s="125">
        <f t="shared" si="24"/>
        <v>6.8296011413684021E-2</v>
      </c>
      <c r="CE23" s="126">
        <f t="shared" si="24"/>
        <v>4.9459920409323482E-2</v>
      </c>
      <c r="CF23" s="123">
        <f t="shared" si="24"/>
        <v>5.7810818742052232E-2</v>
      </c>
      <c r="CG23" s="124">
        <f t="shared" si="24"/>
        <v>5.8241758241758243E-2</v>
      </c>
      <c r="CH23" s="125">
        <f t="shared" si="24"/>
        <v>6.8124787013228411E-2</v>
      </c>
      <c r="CI23" s="123">
        <f t="shared" si="24"/>
        <v>6.4374981268918399E-2</v>
      </c>
      <c r="CJ23" s="129">
        <f t="shared" si="24"/>
        <v>6.1033712377940107E-2</v>
      </c>
      <c r="CK23" s="130">
        <f t="shared" si="24"/>
        <v>5.9598548046861231E-2</v>
      </c>
      <c r="CN23" s="215"/>
      <c r="CO23" s="215"/>
    </row>
    <row r="24" spans="1:93" x14ac:dyDescent="0.25">
      <c r="A24" s="289" t="s">
        <v>31</v>
      </c>
      <c r="B24" s="283">
        <v>1466</v>
      </c>
      <c r="C24" s="274">
        <v>1071</v>
      </c>
      <c r="D24" s="275">
        <v>484</v>
      </c>
      <c r="E24" s="276">
        <v>639</v>
      </c>
      <c r="F24" s="273">
        <v>624</v>
      </c>
      <c r="G24" s="277">
        <v>889</v>
      </c>
      <c r="H24" s="275">
        <v>1416</v>
      </c>
      <c r="I24" s="276">
        <v>1854</v>
      </c>
      <c r="J24" s="273">
        <v>198</v>
      </c>
      <c r="K24" s="274">
        <v>150</v>
      </c>
      <c r="L24" s="275">
        <v>963</v>
      </c>
      <c r="M24" s="273">
        <v>599</v>
      </c>
      <c r="N24" s="278">
        <v>1626</v>
      </c>
      <c r="O24" s="284">
        <v>1387</v>
      </c>
      <c r="P24" s="273">
        <v>638</v>
      </c>
      <c r="Q24" s="274">
        <v>921</v>
      </c>
      <c r="R24" s="275">
        <v>1032</v>
      </c>
      <c r="S24" s="276">
        <v>1312</v>
      </c>
      <c r="T24" s="273">
        <v>193</v>
      </c>
      <c r="U24" s="277">
        <v>171</v>
      </c>
      <c r="V24" s="275">
        <v>1157</v>
      </c>
      <c r="W24" s="285">
        <v>1038</v>
      </c>
      <c r="X24" s="273">
        <v>691</v>
      </c>
      <c r="Y24" s="277">
        <v>372</v>
      </c>
      <c r="Z24" s="275">
        <v>2099</v>
      </c>
      <c r="AA24" s="273">
        <v>1906</v>
      </c>
      <c r="AB24" s="286">
        <f t="shared" si="4"/>
        <v>12587</v>
      </c>
      <c r="AC24" s="287">
        <f t="shared" si="5"/>
        <v>12309</v>
      </c>
      <c r="BI24" s="131" t="s">
        <v>31</v>
      </c>
      <c r="BJ24" s="123">
        <f t="shared" ref="BJ24:CK24" si="25">B24/B33</f>
        <v>7.4472948945897885E-2</v>
      </c>
      <c r="BK24" s="124">
        <f t="shared" si="25"/>
        <v>5.4310344827586204E-2</v>
      </c>
      <c r="BL24" s="125">
        <f t="shared" si="25"/>
        <v>5.0904501472444255E-2</v>
      </c>
      <c r="BM24" s="126">
        <f t="shared" si="25"/>
        <v>6.7256078307546568E-2</v>
      </c>
      <c r="BN24" s="123">
        <f t="shared" si="25"/>
        <v>5.2235057759919636E-2</v>
      </c>
      <c r="BO24" s="124">
        <f t="shared" si="25"/>
        <v>7.2311696762648453E-2</v>
      </c>
      <c r="BP24" s="125">
        <f t="shared" si="25"/>
        <v>5.5715128860908909E-2</v>
      </c>
      <c r="BQ24" s="126">
        <f t="shared" si="25"/>
        <v>6.8791510519090202E-2</v>
      </c>
      <c r="BR24" s="123">
        <f t="shared" si="25"/>
        <v>6.9158225637443241E-2</v>
      </c>
      <c r="BS24" s="124">
        <f t="shared" si="25"/>
        <v>4.9439683586025046E-2</v>
      </c>
      <c r="BT24" s="125">
        <f t="shared" si="25"/>
        <v>8.2153216174714216E-2</v>
      </c>
      <c r="BU24" s="123">
        <f t="shared" si="25"/>
        <v>4.7032035175879394E-2</v>
      </c>
      <c r="BV24" s="127">
        <f t="shared" si="25"/>
        <v>6.5408906231143649E-2</v>
      </c>
      <c r="BW24" s="128">
        <f t="shared" si="25"/>
        <v>5.8587479935794544E-2</v>
      </c>
      <c r="BX24" s="123">
        <f t="shared" si="25"/>
        <v>5.0715421303656597E-2</v>
      </c>
      <c r="BY24" s="124">
        <f t="shared" si="25"/>
        <v>8.0268432978908844E-2</v>
      </c>
      <c r="BZ24" s="125">
        <f t="shared" si="25"/>
        <v>5.4227313330881197E-2</v>
      </c>
      <c r="CA24" s="126">
        <f t="shared" si="25"/>
        <v>7.2913193286651107E-2</v>
      </c>
      <c r="CB24" s="123">
        <f t="shared" si="25"/>
        <v>6.5357263799525903E-2</v>
      </c>
      <c r="CC24" s="124">
        <f t="shared" si="25"/>
        <v>5.5609756097560976E-2</v>
      </c>
      <c r="CD24" s="125">
        <f t="shared" si="25"/>
        <v>7.1769741331182926E-2</v>
      </c>
      <c r="CE24" s="126">
        <f t="shared" si="25"/>
        <v>5.364618326528503E-2</v>
      </c>
      <c r="CF24" s="123">
        <f t="shared" si="25"/>
        <v>6.7592683165411324E-2</v>
      </c>
      <c r="CG24" s="124">
        <f t="shared" si="25"/>
        <v>6.8131868131868126E-2</v>
      </c>
      <c r="CH24" s="125">
        <f t="shared" si="25"/>
        <v>6.5026797608352185E-2</v>
      </c>
      <c r="CI24" s="123">
        <f t="shared" si="25"/>
        <v>5.7122306470464831E-2</v>
      </c>
      <c r="CJ24" s="129">
        <f t="shared" si="25"/>
        <v>6.3192509476115169E-2</v>
      </c>
      <c r="CK24" s="130">
        <f t="shared" si="25"/>
        <v>6.1969802999562E-2</v>
      </c>
      <c r="CN24" s="215"/>
      <c r="CO24" s="215"/>
    </row>
    <row r="25" spans="1:93" x14ac:dyDescent="0.25">
      <c r="A25" s="139" t="s">
        <v>32</v>
      </c>
      <c r="B25" s="194">
        <v>1705</v>
      </c>
      <c r="C25" s="188">
        <v>1250</v>
      </c>
      <c r="D25" s="189">
        <v>616</v>
      </c>
      <c r="E25" s="190">
        <v>682</v>
      </c>
      <c r="F25" s="187">
        <v>647</v>
      </c>
      <c r="G25" s="191">
        <v>843</v>
      </c>
      <c r="H25" s="189">
        <v>1601</v>
      </c>
      <c r="I25" s="190">
        <v>1789</v>
      </c>
      <c r="J25" s="187">
        <v>261</v>
      </c>
      <c r="K25" s="188">
        <v>92</v>
      </c>
      <c r="L25" s="189">
        <v>869</v>
      </c>
      <c r="M25" s="187">
        <v>857</v>
      </c>
      <c r="N25" s="192">
        <v>1499</v>
      </c>
      <c r="O25" s="195">
        <v>1641</v>
      </c>
      <c r="P25" s="187">
        <v>646</v>
      </c>
      <c r="Q25" s="188">
        <v>921</v>
      </c>
      <c r="R25" s="189">
        <v>1038</v>
      </c>
      <c r="S25" s="190">
        <v>1201</v>
      </c>
      <c r="T25" s="187">
        <v>165</v>
      </c>
      <c r="U25" s="191">
        <v>235</v>
      </c>
      <c r="V25" s="189">
        <v>1078</v>
      </c>
      <c r="W25" s="196">
        <v>1290</v>
      </c>
      <c r="X25" s="187">
        <v>516</v>
      </c>
      <c r="Y25" s="191">
        <v>480</v>
      </c>
      <c r="Z25" s="189">
        <v>2300</v>
      </c>
      <c r="AA25" s="187">
        <v>1881</v>
      </c>
      <c r="AB25" s="162">
        <f t="shared" si="4"/>
        <v>12941</v>
      </c>
      <c r="AC25" s="165">
        <f t="shared" si="5"/>
        <v>13162</v>
      </c>
      <c r="BI25" s="139" t="s">
        <v>32</v>
      </c>
      <c r="BJ25" s="123">
        <f t="shared" ref="BJ25:CK25" si="26">B25/B33</f>
        <v>8.6614173228346455E-2</v>
      </c>
      <c r="BK25" s="124">
        <f t="shared" si="26"/>
        <v>6.338742393509128E-2</v>
      </c>
      <c r="BL25" s="125">
        <f t="shared" si="26"/>
        <v>6.4787547328565412E-2</v>
      </c>
      <c r="BM25" s="126">
        <f t="shared" si="26"/>
        <v>7.1781917692874439E-2</v>
      </c>
      <c r="BN25" s="123">
        <f t="shared" si="26"/>
        <v>5.4160388414532058E-2</v>
      </c>
      <c r="BO25" s="124">
        <f t="shared" si="26"/>
        <v>6.8570034163006346E-2</v>
      </c>
      <c r="BP25" s="125">
        <f t="shared" si="26"/>
        <v>6.2994294707849702E-2</v>
      </c>
      <c r="BQ25" s="126">
        <f t="shared" si="26"/>
        <v>6.6379726169715408E-2</v>
      </c>
      <c r="BR25" s="123">
        <f t="shared" si="26"/>
        <v>9.1163115612993367E-2</v>
      </c>
      <c r="BS25" s="124">
        <f t="shared" si="26"/>
        <v>3.0323005932762031E-2</v>
      </c>
      <c r="BT25" s="125">
        <f t="shared" si="26"/>
        <v>7.4134106807712E-2</v>
      </c>
      <c r="BU25" s="123">
        <f t="shared" si="26"/>
        <v>6.7289572864321606E-2</v>
      </c>
      <c r="BV25" s="127">
        <f t="shared" si="26"/>
        <v>6.0300092521823084E-2</v>
      </c>
      <c r="BW25" s="128">
        <f t="shared" si="26"/>
        <v>6.9316549801469965E-2</v>
      </c>
      <c r="BX25" s="123">
        <f t="shared" si="26"/>
        <v>5.1351351351351354E-2</v>
      </c>
      <c r="BY25" s="124">
        <f t="shared" si="26"/>
        <v>8.0268432978908844E-2</v>
      </c>
      <c r="BZ25" s="125">
        <f t="shared" si="26"/>
        <v>5.4542588408386314E-2</v>
      </c>
      <c r="CA25" s="126">
        <f t="shared" si="26"/>
        <v>6.6744470379015222E-2</v>
      </c>
      <c r="CB25" s="123">
        <f t="shared" si="26"/>
        <v>5.5875380968506604E-2</v>
      </c>
      <c r="CC25" s="124">
        <f t="shared" si="26"/>
        <v>7.642276422764227E-2</v>
      </c>
      <c r="CD25" s="125">
        <f t="shared" si="26"/>
        <v>6.6869300911854099E-2</v>
      </c>
      <c r="CE25" s="126">
        <f t="shared" si="26"/>
        <v>6.6670112150498728E-2</v>
      </c>
      <c r="CF25" s="123">
        <f t="shared" si="26"/>
        <v>5.0474420424532915E-2</v>
      </c>
      <c r="CG25" s="124">
        <f t="shared" si="26"/>
        <v>8.7912087912087919E-2</v>
      </c>
      <c r="CH25" s="125">
        <f t="shared" si="26"/>
        <v>7.1253756312153416E-2</v>
      </c>
      <c r="CI25" s="123">
        <f t="shared" si="26"/>
        <v>5.6373063206161776E-2</v>
      </c>
      <c r="CJ25" s="129">
        <f t="shared" si="26"/>
        <v>6.4969751738333706E-2</v>
      </c>
      <c r="CK25" s="130">
        <f t="shared" si="26"/>
        <v>6.6264241374623042E-2</v>
      </c>
      <c r="CN25" s="215"/>
      <c r="CO25" s="215"/>
    </row>
    <row r="26" spans="1:93" x14ac:dyDescent="0.25">
      <c r="A26" s="131" t="s">
        <v>33</v>
      </c>
      <c r="B26" s="197">
        <v>1678</v>
      </c>
      <c r="C26" s="181">
        <v>929</v>
      </c>
      <c r="D26" s="182">
        <v>539</v>
      </c>
      <c r="E26" s="183">
        <v>610</v>
      </c>
      <c r="F26" s="180">
        <v>664</v>
      </c>
      <c r="G26" s="184">
        <v>675</v>
      </c>
      <c r="H26" s="182">
        <v>1609</v>
      </c>
      <c r="I26" s="183">
        <v>1663</v>
      </c>
      <c r="J26" s="180">
        <v>253</v>
      </c>
      <c r="K26" s="181">
        <v>83</v>
      </c>
      <c r="L26" s="182">
        <v>661</v>
      </c>
      <c r="M26" s="180">
        <v>1038</v>
      </c>
      <c r="N26" s="185">
        <v>1278</v>
      </c>
      <c r="O26" s="198">
        <v>1678</v>
      </c>
      <c r="P26" s="180">
        <v>511</v>
      </c>
      <c r="Q26" s="181">
        <v>984</v>
      </c>
      <c r="R26" s="182">
        <v>913</v>
      </c>
      <c r="S26" s="183">
        <v>1089</v>
      </c>
      <c r="T26" s="180">
        <v>93</v>
      </c>
      <c r="U26" s="184">
        <v>259</v>
      </c>
      <c r="V26" s="182">
        <v>1210</v>
      </c>
      <c r="W26" s="199">
        <v>1201</v>
      </c>
      <c r="X26" s="180">
        <v>464</v>
      </c>
      <c r="Y26" s="184">
        <v>468</v>
      </c>
      <c r="Z26" s="182">
        <v>1945</v>
      </c>
      <c r="AA26" s="180">
        <v>1571</v>
      </c>
      <c r="AB26" s="162">
        <f t="shared" si="4"/>
        <v>11818</v>
      </c>
      <c r="AC26" s="165">
        <f t="shared" si="5"/>
        <v>12248</v>
      </c>
      <c r="BI26" s="131" t="s">
        <v>33</v>
      </c>
      <c r="BJ26" s="123">
        <f t="shared" ref="BJ26:CK26" si="27">B26/B33</f>
        <v>8.5242570485140973E-2</v>
      </c>
      <c r="BK26" s="124">
        <f t="shared" si="27"/>
        <v>4.7109533468559839E-2</v>
      </c>
      <c r="BL26" s="125">
        <f t="shared" si="27"/>
        <v>5.6689103912494744E-2</v>
      </c>
      <c r="BM26" s="126">
        <f t="shared" si="27"/>
        <v>6.4203768024418476E-2</v>
      </c>
      <c r="BN26" s="123">
        <f t="shared" si="27"/>
        <v>5.5583458898376029E-2</v>
      </c>
      <c r="BO26" s="124">
        <f t="shared" si="27"/>
        <v>5.4904831625183018E-2</v>
      </c>
      <c r="BP26" s="125">
        <f t="shared" si="27"/>
        <v>6.3309069447176861E-2</v>
      </c>
      <c r="BQ26" s="126">
        <f t="shared" si="27"/>
        <v>6.1704574969388894E-2</v>
      </c>
      <c r="BR26" s="123">
        <f t="shared" si="27"/>
        <v>8.8368843870066369E-2</v>
      </c>
      <c r="BS26" s="124">
        <f t="shared" si="27"/>
        <v>2.7356624917600526E-2</v>
      </c>
      <c r="BT26" s="125">
        <f t="shared" si="27"/>
        <v>5.6389694591366661E-2</v>
      </c>
      <c r="BU26" s="123">
        <f t="shared" si="27"/>
        <v>8.1501256281407031E-2</v>
      </c>
      <c r="BV26" s="127">
        <f t="shared" si="27"/>
        <v>5.1409952130013273E-2</v>
      </c>
      <c r="BW26" s="128">
        <f t="shared" si="27"/>
        <v>7.0879445805525049E-2</v>
      </c>
      <c r="BX26" s="123">
        <f t="shared" si="27"/>
        <v>4.0620031796502386E-2</v>
      </c>
      <c r="BY26" s="124">
        <f t="shared" si="27"/>
        <v>8.5759107547498686E-2</v>
      </c>
      <c r="BZ26" s="125">
        <f t="shared" si="27"/>
        <v>4.7974357627029583E-2</v>
      </c>
      <c r="CA26" s="126">
        <f t="shared" si="27"/>
        <v>6.0520173391130375E-2</v>
      </c>
      <c r="CB26" s="123">
        <f t="shared" si="27"/>
        <v>3.1493396545885538E-2</v>
      </c>
      <c r="CC26" s="124">
        <f t="shared" si="27"/>
        <v>8.4227642276422765E-2</v>
      </c>
      <c r="CD26" s="125">
        <f t="shared" si="27"/>
        <v>7.5057378574530112E-2</v>
      </c>
      <c r="CE26" s="126">
        <f t="shared" si="27"/>
        <v>6.2070391234689132E-2</v>
      </c>
      <c r="CF26" s="123">
        <f t="shared" si="27"/>
        <v>4.5387850924386186E-2</v>
      </c>
      <c r="CG26" s="124">
        <f t="shared" si="27"/>
        <v>8.5714285714285715E-2</v>
      </c>
      <c r="CH26" s="125">
        <f t="shared" si="27"/>
        <v>6.0255893924842777E-2</v>
      </c>
      <c r="CI26" s="123">
        <f t="shared" si="27"/>
        <v>4.7082446728803906E-2</v>
      </c>
      <c r="CJ26" s="129">
        <f t="shared" si="27"/>
        <v>5.9331776991239302E-2</v>
      </c>
      <c r="CK26" s="130">
        <f t="shared" si="27"/>
        <v>6.1662697793373578E-2</v>
      </c>
      <c r="CN26" s="215"/>
      <c r="CO26" s="215"/>
    </row>
    <row r="27" spans="1:93" x14ac:dyDescent="0.25">
      <c r="A27" s="139" t="s">
        <v>34</v>
      </c>
      <c r="B27" s="194">
        <v>578</v>
      </c>
      <c r="C27" s="188">
        <v>933</v>
      </c>
      <c r="D27" s="189">
        <v>290</v>
      </c>
      <c r="E27" s="190">
        <v>576</v>
      </c>
      <c r="F27" s="187">
        <v>290</v>
      </c>
      <c r="G27" s="191">
        <v>820</v>
      </c>
      <c r="H27" s="189">
        <v>911</v>
      </c>
      <c r="I27" s="190">
        <v>1526</v>
      </c>
      <c r="J27" s="187">
        <v>247</v>
      </c>
      <c r="K27" s="188">
        <v>92</v>
      </c>
      <c r="L27" s="189">
        <v>667</v>
      </c>
      <c r="M27" s="187">
        <v>576</v>
      </c>
      <c r="N27" s="192">
        <v>1408</v>
      </c>
      <c r="O27" s="195">
        <v>1313</v>
      </c>
      <c r="P27" s="187">
        <v>364</v>
      </c>
      <c r="Q27" s="188">
        <v>852</v>
      </c>
      <c r="R27" s="189">
        <v>700</v>
      </c>
      <c r="S27" s="190">
        <v>1088</v>
      </c>
      <c r="T27" s="187">
        <v>127</v>
      </c>
      <c r="U27" s="191">
        <v>189</v>
      </c>
      <c r="V27" s="189">
        <v>1298</v>
      </c>
      <c r="W27" s="196">
        <v>907</v>
      </c>
      <c r="X27" s="187">
        <v>338</v>
      </c>
      <c r="Y27" s="191">
        <v>380</v>
      </c>
      <c r="Z27" s="189">
        <v>1500</v>
      </c>
      <c r="AA27" s="187">
        <v>1425</v>
      </c>
      <c r="AB27" s="162">
        <f t="shared" si="4"/>
        <v>8718</v>
      </c>
      <c r="AC27" s="165">
        <f t="shared" si="5"/>
        <v>10677</v>
      </c>
      <c r="BI27" s="139" t="s">
        <v>34</v>
      </c>
      <c r="BJ27" s="123">
        <f t="shared" ref="BJ27:CK27" si="28">B27/B33</f>
        <v>2.936245872491745E-2</v>
      </c>
      <c r="BK27" s="124">
        <f t="shared" si="28"/>
        <v>4.7312373225152131E-2</v>
      </c>
      <c r="BL27" s="125">
        <f t="shared" si="28"/>
        <v>3.0500631047538914E-2</v>
      </c>
      <c r="BM27" s="126">
        <f t="shared" si="28"/>
        <v>6.0625197347647618E-2</v>
      </c>
      <c r="BN27" s="123">
        <f t="shared" si="28"/>
        <v>2.4275908253808806E-2</v>
      </c>
      <c r="BO27" s="124">
        <f t="shared" si="28"/>
        <v>6.66992028631853E-2</v>
      </c>
      <c r="BP27" s="125">
        <f t="shared" si="28"/>
        <v>3.5844973440881368E-2</v>
      </c>
      <c r="BQ27" s="126">
        <f t="shared" si="28"/>
        <v>5.6621275648398944E-2</v>
      </c>
      <c r="BR27" s="123">
        <f t="shared" si="28"/>
        <v>8.6273140062871109E-2</v>
      </c>
      <c r="BS27" s="124">
        <f t="shared" si="28"/>
        <v>3.0323005932762031E-2</v>
      </c>
      <c r="BT27" s="125">
        <f t="shared" si="28"/>
        <v>5.6901552636068928E-2</v>
      </c>
      <c r="BU27" s="123">
        <f t="shared" si="28"/>
        <v>4.5226130653266333E-2</v>
      </c>
      <c r="BV27" s="127">
        <f t="shared" si="28"/>
        <v>5.6639446478136693E-2</v>
      </c>
      <c r="BW27" s="128">
        <f t="shared" si="28"/>
        <v>5.5461687927684376E-2</v>
      </c>
      <c r="BX27" s="123">
        <f t="shared" si="28"/>
        <v>2.8934817170111288E-2</v>
      </c>
      <c r="BY27" s="124">
        <f t="shared" si="28"/>
        <v>7.4254837022834239E-2</v>
      </c>
      <c r="BZ27" s="125">
        <f t="shared" si="28"/>
        <v>3.6782092375597708E-2</v>
      </c>
      <c r="CA27" s="126">
        <f t="shared" si="28"/>
        <v>6.0464599310881405E-2</v>
      </c>
      <c r="CB27" s="123">
        <f t="shared" si="28"/>
        <v>4.3007111412123267E-2</v>
      </c>
      <c r="CC27" s="124">
        <f t="shared" si="28"/>
        <v>6.1463414634146341E-2</v>
      </c>
      <c r="CD27" s="125">
        <f t="shared" si="28"/>
        <v>8.0516097016314125E-2</v>
      </c>
      <c r="CE27" s="126">
        <f t="shared" si="28"/>
        <v>4.6875807535273144E-2</v>
      </c>
      <c r="CF27" s="123">
        <f t="shared" si="28"/>
        <v>3.306270175095373E-2</v>
      </c>
      <c r="CG27" s="124">
        <f t="shared" si="28"/>
        <v>6.95970695970696E-2</v>
      </c>
      <c r="CH27" s="125">
        <f t="shared" si="28"/>
        <v>4.6469841073143531E-2</v>
      </c>
      <c r="CI27" s="123">
        <f t="shared" si="28"/>
        <v>4.2706866065274074E-2</v>
      </c>
      <c r="CJ27" s="129">
        <f t="shared" si="28"/>
        <v>4.3768356050907446E-2</v>
      </c>
      <c r="CK27" s="130">
        <f t="shared" si="28"/>
        <v>5.3753480106127502E-2</v>
      </c>
      <c r="CN27" s="215"/>
      <c r="CO27" s="215"/>
    </row>
    <row r="28" spans="1:93" x14ac:dyDescent="0.25">
      <c r="A28" s="131" t="s">
        <v>35</v>
      </c>
      <c r="B28" s="197">
        <v>0</v>
      </c>
      <c r="C28" s="181">
        <v>553</v>
      </c>
      <c r="D28" s="182">
        <v>5</v>
      </c>
      <c r="E28" s="183">
        <v>377</v>
      </c>
      <c r="F28" s="180">
        <v>8</v>
      </c>
      <c r="G28" s="184">
        <v>519</v>
      </c>
      <c r="H28" s="182">
        <v>61</v>
      </c>
      <c r="I28" s="183">
        <v>649</v>
      </c>
      <c r="J28" s="180">
        <v>54</v>
      </c>
      <c r="K28" s="181">
        <v>29</v>
      </c>
      <c r="L28" s="182">
        <v>576</v>
      </c>
      <c r="M28" s="180">
        <v>83</v>
      </c>
      <c r="N28" s="185">
        <v>355</v>
      </c>
      <c r="O28" s="198">
        <v>227</v>
      </c>
      <c r="P28" s="180">
        <v>104</v>
      </c>
      <c r="Q28" s="181">
        <v>134</v>
      </c>
      <c r="R28" s="182">
        <v>133</v>
      </c>
      <c r="S28" s="183">
        <v>114</v>
      </c>
      <c r="T28" s="180">
        <v>11</v>
      </c>
      <c r="U28" s="184">
        <v>10</v>
      </c>
      <c r="V28" s="182">
        <v>304</v>
      </c>
      <c r="W28" s="199">
        <v>29</v>
      </c>
      <c r="X28" s="180">
        <v>34</v>
      </c>
      <c r="Y28" s="184">
        <v>9</v>
      </c>
      <c r="Z28" s="182">
        <v>46</v>
      </c>
      <c r="AA28" s="180">
        <v>80</v>
      </c>
      <c r="AB28" s="162">
        <f t="shared" si="4"/>
        <v>1691</v>
      </c>
      <c r="AC28" s="165">
        <f t="shared" si="5"/>
        <v>2813</v>
      </c>
      <c r="BI28" s="131" t="s">
        <v>35</v>
      </c>
      <c r="BJ28" s="123">
        <f t="shared" ref="BJ28:CK28" si="29">B28/B33</f>
        <v>0</v>
      </c>
      <c r="BK28" s="124">
        <f t="shared" si="29"/>
        <v>2.8042596348884383E-2</v>
      </c>
      <c r="BL28" s="125">
        <f t="shared" si="29"/>
        <v>5.2587294909549852E-4</v>
      </c>
      <c r="BM28" s="126">
        <f t="shared" si="29"/>
        <v>3.9680033680665194E-2</v>
      </c>
      <c r="BN28" s="123">
        <f t="shared" si="29"/>
        <v>6.6968022769127737E-4</v>
      </c>
      <c r="BO28" s="124">
        <f t="shared" si="29"/>
        <v>4.2215714982918498E-2</v>
      </c>
      <c r="BP28" s="125">
        <f t="shared" si="29"/>
        <v>2.4001573873696637E-3</v>
      </c>
      <c r="BQ28" s="126">
        <f t="shared" si="29"/>
        <v>2.4080739119142148E-2</v>
      </c>
      <c r="BR28" s="123">
        <f t="shared" si="29"/>
        <v>1.8861334264757248E-2</v>
      </c>
      <c r="BS28" s="124">
        <f t="shared" si="29"/>
        <v>9.5583388266315093E-3</v>
      </c>
      <c r="BT28" s="125">
        <f t="shared" si="29"/>
        <v>4.9138372291417848E-2</v>
      </c>
      <c r="BU28" s="123">
        <f t="shared" si="29"/>
        <v>6.5169597989949745E-3</v>
      </c>
      <c r="BV28" s="127">
        <f t="shared" si="29"/>
        <v>1.428054225833702E-2</v>
      </c>
      <c r="BW28" s="128">
        <f t="shared" si="29"/>
        <v>9.5885781870406351E-3</v>
      </c>
      <c r="BX28" s="123">
        <f t="shared" si="29"/>
        <v>8.2670906200317962E-3</v>
      </c>
      <c r="BY28" s="124">
        <f t="shared" si="29"/>
        <v>1.1678577653826041E-2</v>
      </c>
      <c r="BZ28" s="125">
        <f t="shared" si="29"/>
        <v>6.9885975513635651E-3</v>
      </c>
      <c r="CA28" s="126">
        <f t="shared" si="29"/>
        <v>6.3354451483827942E-3</v>
      </c>
      <c r="CB28" s="123">
        <f t="shared" si="29"/>
        <v>3.7250253979004403E-3</v>
      </c>
      <c r="CC28" s="124">
        <f t="shared" si="29"/>
        <v>3.2520325203252032E-3</v>
      </c>
      <c r="CD28" s="125">
        <f t="shared" si="29"/>
        <v>1.8857390980708391E-2</v>
      </c>
      <c r="CE28" s="126">
        <f t="shared" si="29"/>
        <v>1.4987854669491964E-3</v>
      </c>
      <c r="CF28" s="123">
        <f t="shared" si="29"/>
        <v>3.3258339039420916E-3</v>
      </c>
      <c r="CG28" s="124">
        <f t="shared" si="29"/>
        <v>1.6483516483516484E-3</v>
      </c>
      <c r="CH28" s="125">
        <f t="shared" si="29"/>
        <v>1.4250751262430683E-3</v>
      </c>
      <c r="CI28" s="123">
        <f t="shared" si="29"/>
        <v>2.3975784457697727E-3</v>
      </c>
      <c r="CJ28" s="129">
        <f t="shared" si="29"/>
        <v>8.4895951000326323E-3</v>
      </c>
      <c r="CK28" s="130">
        <f t="shared" si="29"/>
        <v>1.416208106570541E-2</v>
      </c>
      <c r="CN28" s="215"/>
      <c r="CO28" s="215"/>
    </row>
    <row r="29" spans="1:93" x14ac:dyDescent="0.25">
      <c r="A29" s="139" t="s">
        <v>36</v>
      </c>
      <c r="B29" s="194"/>
      <c r="C29" s="188"/>
      <c r="D29" s="189"/>
      <c r="E29" s="190"/>
      <c r="F29" s="187"/>
      <c r="G29" s="191"/>
      <c r="H29" s="189"/>
      <c r="I29" s="190"/>
      <c r="J29" s="187"/>
      <c r="K29" s="191"/>
      <c r="L29" s="189"/>
      <c r="M29" s="187"/>
      <c r="N29" s="192"/>
      <c r="O29" s="195"/>
      <c r="P29" s="187"/>
      <c r="Q29" s="191"/>
      <c r="R29" s="189"/>
      <c r="S29" s="190"/>
      <c r="T29" s="187"/>
      <c r="U29" s="191"/>
      <c r="V29" s="189"/>
      <c r="W29" s="190"/>
      <c r="X29" s="187"/>
      <c r="Y29" s="191"/>
      <c r="Z29" s="189"/>
      <c r="AA29" s="187"/>
      <c r="AB29" s="162">
        <f t="shared" si="4"/>
        <v>0</v>
      </c>
      <c r="AC29" s="165">
        <f t="shared" si="5"/>
        <v>0</v>
      </c>
      <c r="BI29" s="139" t="s">
        <v>36</v>
      </c>
      <c r="BJ29" s="123">
        <f t="shared" ref="BJ29:CK29" si="30">B29/B33</f>
        <v>0</v>
      </c>
      <c r="BK29" s="124">
        <f t="shared" si="30"/>
        <v>0</v>
      </c>
      <c r="BL29" s="125">
        <f t="shared" si="30"/>
        <v>0</v>
      </c>
      <c r="BM29" s="126">
        <f t="shared" si="30"/>
        <v>0</v>
      </c>
      <c r="BN29" s="123">
        <f t="shared" si="30"/>
        <v>0</v>
      </c>
      <c r="BO29" s="124">
        <f t="shared" si="30"/>
        <v>0</v>
      </c>
      <c r="BP29" s="125">
        <f t="shared" si="30"/>
        <v>0</v>
      </c>
      <c r="BQ29" s="126">
        <f t="shared" si="30"/>
        <v>0</v>
      </c>
      <c r="BR29" s="123">
        <f t="shared" si="30"/>
        <v>0</v>
      </c>
      <c r="BS29" s="124">
        <f t="shared" si="30"/>
        <v>0</v>
      </c>
      <c r="BT29" s="125">
        <f t="shared" si="30"/>
        <v>0</v>
      </c>
      <c r="BU29" s="123">
        <f t="shared" si="30"/>
        <v>0</v>
      </c>
      <c r="BV29" s="127">
        <f t="shared" si="30"/>
        <v>0</v>
      </c>
      <c r="BW29" s="128">
        <f t="shared" si="30"/>
        <v>0</v>
      </c>
      <c r="BX29" s="123">
        <f t="shared" si="30"/>
        <v>0</v>
      </c>
      <c r="BY29" s="124">
        <f t="shared" si="30"/>
        <v>0</v>
      </c>
      <c r="BZ29" s="125">
        <f t="shared" si="30"/>
        <v>0</v>
      </c>
      <c r="CA29" s="126">
        <f t="shared" si="30"/>
        <v>0</v>
      </c>
      <c r="CB29" s="123">
        <f t="shared" si="30"/>
        <v>0</v>
      </c>
      <c r="CC29" s="124">
        <f t="shared" si="30"/>
        <v>0</v>
      </c>
      <c r="CD29" s="125">
        <f t="shared" si="30"/>
        <v>0</v>
      </c>
      <c r="CE29" s="126">
        <f t="shared" si="30"/>
        <v>0</v>
      </c>
      <c r="CF29" s="123">
        <f t="shared" si="30"/>
        <v>0</v>
      </c>
      <c r="CG29" s="124">
        <f t="shared" si="30"/>
        <v>0</v>
      </c>
      <c r="CH29" s="125">
        <f t="shared" si="30"/>
        <v>0</v>
      </c>
      <c r="CI29" s="123">
        <f t="shared" si="30"/>
        <v>0</v>
      </c>
      <c r="CJ29" s="129">
        <f t="shared" si="30"/>
        <v>0</v>
      </c>
      <c r="CK29" s="130">
        <f t="shared" si="30"/>
        <v>0</v>
      </c>
      <c r="CN29" s="215"/>
      <c r="CO29" s="215"/>
    </row>
    <row r="30" spans="1:93" x14ac:dyDescent="0.25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62">
        <f t="shared" si="4"/>
        <v>0</v>
      </c>
      <c r="AC30" s="165">
        <f t="shared" si="5"/>
        <v>0</v>
      </c>
      <c r="BI30" s="131" t="s">
        <v>37</v>
      </c>
      <c r="BJ30" s="123">
        <f t="shared" ref="BJ30:CK30" si="31">B30/B33</f>
        <v>0</v>
      </c>
      <c r="BK30" s="124">
        <f t="shared" si="31"/>
        <v>0</v>
      </c>
      <c r="BL30" s="125">
        <f t="shared" si="31"/>
        <v>0</v>
      </c>
      <c r="BM30" s="126">
        <f t="shared" si="31"/>
        <v>0</v>
      </c>
      <c r="BN30" s="123">
        <f t="shared" si="31"/>
        <v>0</v>
      </c>
      <c r="BO30" s="124">
        <f t="shared" si="31"/>
        <v>0</v>
      </c>
      <c r="BP30" s="125">
        <f t="shared" si="31"/>
        <v>0</v>
      </c>
      <c r="BQ30" s="126">
        <f t="shared" si="31"/>
        <v>0</v>
      </c>
      <c r="BR30" s="123">
        <f t="shared" si="31"/>
        <v>0</v>
      </c>
      <c r="BS30" s="124">
        <f t="shared" si="31"/>
        <v>0</v>
      </c>
      <c r="BT30" s="125">
        <f t="shared" si="31"/>
        <v>0</v>
      </c>
      <c r="BU30" s="123">
        <f t="shared" si="31"/>
        <v>0</v>
      </c>
      <c r="BV30" s="127">
        <f t="shared" si="31"/>
        <v>0</v>
      </c>
      <c r="BW30" s="128">
        <f t="shared" si="31"/>
        <v>0</v>
      </c>
      <c r="BX30" s="123">
        <f t="shared" si="31"/>
        <v>0</v>
      </c>
      <c r="BY30" s="124">
        <f t="shared" si="31"/>
        <v>0</v>
      </c>
      <c r="BZ30" s="125">
        <f t="shared" si="31"/>
        <v>0</v>
      </c>
      <c r="CA30" s="126">
        <f t="shared" si="31"/>
        <v>0</v>
      </c>
      <c r="CB30" s="123">
        <f t="shared" si="31"/>
        <v>0</v>
      </c>
      <c r="CC30" s="124">
        <f t="shared" si="31"/>
        <v>0</v>
      </c>
      <c r="CD30" s="125">
        <f t="shared" si="31"/>
        <v>0</v>
      </c>
      <c r="CE30" s="126">
        <f t="shared" si="31"/>
        <v>0</v>
      </c>
      <c r="CF30" s="123">
        <f t="shared" si="31"/>
        <v>0</v>
      </c>
      <c r="CG30" s="124">
        <f t="shared" si="31"/>
        <v>0</v>
      </c>
      <c r="CH30" s="125">
        <f t="shared" si="31"/>
        <v>0</v>
      </c>
      <c r="CI30" s="123">
        <f t="shared" si="31"/>
        <v>0</v>
      </c>
      <c r="CJ30" s="129">
        <f t="shared" si="31"/>
        <v>0</v>
      </c>
      <c r="CK30" s="130">
        <f t="shared" si="31"/>
        <v>0</v>
      </c>
      <c r="CN30" s="215"/>
      <c r="CO30" s="215"/>
    </row>
    <row r="31" spans="1:93" x14ac:dyDescent="0.25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2">
        <f t="shared" si="4"/>
        <v>0</v>
      </c>
      <c r="AC31" s="165">
        <f t="shared" si="5"/>
        <v>0</v>
      </c>
      <c r="BI31" s="139" t="s">
        <v>38</v>
      </c>
      <c r="BJ31" s="123">
        <f t="shared" ref="BJ31:CK31" si="32">B31/B33</f>
        <v>0</v>
      </c>
      <c r="BK31" s="124">
        <f t="shared" si="32"/>
        <v>0</v>
      </c>
      <c r="BL31" s="125">
        <f t="shared" si="32"/>
        <v>0</v>
      </c>
      <c r="BM31" s="126">
        <f t="shared" si="32"/>
        <v>0</v>
      </c>
      <c r="BN31" s="123">
        <f t="shared" si="32"/>
        <v>0</v>
      </c>
      <c r="BO31" s="124">
        <f t="shared" si="32"/>
        <v>0</v>
      </c>
      <c r="BP31" s="125">
        <f t="shared" si="32"/>
        <v>0</v>
      </c>
      <c r="BQ31" s="126">
        <f t="shared" si="32"/>
        <v>0</v>
      </c>
      <c r="BR31" s="123">
        <f t="shared" si="32"/>
        <v>0</v>
      </c>
      <c r="BS31" s="124">
        <f t="shared" si="32"/>
        <v>0</v>
      </c>
      <c r="BT31" s="125">
        <f t="shared" si="32"/>
        <v>0</v>
      </c>
      <c r="BU31" s="123">
        <f t="shared" si="32"/>
        <v>0</v>
      </c>
      <c r="BV31" s="127">
        <f t="shared" si="32"/>
        <v>0</v>
      </c>
      <c r="BW31" s="128">
        <f t="shared" si="32"/>
        <v>0</v>
      </c>
      <c r="BX31" s="123">
        <f t="shared" si="32"/>
        <v>0</v>
      </c>
      <c r="BY31" s="124">
        <f t="shared" si="32"/>
        <v>0</v>
      </c>
      <c r="BZ31" s="125">
        <f t="shared" si="32"/>
        <v>0</v>
      </c>
      <c r="CA31" s="126">
        <f t="shared" si="32"/>
        <v>0</v>
      </c>
      <c r="CB31" s="123">
        <f t="shared" si="32"/>
        <v>0</v>
      </c>
      <c r="CC31" s="124">
        <f t="shared" si="32"/>
        <v>0</v>
      </c>
      <c r="CD31" s="125">
        <f t="shared" si="32"/>
        <v>0</v>
      </c>
      <c r="CE31" s="126">
        <f t="shared" si="32"/>
        <v>0</v>
      </c>
      <c r="CF31" s="123">
        <f t="shared" si="32"/>
        <v>0</v>
      </c>
      <c r="CG31" s="124">
        <f t="shared" si="32"/>
        <v>0</v>
      </c>
      <c r="CH31" s="125">
        <f t="shared" si="32"/>
        <v>0</v>
      </c>
      <c r="CI31" s="123">
        <f t="shared" si="32"/>
        <v>0</v>
      </c>
      <c r="CJ31" s="129">
        <f t="shared" si="32"/>
        <v>0</v>
      </c>
      <c r="CK31" s="130">
        <f t="shared" si="32"/>
        <v>0</v>
      </c>
      <c r="CN31" s="215"/>
      <c r="CO31" s="215"/>
    </row>
    <row r="32" spans="1:93" ht="13.8" thickBot="1" x14ac:dyDescent="0.3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2">
        <f t="shared" si="4"/>
        <v>0</v>
      </c>
      <c r="AC32" s="165">
        <f t="shared" si="5"/>
        <v>0</v>
      </c>
      <c r="BI32" s="131" t="s">
        <v>39</v>
      </c>
      <c r="BJ32" s="123">
        <f t="shared" ref="BJ32:CK32" si="33">B32/B33</f>
        <v>0</v>
      </c>
      <c r="BK32" s="124">
        <f t="shared" si="33"/>
        <v>0</v>
      </c>
      <c r="BL32" s="125">
        <f t="shared" si="33"/>
        <v>0</v>
      </c>
      <c r="BM32" s="126">
        <f t="shared" si="33"/>
        <v>0</v>
      </c>
      <c r="BN32" s="123">
        <f t="shared" si="33"/>
        <v>0</v>
      </c>
      <c r="BO32" s="124">
        <f t="shared" si="33"/>
        <v>0</v>
      </c>
      <c r="BP32" s="125">
        <f t="shared" si="33"/>
        <v>0</v>
      </c>
      <c r="BQ32" s="126">
        <f t="shared" si="33"/>
        <v>0</v>
      </c>
      <c r="BR32" s="123">
        <f t="shared" si="33"/>
        <v>0</v>
      </c>
      <c r="BS32" s="124">
        <f t="shared" si="33"/>
        <v>0</v>
      </c>
      <c r="BT32" s="125">
        <f t="shared" si="33"/>
        <v>0</v>
      </c>
      <c r="BU32" s="123">
        <f t="shared" si="33"/>
        <v>0</v>
      </c>
      <c r="BV32" s="127">
        <f t="shared" si="33"/>
        <v>0</v>
      </c>
      <c r="BW32" s="128">
        <f t="shared" si="33"/>
        <v>0</v>
      </c>
      <c r="BX32" s="123">
        <f t="shared" si="33"/>
        <v>0</v>
      </c>
      <c r="BY32" s="124">
        <f t="shared" si="33"/>
        <v>0</v>
      </c>
      <c r="BZ32" s="125">
        <f t="shared" si="33"/>
        <v>0</v>
      </c>
      <c r="CA32" s="126">
        <f t="shared" si="33"/>
        <v>0</v>
      </c>
      <c r="CB32" s="123">
        <f t="shared" si="33"/>
        <v>0</v>
      </c>
      <c r="CC32" s="124">
        <f t="shared" si="33"/>
        <v>0</v>
      </c>
      <c r="CD32" s="125">
        <f t="shared" si="33"/>
        <v>0</v>
      </c>
      <c r="CE32" s="126">
        <f t="shared" si="33"/>
        <v>0</v>
      </c>
      <c r="CF32" s="123">
        <f t="shared" si="33"/>
        <v>0</v>
      </c>
      <c r="CG32" s="124">
        <f t="shared" si="33"/>
        <v>0</v>
      </c>
      <c r="CH32" s="125">
        <f t="shared" si="33"/>
        <v>0</v>
      </c>
      <c r="CI32" s="123">
        <f t="shared" si="33"/>
        <v>0</v>
      </c>
      <c r="CJ32" s="129">
        <f t="shared" si="33"/>
        <v>0</v>
      </c>
      <c r="CK32" s="130">
        <f t="shared" si="33"/>
        <v>0</v>
      </c>
      <c r="CN32" s="215"/>
      <c r="CO32" s="215"/>
    </row>
    <row r="33" spans="1:93" ht="14.4" thickTop="1" thickBot="1" x14ac:dyDescent="0.3">
      <c r="A33" s="251" t="s">
        <v>13</v>
      </c>
      <c r="B33" s="14">
        <f>SUM(B10:B32)</f>
        <v>19685</v>
      </c>
      <c r="C33" s="1">
        <f t="shared" ref="C33:AA33" si="34">SUM(C10:C32)</f>
        <v>19720</v>
      </c>
      <c r="D33" s="14">
        <f t="shared" si="34"/>
        <v>9508</v>
      </c>
      <c r="E33" s="1">
        <f t="shared" si="34"/>
        <v>9501</v>
      </c>
      <c r="F33" s="14">
        <f t="shared" si="34"/>
        <v>11946</v>
      </c>
      <c r="G33" s="1">
        <f t="shared" si="34"/>
        <v>12294</v>
      </c>
      <c r="H33" s="14">
        <f t="shared" si="34"/>
        <v>25415</v>
      </c>
      <c r="I33" s="1">
        <f t="shared" si="34"/>
        <v>26951</v>
      </c>
      <c r="J33" s="14">
        <f t="shared" si="34"/>
        <v>2863</v>
      </c>
      <c r="K33" s="1">
        <f t="shared" si="34"/>
        <v>3034</v>
      </c>
      <c r="L33" s="14">
        <f t="shared" si="34"/>
        <v>11722</v>
      </c>
      <c r="M33" s="1">
        <f t="shared" si="34"/>
        <v>12736</v>
      </c>
      <c r="N33" s="14">
        <f t="shared" si="34"/>
        <v>24859</v>
      </c>
      <c r="O33" s="1">
        <f t="shared" si="34"/>
        <v>23674</v>
      </c>
      <c r="P33" s="14">
        <f t="shared" si="34"/>
        <v>12580</v>
      </c>
      <c r="Q33" s="1">
        <f t="shared" si="34"/>
        <v>11474</v>
      </c>
      <c r="R33" s="14">
        <f t="shared" si="34"/>
        <v>19031</v>
      </c>
      <c r="S33" s="1">
        <f t="shared" si="34"/>
        <v>17994</v>
      </c>
      <c r="T33" s="14">
        <f t="shared" si="34"/>
        <v>2953</v>
      </c>
      <c r="U33" s="1">
        <f t="shared" si="34"/>
        <v>3075</v>
      </c>
      <c r="V33" s="14">
        <f t="shared" si="34"/>
        <v>16121</v>
      </c>
      <c r="W33" s="1">
        <f t="shared" si="34"/>
        <v>19349</v>
      </c>
      <c r="X33" s="14">
        <f t="shared" si="34"/>
        <v>10223</v>
      </c>
      <c r="Y33" s="1">
        <f t="shared" si="34"/>
        <v>5460</v>
      </c>
      <c r="Z33" s="14">
        <f t="shared" si="34"/>
        <v>32279</v>
      </c>
      <c r="AA33" s="1">
        <f t="shared" si="34"/>
        <v>33367</v>
      </c>
      <c r="AB33" s="166">
        <f t="shared" ref="AB33:AC33" si="35">SUM(AB9:AB32)</f>
        <v>199185</v>
      </c>
      <c r="AC33" s="167">
        <f t="shared" si="35"/>
        <v>198629</v>
      </c>
      <c r="BI33" s="251" t="s">
        <v>13</v>
      </c>
      <c r="BJ33" s="147">
        <f>SUM(BJ9:BJ32)</f>
        <v>1</v>
      </c>
      <c r="BK33" s="148">
        <f t="shared" ref="BK33:CK33" si="36">SUM(BK9:BK32)</f>
        <v>1</v>
      </c>
      <c r="BL33" s="147">
        <f t="shared" si="36"/>
        <v>1</v>
      </c>
      <c r="BM33" s="148">
        <f t="shared" si="36"/>
        <v>0.99999999999999989</v>
      </c>
      <c r="BN33" s="147">
        <f t="shared" si="36"/>
        <v>0.99999999999999989</v>
      </c>
      <c r="BO33" s="148">
        <f t="shared" si="36"/>
        <v>1</v>
      </c>
      <c r="BP33" s="147">
        <f t="shared" si="36"/>
        <v>0.99999999999999978</v>
      </c>
      <c r="BQ33" s="148">
        <f t="shared" si="36"/>
        <v>0.99999999999999989</v>
      </c>
      <c r="BR33" s="147">
        <f t="shared" si="36"/>
        <v>1</v>
      </c>
      <c r="BS33" s="148">
        <f t="shared" si="36"/>
        <v>0.99999999999999989</v>
      </c>
      <c r="BT33" s="147">
        <f t="shared" si="36"/>
        <v>1</v>
      </c>
      <c r="BU33" s="148">
        <f t="shared" si="36"/>
        <v>0.99999999999999989</v>
      </c>
      <c r="BV33" s="147">
        <f t="shared" si="36"/>
        <v>1.0000000000000002</v>
      </c>
      <c r="BW33" s="148">
        <f t="shared" si="36"/>
        <v>1</v>
      </c>
      <c r="BX33" s="147">
        <f t="shared" si="36"/>
        <v>1</v>
      </c>
      <c r="BY33" s="148">
        <f t="shared" si="36"/>
        <v>1</v>
      </c>
      <c r="BZ33" s="147">
        <f t="shared" si="36"/>
        <v>1</v>
      </c>
      <c r="CA33" s="148">
        <f t="shared" si="36"/>
        <v>0.99999999999999989</v>
      </c>
      <c r="CB33" s="147">
        <f t="shared" si="36"/>
        <v>1</v>
      </c>
      <c r="CC33" s="148">
        <f t="shared" si="36"/>
        <v>1</v>
      </c>
      <c r="CD33" s="147">
        <f t="shared" si="36"/>
        <v>0.99999999999999989</v>
      </c>
      <c r="CE33" s="148">
        <f t="shared" si="36"/>
        <v>0.99999999999999989</v>
      </c>
      <c r="CF33" s="147">
        <f t="shared" si="36"/>
        <v>1</v>
      </c>
      <c r="CG33" s="148">
        <f t="shared" si="36"/>
        <v>1</v>
      </c>
      <c r="CH33" s="147">
        <f t="shared" si="36"/>
        <v>0.99999999999999989</v>
      </c>
      <c r="CI33" s="148">
        <f t="shared" si="36"/>
        <v>1</v>
      </c>
      <c r="CJ33" s="147">
        <f t="shared" si="36"/>
        <v>1</v>
      </c>
      <c r="CK33" s="148">
        <f t="shared" si="36"/>
        <v>0.99999999999999989</v>
      </c>
      <c r="CM33" s="118"/>
      <c r="CN33" s="118"/>
      <c r="CO33" s="215"/>
    </row>
    <row r="34" spans="1:93" ht="13.8" thickTop="1" x14ac:dyDescent="0.25">
      <c r="A34" s="178"/>
    </row>
    <row r="35" spans="1:93" x14ac:dyDescent="0.25">
      <c r="A35" s="179"/>
    </row>
    <row r="36" spans="1:93" x14ac:dyDescent="0.25">
      <c r="A36" s="299">
        <f>+A5+1</f>
        <v>45232</v>
      </c>
      <c r="B36" s="299"/>
      <c r="C36" s="299"/>
      <c r="D36" s="299"/>
      <c r="BI36" s="298">
        <f>+BI5+1</f>
        <v>45232</v>
      </c>
      <c r="BJ36" s="298"/>
      <c r="BK36" s="298"/>
      <c r="BL36" s="298"/>
    </row>
    <row r="37" spans="1:93" ht="13.8" thickBot="1" x14ac:dyDescent="0.3">
      <c r="AE37" t="s">
        <v>84</v>
      </c>
    </row>
    <row r="38" spans="1:93" ht="14.4" thickTop="1" thickBot="1" x14ac:dyDescent="0.3">
      <c r="A38" s="290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0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0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5">
      <c r="A39" s="291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68" t="s">
        <v>14</v>
      </c>
      <c r="AC39" s="169" t="s">
        <v>15</v>
      </c>
      <c r="AE39" s="291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68" t="s">
        <v>14</v>
      </c>
      <c r="BG39" s="169" t="s">
        <v>15</v>
      </c>
      <c r="BI39" s="291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8" thickTop="1" x14ac:dyDescent="0.25">
      <c r="A40" s="119" t="s">
        <v>16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1"/>
      <c r="AA40" s="176"/>
      <c r="AB40" s="162">
        <f t="shared" ref="AB40:AB63" si="37">B40+D40+F40+H40+J40+L40+N40+P40+R40+T40+V40+X40+Z40</f>
        <v>0</v>
      </c>
      <c r="AC40" s="163">
        <f>C40+E40+G40+I40+K40+M40+O40+Q40+S40+U40+W40+Y40+AA40</f>
        <v>0</v>
      </c>
      <c r="AE40" s="254" t="str">
        <f>$AE$9</f>
        <v>07:00 - 07:59</v>
      </c>
      <c r="AF40" s="120">
        <f t="shared" ref="AF40:AO41" si="38">SUMIF($A$9:$A$32,$AE40,B$40:B$63)</f>
        <v>1278</v>
      </c>
      <c r="AG40" s="177">
        <f t="shared" si="38"/>
        <v>1248</v>
      </c>
      <c r="AH40" s="121">
        <f t="shared" si="38"/>
        <v>695</v>
      </c>
      <c r="AI40" s="172">
        <f t="shared" si="38"/>
        <v>707</v>
      </c>
      <c r="AJ40" s="120">
        <f t="shared" si="38"/>
        <v>999</v>
      </c>
      <c r="AK40" s="122">
        <f t="shared" si="38"/>
        <v>775</v>
      </c>
      <c r="AL40" s="121">
        <f t="shared" si="38"/>
        <v>1522</v>
      </c>
      <c r="AM40" s="172">
        <f t="shared" si="38"/>
        <v>1757</v>
      </c>
      <c r="AN40" s="120">
        <f t="shared" si="38"/>
        <v>96</v>
      </c>
      <c r="AO40" s="122">
        <f t="shared" si="38"/>
        <v>317</v>
      </c>
      <c r="AP40" s="121">
        <f t="shared" ref="AP40:AY41" si="39">SUMIF($A$9:$A$32,$AE40,L$40:L$63)</f>
        <v>796</v>
      </c>
      <c r="AQ40" s="120">
        <f t="shared" si="39"/>
        <v>1093</v>
      </c>
      <c r="AR40" s="171">
        <f t="shared" si="39"/>
        <v>1813</v>
      </c>
      <c r="AS40" s="173">
        <f t="shared" si="39"/>
        <v>1661</v>
      </c>
      <c r="AT40" s="120">
        <f t="shared" si="39"/>
        <v>820</v>
      </c>
      <c r="AU40" s="122">
        <f t="shared" si="39"/>
        <v>815</v>
      </c>
      <c r="AV40" s="121">
        <f t="shared" si="39"/>
        <v>1221</v>
      </c>
      <c r="AW40" s="172">
        <f t="shared" si="39"/>
        <v>1177</v>
      </c>
      <c r="AX40" s="120">
        <f t="shared" si="39"/>
        <v>287</v>
      </c>
      <c r="AY40" s="122">
        <f t="shared" si="39"/>
        <v>354</v>
      </c>
      <c r="AZ40" s="121">
        <f t="shared" ref="AZ40:BE41" si="40">SUMIF($A$9:$A$32,$AE40,V$40:V$63)</f>
        <v>1159</v>
      </c>
      <c r="BA40" s="172">
        <f t="shared" si="40"/>
        <v>1234</v>
      </c>
      <c r="BB40" s="120">
        <f t="shared" si="40"/>
        <v>836</v>
      </c>
      <c r="BC40" s="122">
        <f t="shared" si="40"/>
        <v>530</v>
      </c>
      <c r="BD40" s="21">
        <f t="shared" si="40"/>
        <v>1965</v>
      </c>
      <c r="BE40" s="176">
        <f t="shared" si="40"/>
        <v>2029</v>
      </c>
      <c r="BF40" s="162">
        <f>AF40+AH40+AJ40+AL40+AN40+AP40+AR40+AT40+AV40+AX40+AZ40+BB40+BD40</f>
        <v>13487</v>
      </c>
      <c r="BG40" s="163">
        <f>AG40+AI40+AK40+AM40+AO40+AQ40+AS40+AU40+AW40+AY40+BA40+BC40+BE40</f>
        <v>13697</v>
      </c>
      <c r="BI40" s="119" t="s">
        <v>16</v>
      </c>
      <c r="BJ40" s="123">
        <f>B40/B64</f>
        <v>0</v>
      </c>
      <c r="BK40" s="124">
        <f t="shared" ref="BK40" si="41">C40/C64</f>
        <v>0</v>
      </c>
      <c r="BL40" s="125">
        <f t="shared" ref="BL40" si="42">D40/D64</f>
        <v>0</v>
      </c>
      <c r="BM40" s="126">
        <f t="shared" ref="BM40" si="43">E40/E64</f>
        <v>0</v>
      </c>
      <c r="BN40" s="123">
        <f t="shared" ref="BN40" si="44">F40/F64</f>
        <v>0</v>
      </c>
      <c r="BO40" s="124">
        <f t="shared" ref="BO40" si="45">G40/G64</f>
        <v>0</v>
      </c>
      <c r="BP40" s="125">
        <f t="shared" ref="BP40" si="46">H40/H64</f>
        <v>0</v>
      </c>
      <c r="BQ40" s="126">
        <f t="shared" ref="BQ40" si="47">I40/I64</f>
        <v>0</v>
      </c>
      <c r="BR40" s="123">
        <f t="shared" ref="BR40" si="48">J40/J64</f>
        <v>0</v>
      </c>
      <c r="BS40" s="124">
        <f t="shared" ref="BS40" si="49">K40/K64</f>
        <v>0</v>
      </c>
      <c r="BT40" s="125">
        <f t="shared" ref="BT40" si="50">L40/L64</f>
        <v>0</v>
      </c>
      <c r="BU40" s="123">
        <f t="shared" ref="BU40" si="51">M40/M64</f>
        <v>0</v>
      </c>
      <c r="BV40" s="127">
        <f t="shared" ref="BV40" si="52">N40/N64</f>
        <v>0</v>
      </c>
      <c r="BW40" s="128">
        <f t="shared" ref="BW40" si="53">O40/O64</f>
        <v>0</v>
      </c>
      <c r="BX40" s="123">
        <f t="shared" ref="BX40" si="54">P40/P64</f>
        <v>0</v>
      </c>
      <c r="BY40" s="124">
        <f t="shared" ref="BY40" si="55">Q40/Q64</f>
        <v>0</v>
      </c>
      <c r="BZ40" s="125">
        <f t="shared" ref="BZ40" si="56">R40/R64</f>
        <v>0</v>
      </c>
      <c r="CA40" s="126">
        <f t="shared" ref="CA40" si="57">S40/S64</f>
        <v>0</v>
      </c>
      <c r="CB40" s="123">
        <f t="shared" ref="CB40" si="58">T40/T64</f>
        <v>0</v>
      </c>
      <c r="CC40" s="124">
        <f t="shared" ref="CC40" si="59">U40/U64</f>
        <v>0</v>
      </c>
      <c r="CD40" s="125">
        <f t="shared" ref="CD40" si="60">V40/V64</f>
        <v>0</v>
      </c>
      <c r="CE40" s="126">
        <f t="shared" ref="CE40" si="61">W40/W64</f>
        <v>0</v>
      </c>
      <c r="CF40" s="123">
        <f t="shared" ref="CF40" si="62">X40/X64</f>
        <v>0</v>
      </c>
      <c r="CG40" s="124">
        <f t="shared" ref="CG40" si="63">Y40/Y64</f>
        <v>0</v>
      </c>
      <c r="CH40" s="125">
        <f t="shared" ref="CH40" si="64">Z40/Z64</f>
        <v>0</v>
      </c>
      <c r="CI40" s="123">
        <f t="shared" ref="CI40" si="65">AA40/AA64</f>
        <v>0</v>
      </c>
      <c r="CJ40" s="129">
        <f t="shared" ref="CJ40" si="66">AB40/AB64</f>
        <v>0</v>
      </c>
      <c r="CK40" s="130">
        <f t="shared" ref="CK40" si="67">AC40/AC64</f>
        <v>0</v>
      </c>
    </row>
    <row r="41" spans="1:93" x14ac:dyDescent="0.25">
      <c r="A41" s="131" t="s">
        <v>17</v>
      </c>
      <c r="B41" s="180">
        <v>365</v>
      </c>
      <c r="C41" s="181">
        <v>0</v>
      </c>
      <c r="D41" s="182">
        <v>285</v>
      </c>
      <c r="E41" s="183">
        <v>5</v>
      </c>
      <c r="F41" s="180">
        <v>534</v>
      </c>
      <c r="G41" s="184">
        <v>4</v>
      </c>
      <c r="H41" s="182">
        <v>479</v>
      </c>
      <c r="I41" s="183">
        <v>31</v>
      </c>
      <c r="J41" s="180">
        <v>8</v>
      </c>
      <c r="K41" s="184">
        <v>22</v>
      </c>
      <c r="L41" s="182">
        <v>35</v>
      </c>
      <c r="M41" s="180">
        <v>88</v>
      </c>
      <c r="N41" s="185">
        <v>219</v>
      </c>
      <c r="O41" s="186">
        <v>172</v>
      </c>
      <c r="P41" s="180">
        <v>55</v>
      </c>
      <c r="Q41" s="184">
        <v>51</v>
      </c>
      <c r="R41" s="182">
        <v>48</v>
      </c>
      <c r="S41" s="183">
        <v>110</v>
      </c>
      <c r="T41" s="180">
        <v>0</v>
      </c>
      <c r="U41" s="184">
        <v>0</v>
      </c>
      <c r="V41" s="182">
        <v>17</v>
      </c>
      <c r="W41" s="183">
        <v>0</v>
      </c>
      <c r="X41" s="180">
        <v>5</v>
      </c>
      <c r="Y41" s="184">
        <v>0</v>
      </c>
      <c r="Z41" s="182">
        <v>0</v>
      </c>
      <c r="AA41" s="180">
        <v>0</v>
      </c>
      <c r="AB41" s="162">
        <f t="shared" si="37"/>
        <v>2050</v>
      </c>
      <c r="AC41" s="165">
        <f t="shared" ref="AC41:AC63" si="68">SUM(C41,E41,G41,I41,K41,M41,O41,Q41,S41,U41,W41,Y41,AA41)</f>
        <v>483</v>
      </c>
      <c r="AE41" s="256" t="str">
        <f>$AE$10</f>
        <v>08:00 - 08:59</v>
      </c>
      <c r="AF41" s="120">
        <f t="shared" si="38"/>
        <v>1337</v>
      </c>
      <c r="AG41" s="181">
        <f t="shared" si="38"/>
        <v>1031</v>
      </c>
      <c r="AH41" s="182">
        <f t="shared" si="38"/>
        <v>744</v>
      </c>
      <c r="AI41" s="183">
        <f t="shared" si="38"/>
        <v>594</v>
      </c>
      <c r="AJ41" s="180">
        <f t="shared" si="38"/>
        <v>930</v>
      </c>
      <c r="AK41" s="184">
        <f t="shared" si="38"/>
        <v>583</v>
      </c>
      <c r="AL41" s="182">
        <f t="shared" si="38"/>
        <v>1713</v>
      </c>
      <c r="AM41" s="183">
        <f t="shared" si="38"/>
        <v>1484</v>
      </c>
      <c r="AN41" s="180">
        <f t="shared" si="38"/>
        <v>124</v>
      </c>
      <c r="AO41" s="184">
        <f t="shared" si="38"/>
        <v>320</v>
      </c>
      <c r="AP41" s="182">
        <f t="shared" si="39"/>
        <v>616</v>
      </c>
      <c r="AQ41" s="180">
        <f t="shared" si="39"/>
        <v>1077</v>
      </c>
      <c r="AR41" s="185">
        <f t="shared" si="39"/>
        <v>1577</v>
      </c>
      <c r="AS41" s="186">
        <f t="shared" si="39"/>
        <v>1697</v>
      </c>
      <c r="AT41" s="180">
        <f t="shared" si="39"/>
        <v>802</v>
      </c>
      <c r="AU41" s="184">
        <f t="shared" si="39"/>
        <v>621</v>
      </c>
      <c r="AV41" s="182">
        <f t="shared" si="39"/>
        <v>1231</v>
      </c>
      <c r="AW41" s="183">
        <f t="shared" si="39"/>
        <v>1063</v>
      </c>
      <c r="AX41" s="180">
        <f t="shared" si="39"/>
        <v>187</v>
      </c>
      <c r="AY41" s="184">
        <f t="shared" si="39"/>
        <v>270</v>
      </c>
      <c r="AZ41" s="182">
        <f t="shared" si="40"/>
        <v>799</v>
      </c>
      <c r="BA41" s="183">
        <f t="shared" si="40"/>
        <v>1389</v>
      </c>
      <c r="BB41" s="180">
        <f t="shared" si="40"/>
        <v>740</v>
      </c>
      <c r="BC41" s="184">
        <f t="shared" si="40"/>
        <v>547</v>
      </c>
      <c r="BD41" s="182">
        <f t="shared" si="40"/>
        <v>1939</v>
      </c>
      <c r="BE41" s="180">
        <f t="shared" si="40"/>
        <v>1786</v>
      </c>
      <c r="BF41" s="164">
        <f>SUM(AF41,AH41,AJ41,AL41,AN41,AP41,AR41,AT41,AV41,AX41,AZ41,BB41,BD41)</f>
        <v>12739</v>
      </c>
      <c r="BG41" s="165">
        <f>SUM(AG41,AI41,AK41,AM41,AO41,AQ41,AS41,AU41,AW41,AY41,BA41,BC41,BE41)</f>
        <v>12462</v>
      </c>
      <c r="BI41" s="131" t="s">
        <v>17</v>
      </c>
      <c r="BJ41" s="123">
        <f t="shared" ref="BJ41:CI41" si="69">B41/B64</f>
        <v>1.4277890783914881E-2</v>
      </c>
      <c r="BK41" s="124">
        <f t="shared" si="69"/>
        <v>0</v>
      </c>
      <c r="BL41" s="125">
        <f t="shared" si="69"/>
        <v>2.4440442500643169E-2</v>
      </c>
      <c r="BM41" s="126">
        <f t="shared" si="69"/>
        <v>4.7451836386068138E-4</v>
      </c>
      <c r="BN41" s="123">
        <f t="shared" si="69"/>
        <v>3.3028203859475511E-2</v>
      </c>
      <c r="BO41" s="124">
        <f t="shared" si="69"/>
        <v>3.1196381219778506E-4</v>
      </c>
      <c r="BP41" s="125">
        <f t="shared" si="69"/>
        <v>1.5155829773769973E-2</v>
      </c>
      <c r="BQ41" s="126">
        <f t="shared" si="69"/>
        <v>1.0179621055396841E-3</v>
      </c>
      <c r="BR41" s="123">
        <f t="shared" si="69"/>
        <v>2.232142857142857E-3</v>
      </c>
      <c r="BS41" s="124">
        <f t="shared" si="69"/>
        <v>5.4374691052891744E-3</v>
      </c>
      <c r="BT41" s="125">
        <f t="shared" si="69"/>
        <v>2.6181926989826453E-3</v>
      </c>
      <c r="BU41" s="123">
        <f t="shared" si="69"/>
        <v>5.7490037237865029E-3</v>
      </c>
      <c r="BV41" s="127">
        <f t="shared" si="69"/>
        <v>7.918429330730014E-3</v>
      </c>
      <c r="BW41" s="128">
        <f t="shared" si="69"/>
        <v>5.9232729526826917E-3</v>
      </c>
      <c r="BX41" s="123">
        <f t="shared" si="69"/>
        <v>4.3009071004066314E-3</v>
      </c>
      <c r="BY41" s="124">
        <f t="shared" si="69"/>
        <v>3.663266772015515E-3</v>
      </c>
      <c r="BZ41" s="125">
        <f t="shared" si="69"/>
        <v>2.5299109260528119E-3</v>
      </c>
      <c r="CA41" s="126">
        <f t="shared" si="69"/>
        <v>5.0780168036192409E-3</v>
      </c>
      <c r="CB41" s="123">
        <f t="shared" si="69"/>
        <v>0</v>
      </c>
      <c r="CC41" s="124">
        <f t="shared" si="69"/>
        <v>0</v>
      </c>
      <c r="CD41" s="125">
        <f t="shared" si="69"/>
        <v>9.5958455633325809E-4</v>
      </c>
      <c r="CE41" s="126">
        <f t="shared" si="69"/>
        <v>0</v>
      </c>
      <c r="CF41" s="123">
        <f t="shared" si="69"/>
        <v>4.0147743696804239E-4</v>
      </c>
      <c r="CG41" s="124">
        <f t="shared" si="69"/>
        <v>0</v>
      </c>
      <c r="CH41" s="125">
        <f t="shared" si="69"/>
        <v>0</v>
      </c>
      <c r="CI41" s="123">
        <f t="shared" si="69"/>
        <v>0</v>
      </c>
      <c r="CJ41" s="129">
        <f t="shared" ref="CJ41" si="70">AB41/AB64</f>
        <v>8.8884264016614849E-3</v>
      </c>
      <c r="CK41" s="130">
        <f t="shared" ref="CK41" si="71">AC41/AC64</f>
        <v>2.0994888201133636E-3</v>
      </c>
    </row>
    <row r="42" spans="1:93" ht="13.8" thickBot="1" x14ac:dyDescent="0.3">
      <c r="A42" s="139" t="s">
        <v>18</v>
      </c>
      <c r="B42" s="187">
        <v>1256</v>
      </c>
      <c r="C42" s="188">
        <v>493</v>
      </c>
      <c r="D42" s="189">
        <v>854</v>
      </c>
      <c r="E42" s="190">
        <v>370</v>
      </c>
      <c r="F42" s="187">
        <v>1379</v>
      </c>
      <c r="G42" s="191">
        <v>351</v>
      </c>
      <c r="H42" s="189">
        <v>1499</v>
      </c>
      <c r="I42" s="190">
        <v>859</v>
      </c>
      <c r="J42" s="187">
        <v>39</v>
      </c>
      <c r="K42" s="191">
        <v>253</v>
      </c>
      <c r="L42" s="189">
        <v>573</v>
      </c>
      <c r="M42" s="187">
        <v>871</v>
      </c>
      <c r="N42" s="192">
        <v>1426</v>
      </c>
      <c r="O42" s="193">
        <v>1430</v>
      </c>
      <c r="P42" s="187">
        <v>709</v>
      </c>
      <c r="Q42" s="191">
        <v>690</v>
      </c>
      <c r="R42" s="189">
        <v>897</v>
      </c>
      <c r="S42" s="190">
        <v>899</v>
      </c>
      <c r="T42" s="187">
        <v>121</v>
      </c>
      <c r="U42" s="191">
        <v>353</v>
      </c>
      <c r="V42" s="189">
        <v>660</v>
      </c>
      <c r="W42" s="190">
        <v>1096</v>
      </c>
      <c r="X42" s="187">
        <v>693</v>
      </c>
      <c r="Y42" s="191">
        <v>632</v>
      </c>
      <c r="Z42" s="189">
        <v>1747</v>
      </c>
      <c r="AA42" s="187">
        <v>1482</v>
      </c>
      <c r="AB42" s="162">
        <f t="shared" si="37"/>
        <v>11853</v>
      </c>
      <c r="AC42" s="165">
        <f t="shared" si="68"/>
        <v>9779</v>
      </c>
      <c r="AE42" s="254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18</v>
      </c>
      <c r="BJ42" s="123">
        <f t="shared" ref="BJ42:CI42" si="72">B42/B64</f>
        <v>4.9131591300266002E-2</v>
      </c>
      <c r="BK42" s="124">
        <f t="shared" si="72"/>
        <v>2.2937700646722188E-2</v>
      </c>
      <c r="BL42" s="125">
        <f t="shared" si="72"/>
        <v>7.3235571563330756E-2</v>
      </c>
      <c r="BM42" s="126">
        <f t="shared" si="72"/>
        <v>3.5114358925690425E-2</v>
      </c>
      <c r="BN42" s="123">
        <f t="shared" si="72"/>
        <v>8.5291934685799112E-2</v>
      </c>
      <c r="BO42" s="124">
        <f t="shared" si="72"/>
        <v>2.737482452035564E-2</v>
      </c>
      <c r="BP42" s="125">
        <f t="shared" si="72"/>
        <v>4.7429204239835467E-2</v>
      </c>
      <c r="BQ42" s="126">
        <f t="shared" si="72"/>
        <v>2.820740156963189E-2</v>
      </c>
      <c r="BR42" s="123">
        <f t="shared" si="72"/>
        <v>1.0881696428571428E-2</v>
      </c>
      <c r="BS42" s="124">
        <f t="shared" si="72"/>
        <v>6.2530894710825513E-2</v>
      </c>
      <c r="BT42" s="125">
        <f t="shared" si="72"/>
        <v>4.2863554757630158E-2</v>
      </c>
      <c r="BU42" s="123">
        <f t="shared" si="72"/>
        <v>5.6902070947932322E-2</v>
      </c>
      <c r="BV42" s="127">
        <f t="shared" si="72"/>
        <v>5.1560183678634706E-2</v>
      </c>
      <c r="BW42" s="128">
        <f t="shared" si="72"/>
        <v>4.9245815827536329E-2</v>
      </c>
      <c r="BX42" s="123">
        <f t="shared" si="72"/>
        <v>5.5442602439787297E-2</v>
      </c>
      <c r="BY42" s="124">
        <f t="shared" si="72"/>
        <v>4.9561844562562851E-2</v>
      </c>
      <c r="BZ42" s="125">
        <f t="shared" si="72"/>
        <v>4.7277710430611922E-2</v>
      </c>
      <c r="CA42" s="126">
        <f t="shared" si="72"/>
        <v>4.1501246422306341E-2</v>
      </c>
      <c r="CB42" s="123">
        <f t="shared" si="72"/>
        <v>3.7788881948782015E-2</v>
      </c>
      <c r="CC42" s="124">
        <f t="shared" si="72"/>
        <v>8.7920298879202982E-2</v>
      </c>
      <c r="CD42" s="125">
        <f t="shared" si="72"/>
        <v>3.7254459245879432E-2</v>
      </c>
      <c r="CE42" s="126">
        <f t="shared" si="72"/>
        <v>4.7575639189130527E-2</v>
      </c>
      <c r="CF42" s="123">
        <f t="shared" si="72"/>
        <v>5.5644772763770674E-2</v>
      </c>
      <c r="CG42" s="124">
        <f t="shared" si="72"/>
        <v>8.4616414513321733E-2</v>
      </c>
      <c r="CH42" s="125">
        <f t="shared" si="72"/>
        <v>4.8667019528094269E-2</v>
      </c>
      <c r="CI42" s="123">
        <f t="shared" si="72"/>
        <v>4.0877120397186592E-2</v>
      </c>
      <c r="CJ42" s="129">
        <f t="shared" ref="CJ42" si="73">AB42/AB64</f>
        <v>5.1392447872631017E-2</v>
      </c>
      <c r="CK42" s="130">
        <f t="shared" ref="CK42" si="74">AC42/AC64</f>
        <v>4.250704176374448E-2</v>
      </c>
    </row>
    <row r="43" spans="1:93" ht="14.4" thickTop="1" thickBot="1" x14ac:dyDescent="0.3">
      <c r="A43" s="131" t="s">
        <v>19</v>
      </c>
      <c r="B43" s="180">
        <v>1270</v>
      </c>
      <c r="C43" s="181">
        <v>1299</v>
      </c>
      <c r="D43" s="182">
        <v>790</v>
      </c>
      <c r="E43" s="183">
        <v>807</v>
      </c>
      <c r="F43" s="180">
        <v>1304</v>
      </c>
      <c r="G43" s="184">
        <v>781</v>
      </c>
      <c r="H43" s="182">
        <v>1814</v>
      </c>
      <c r="I43" s="183">
        <v>1682</v>
      </c>
      <c r="J43" s="180">
        <v>94</v>
      </c>
      <c r="K43" s="184">
        <v>340</v>
      </c>
      <c r="L43" s="182">
        <v>1057</v>
      </c>
      <c r="M43" s="180">
        <v>985</v>
      </c>
      <c r="N43" s="185">
        <v>1918</v>
      </c>
      <c r="O43" s="186">
        <v>1910</v>
      </c>
      <c r="P43" s="180">
        <v>898</v>
      </c>
      <c r="Q43" s="184">
        <v>918</v>
      </c>
      <c r="R43" s="182">
        <v>1183</v>
      </c>
      <c r="S43" s="183">
        <v>1343</v>
      </c>
      <c r="T43" s="180">
        <v>286</v>
      </c>
      <c r="U43" s="184">
        <v>425</v>
      </c>
      <c r="V43" s="182">
        <v>1217</v>
      </c>
      <c r="W43" s="183">
        <v>1200</v>
      </c>
      <c r="X43" s="180">
        <v>928</v>
      </c>
      <c r="Y43" s="184">
        <v>626</v>
      </c>
      <c r="Z43" s="182">
        <v>1904</v>
      </c>
      <c r="AA43" s="180">
        <v>2299</v>
      </c>
      <c r="AB43" s="162">
        <f t="shared" si="37"/>
        <v>14663</v>
      </c>
      <c r="AC43" s="165">
        <f t="shared" si="68"/>
        <v>14615</v>
      </c>
      <c r="AE43" s="251" t="s">
        <v>13</v>
      </c>
      <c r="AF43" s="14">
        <f t="shared" ref="AF43:BG43" si="75">SUM(AF40:AF42)</f>
        <v>2615</v>
      </c>
      <c r="AG43" s="1">
        <f t="shared" si="75"/>
        <v>2279</v>
      </c>
      <c r="AH43" s="14">
        <f t="shared" si="75"/>
        <v>1439</v>
      </c>
      <c r="AI43" s="1">
        <f t="shared" si="75"/>
        <v>1301</v>
      </c>
      <c r="AJ43" s="14">
        <f t="shared" si="75"/>
        <v>1929</v>
      </c>
      <c r="AK43" s="1">
        <f t="shared" si="75"/>
        <v>1358</v>
      </c>
      <c r="AL43" s="14">
        <f t="shared" si="75"/>
        <v>3235</v>
      </c>
      <c r="AM43" s="1">
        <f t="shared" si="75"/>
        <v>3241</v>
      </c>
      <c r="AN43" s="14">
        <f t="shared" si="75"/>
        <v>220</v>
      </c>
      <c r="AO43" s="1">
        <f t="shared" si="75"/>
        <v>637</v>
      </c>
      <c r="AP43" s="14">
        <f t="shared" si="75"/>
        <v>1412</v>
      </c>
      <c r="AQ43" s="1">
        <f t="shared" si="75"/>
        <v>2170</v>
      </c>
      <c r="AR43" s="14">
        <f t="shared" si="75"/>
        <v>3390</v>
      </c>
      <c r="AS43" s="1">
        <f t="shared" si="75"/>
        <v>3358</v>
      </c>
      <c r="AT43" s="14">
        <f t="shared" si="75"/>
        <v>1622</v>
      </c>
      <c r="AU43" s="1">
        <f t="shared" si="75"/>
        <v>1436</v>
      </c>
      <c r="AV43" s="14">
        <f t="shared" si="75"/>
        <v>2452</v>
      </c>
      <c r="AW43" s="1">
        <f t="shared" si="75"/>
        <v>2240</v>
      </c>
      <c r="AX43" s="14">
        <f t="shared" si="75"/>
        <v>474</v>
      </c>
      <c r="AY43" s="1">
        <f t="shared" si="75"/>
        <v>624</v>
      </c>
      <c r="AZ43" s="14">
        <f t="shared" si="75"/>
        <v>1958</v>
      </c>
      <c r="BA43" s="1">
        <f t="shared" si="75"/>
        <v>2623</v>
      </c>
      <c r="BB43" s="14">
        <f t="shared" si="75"/>
        <v>1576</v>
      </c>
      <c r="BC43" s="1">
        <f t="shared" si="75"/>
        <v>1077</v>
      </c>
      <c r="BD43" s="14">
        <f t="shared" si="75"/>
        <v>3904</v>
      </c>
      <c r="BE43" s="1">
        <f t="shared" si="75"/>
        <v>3815</v>
      </c>
      <c r="BF43" s="166">
        <f t="shared" si="75"/>
        <v>26226</v>
      </c>
      <c r="BG43" s="167">
        <f t="shared" si="75"/>
        <v>26159</v>
      </c>
      <c r="BI43" s="131" t="s">
        <v>19</v>
      </c>
      <c r="BJ43" s="123">
        <f t="shared" ref="BJ43:CI43" si="76">B43/B64</f>
        <v>4.9679236426224377E-2</v>
      </c>
      <c r="BK43" s="124">
        <f t="shared" si="76"/>
        <v>6.0438282231424181E-2</v>
      </c>
      <c r="BL43" s="125">
        <f t="shared" si="76"/>
        <v>6.7747191493010894E-2</v>
      </c>
      <c r="BM43" s="126">
        <f t="shared" si="76"/>
        <v>7.6587263927113985E-2</v>
      </c>
      <c r="BN43" s="123">
        <f t="shared" si="76"/>
        <v>8.0653142008906484E-2</v>
      </c>
      <c r="BO43" s="124">
        <f t="shared" si="76"/>
        <v>6.0910934331617532E-2</v>
      </c>
      <c r="BP43" s="125">
        <f t="shared" si="76"/>
        <v>5.7395981648473343E-2</v>
      </c>
      <c r="BQ43" s="126">
        <f t="shared" si="76"/>
        <v>5.5232653597346734E-2</v>
      </c>
      <c r="BR43" s="123">
        <f t="shared" si="76"/>
        <v>2.6227678571428572E-2</v>
      </c>
      <c r="BS43" s="124">
        <f t="shared" si="76"/>
        <v>8.4033613445378158E-2</v>
      </c>
      <c r="BT43" s="125">
        <f t="shared" si="76"/>
        <v>7.9069419509275887E-2</v>
      </c>
      <c r="BU43" s="123">
        <f t="shared" si="76"/>
        <v>6.4349643953746649E-2</v>
      </c>
      <c r="BV43" s="127">
        <f t="shared" si="76"/>
        <v>6.934953176411035E-2</v>
      </c>
      <c r="BW43" s="128">
        <f t="shared" si="76"/>
        <v>6.5775879881534535E-2</v>
      </c>
      <c r="BX43" s="123">
        <f t="shared" si="76"/>
        <v>7.0222083203002814E-2</v>
      </c>
      <c r="BY43" s="124">
        <f t="shared" si="76"/>
        <v>6.5938801896279264E-2</v>
      </c>
      <c r="BZ43" s="125">
        <f t="shared" si="76"/>
        <v>6.2351763031676596E-2</v>
      </c>
      <c r="CA43" s="126">
        <f t="shared" si="76"/>
        <v>6.1997968793278554E-2</v>
      </c>
      <c r="CB43" s="123">
        <f t="shared" si="76"/>
        <v>8.931917551530294E-2</v>
      </c>
      <c r="CC43" s="124">
        <f t="shared" si="76"/>
        <v>0.10585305105853052</v>
      </c>
      <c r="CD43" s="125">
        <f t="shared" si="76"/>
        <v>6.8694965003386774E-2</v>
      </c>
      <c r="CE43" s="126">
        <f t="shared" si="76"/>
        <v>5.2090115900507876E-2</v>
      </c>
      <c r="CF43" s="123">
        <f t="shared" si="76"/>
        <v>7.4514212301268673E-2</v>
      </c>
      <c r="CG43" s="124">
        <f t="shared" si="76"/>
        <v>8.3813094122372478E-2</v>
      </c>
      <c r="CH43" s="125">
        <f t="shared" si="76"/>
        <v>5.3040644064963643E-2</v>
      </c>
      <c r="CI43" s="123">
        <f t="shared" si="76"/>
        <v>6.3411943180250993E-2</v>
      </c>
      <c r="CJ43" s="129">
        <f t="shared" ref="CJ43" si="77">AB43/AB64</f>
        <v>6.3576095769542609E-2</v>
      </c>
      <c r="CK43" s="130">
        <f t="shared" ref="CK43" si="78">AC43/AC64</f>
        <v>6.3528010571339152E-2</v>
      </c>
    </row>
    <row r="44" spans="1:93" ht="13.8" thickTop="1" x14ac:dyDescent="0.25">
      <c r="A44" s="139" t="s">
        <v>20</v>
      </c>
      <c r="B44" s="266">
        <v>1278</v>
      </c>
      <c r="C44" s="267">
        <v>1248</v>
      </c>
      <c r="D44" s="268">
        <v>695</v>
      </c>
      <c r="E44" s="269">
        <v>707</v>
      </c>
      <c r="F44" s="266">
        <v>999</v>
      </c>
      <c r="G44" s="270">
        <v>775</v>
      </c>
      <c r="H44" s="268">
        <v>1522</v>
      </c>
      <c r="I44" s="269">
        <v>1757</v>
      </c>
      <c r="J44" s="266">
        <v>96</v>
      </c>
      <c r="K44" s="270">
        <v>317</v>
      </c>
      <c r="L44" s="268">
        <v>796</v>
      </c>
      <c r="M44" s="266">
        <v>1093</v>
      </c>
      <c r="N44" s="271">
        <v>1813</v>
      </c>
      <c r="O44" s="272">
        <v>1661</v>
      </c>
      <c r="P44" s="266">
        <v>820</v>
      </c>
      <c r="Q44" s="270">
        <v>815</v>
      </c>
      <c r="R44" s="268">
        <v>1221</v>
      </c>
      <c r="S44" s="269">
        <v>1177</v>
      </c>
      <c r="T44" s="266">
        <v>287</v>
      </c>
      <c r="U44" s="270">
        <v>354</v>
      </c>
      <c r="V44" s="268">
        <v>1159</v>
      </c>
      <c r="W44" s="269">
        <v>1234</v>
      </c>
      <c r="X44" s="266">
        <v>836</v>
      </c>
      <c r="Y44" s="270">
        <v>530</v>
      </c>
      <c r="Z44" s="268">
        <v>1965</v>
      </c>
      <c r="AA44" s="266">
        <v>2029</v>
      </c>
      <c r="AB44" s="286">
        <f t="shared" si="37"/>
        <v>13487</v>
      </c>
      <c r="AC44" s="287">
        <f t="shared" si="68"/>
        <v>13697</v>
      </c>
      <c r="BI44" s="139" t="s">
        <v>20</v>
      </c>
      <c r="BJ44" s="123">
        <f t="shared" ref="BJ44:CI44" si="79">B44/B64</f>
        <v>4.9992176498200591E-2</v>
      </c>
      <c r="BK44" s="124">
        <f t="shared" si="79"/>
        <v>5.8065416647280509E-2</v>
      </c>
      <c r="BL44" s="125">
        <f t="shared" si="79"/>
        <v>5.9600377326129834E-2</v>
      </c>
      <c r="BM44" s="126">
        <f t="shared" si="79"/>
        <v>6.7096896649900345E-2</v>
      </c>
      <c r="BN44" s="123">
        <f t="shared" si="79"/>
        <v>6.1788718456209799E-2</v>
      </c>
      <c r="BO44" s="124">
        <f t="shared" si="79"/>
        <v>6.0442988613320855E-2</v>
      </c>
      <c r="BP44" s="125">
        <f t="shared" si="79"/>
        <v>4.8156937193482047E-2</v>
      </c>
      <c r="BQ44" s="126">
        <f t="shared" si="79"/>
        <v>5.769546514300726E-2</v>
      </c>
      <c r="BR44" s="123">
        <f t="shared" si="79"/>
        <v>2.6785714285714284E-2</v>
      </c>
      <c r="BS44" s="124">
        <f t="shared" si="79"/>
        <v>7.8348986653484928E-2</v>
      </c>
      <c r="BT44" s="125">
        <f t="shared" si="79"/>
        <v>5.9545182525433872E-2</v>
      </c>
      <c r="BU44" s="123">
        <f t="shared" si="79"/>
        <v>7.140523943293918E-2</v>
      </c>
      <c r="BV44" s="127">
        <f t="shared" si="79"/>
        <v>6.5553024550746644E-2</v>
      </c>
      <c r="BW44" s="128">
        <f t="shared" si="79"/>
        <v>5.7200909153522973E-2</v>
      </c>
      <c r="BX44" s="123">
        <f t="shared" si="79"/>
        <v>6.4122614951517054E-2</v>
      </c>
      <c r="BY44" s="124">
        <f t="shared" si="79"/>
        <v>5.854043959201264E-2</v>
      </c>
      <c r="BZ44" s="125">
        <f t="shared" si="79"/>
        <v>6.4354609181468403E-2</v>
      </c>
      <c r="CA44" s="126">
        <f t="shared" si="79"/>
        <v>5.4334779798725877E-2</v>
      </c>
      <c r="CB44" s="123">
        <f t="shared" si="79"/>
        <v>8.9631480324797008E-2</v>
      </c>
      <c r="CC44" s="124">
        <f t="shared" si="79"/>
        <v>8.8169364881693649E-2</v>
      </c>
      <c r="CD44" s="125">
        <f t="shared" si="79"/>
        <v>6.5421088281779186E-2</v>
      </c>
      <c r="CE44" s="126">
        <f t="shared" si="79"/>
        <v>5.3566002517688935E-2</v>
      </c>
      <c r="CF44" s="123">
        <f t="shared" si="79"/>
        <v>6.7127027461056685E-2</v>
      </c>
      <c r="CG44" s="124">
        <f t="shared" si="79"/>
        <v>7.0959967867184365E-2</v>
      </c>
      <c r="CH44" s="125">
        <f t="shared" si="79"/>
        <v>5.4739950413683597E-2</v>
      </c>
      <c r="CI44" s="123">
        <f t="shared" si="79"/>
        <v>5.5964694524893117E-2</v>
      </c>
      <c r="CJ44" s="129">
        <f t="shared" ref="CJ44" si="80">AB44/AB64</f>
        <v>5.847717408741876E-2</v>
      </c>
      <c r="CK44" s="130">
        <f t="shared" ref="CK44" si="81">AC44/AC64</f>
        <v>5.953767778280071E-2</v>
      </c>
    </row>
    <row r="45" spans="1:93" ht="13.8" thickBot="1" x14ac:dyDescent="0.3">
      <c r="A45" s="131" t="s">
        <v>21</v>
      </c>
      <c r="B45" s="273">
        <v>1337</v>
      </c>
      <c r="C45" s="274">
        <v>1031</v>
      </c>
      <c r="D45" s="275">
        <v>744</v>
      </c>
      <c r="E45" s="276">
        <v>594</v>
      </c>
      <c r="F45" s="273">
        <v>930</v>
      </c>
      <c r="G45" s="277">
        <v>583</v>
      </c>
      <c r="H45" s="275">
        <v>1713</v>
      </c>
      <c r="I45" s="276">
        <v>1484</v>
      </c>
      <c r="J45" s="273">
        <v>124</v>
      </c>
      <c r="K45" s="277">
        <v>320</v>
      </c>
      <c r="L45" s="275">
        <v>616</v>
      </c>
      <c r="M45" s="273">
        <v>1077</v>
      </c>
      <c r="N45" s="278">
        <v>1577</v>
      </c>
      <c r="O45" s="279">
        <v>1697</v>
      </c>
      <c r="P45" s="273">
        <v>802</v>
      </c>
      <c r="Q45" s="277">
        <v>621</v>
      </c>
      <c r="R45" s="275">
        <v>1231</v>
      </c>
      <c r="S45" s="276">
        <v>1063</v>
      </c>
      <c r="T45" s="273">
        <v>187</v>
      </c>
      <c r="U45" s="277">
        <v>270</v>
      </c>
      <c r="V45" s="275">
        <v>799</v>
      </c>
      <c r="W45" s="276">
        <v>1389</v>
      </c>
      <c r="X45" s="273">
        <v>740</v>
      </c>
      <c r="Y45" s="277">
        <v>547</v>
      </c>
      <c r="Z45" s="275">
        <v>1939</v>
      </c>
      <c r="AA45" s="273">
        <v>1786</v>
      </c>
      <c r="AB45" s="286">
        <f t="shared" si="37"/>
        <v>12739</v>
      </c>
      <c r="AC45" s="287">
        <f t="shared" si="68"/>
        <v>12462</v>
      </c>
      <c r="AE45" t="s">
        <v>85</v>
      </c>
      <c r="BI45" s="131" t="s">
        <v>21</v>
      </c>
      <c r="BJ45" s="123">
        <f t="shared" ref="BJ45:CI45" si="82">B45/B64</f>
        <v>5.2300109529025189E-2</v>
      </c>
      <c r="BK45" s="124">
        <f t="shared" si="82"/>
        <v>4.796910622062997E-2</v>
      </c>
      <c r="BL45" s="125">
        <f t="shared" si="82"/>
        <v>6.3802418317468482E-2</v>
      </c>
      <c r="BM45" s="126">
        <f t="shared" si="82"/>
        <v>5.6372781626648952E-2</v>
      </c>
      <c r="BN45" s="123">
        <f t="shared" si="82"/>
        <v>5.7521029193468583E-2</v>
      </c>
      <c r="BO45" s="124">
        <f t="shared" si="82"/>
        <v>4.5468725627827174E-2</v>
      </c>
      <c r="BP45" s="125">
        <f t="shared" si="82"/>
        <v>5.4200284765068815E-2</v>
      </c>
      <c r="BQ45" s="126">
        <f t="shared" si="82"/>
        <v>4.8730831116802945E-2</v>
      </c>
      <c r="BR45" s="123">
        <f t="shared" si="82"/>
        <v>3.4598214285714288E-2</v>
      </c>
      <c r="BS45" s="124">
        <f t="shared" si="82"/>
        <v>7.909045971329709E-2</v>
      </c>
      <c r="BT45" s="125">
        <f t="shared" si="82"/>
        <v>4.6080191502094553E-2</v>
      </c>
      <c r="BU45" s="123">
        <f t="shared" si="82"/>
        <v>7.0359966028614357E-2</v>
      </c>
      <c r="BV45" s="127">
        <f t="shared" si="82"/>
        <v>5.7019922623567268E-2</v>
      </c>
      <c r="BW45" s="128">
        <f t="shared" si="82"/>
        <v>5.8440663957572837E-2</v>
      </c>
      <c r="BX45" s="123">
        <f t="shared" si="82"/>
        <v>6.271504535502033E-2</v>
      </c>
      <c r="BY45" s="124">
        <f t="shared" si="82"/>
        <v>4.4605660106306566E-2</v>
      </c>
      <c r="BZ45" s="125">
        <f t="shared" si="82"/>
        <v>6.488167395772941E-2</v>
      </c>
      <c r="CA45" s="126">
        <f t="shared" si="82"/>
        <v>4.9072107838611392E-2</v>
      </c>
      <c r="CB45" s="123">
        <f t="shared" si="82"/>
        <v>5.8400999375390381E-2</v>
      </c>
      <c r="CC45" s="124">
        <f t="shared" si="82"/>
        <v>6.7247820672478212E-2</v>
      </c>
      <c r="CD45" s="125">
        <f t="shared" si="82"/>
        <v>4.5100474147663126E-2</v>
      </c>
      <c r="CE45" s="126">
        <f t="shared" si="82"/>
        <v>6.0294309154837869E-2</v>
      </c>
      <c r="CF45" s="123">
        <f t="shared" si="82"/>
        <v>5.9418660671270274E-2</v>
      </c>
      <c r="CG45" s="124">
        <f t="shared" si="82"/>
        <v>7.3236042308207253E-2</v>
      </c>
      <c r="CH45" s="125">
        <f t="shared" si="82"/>
        <v>5.4015655904393126E-2</v>
      </c>
      <c r="CI45" s="123">
        <f t="shared" si="82"/>
        <v>4.9262170735071026E-2</v>
      </c>
      <c r="CJ45" s="129">
        <f t="shared" ref="CJ45" si="83">AB45/AB64</f>
        <v>5.5233982405251542E-2</v>
      </c>
      <c r="CK45" s="130">
        <f t="shared" ref="CK45" si="84">AC45/AC64</f>
        <v>5.4169419619570884E-2</v>
      </c>
    </row>
    <row r="46" spans="1:93" ht="14.4" thickTop="1" thickBot="1" x14ac:dyDescent="0.3">
      <c r="A46" s="139" t="s">
        <v>22</v>
      </c>
      <c r="B46" s="187">
        <v>1525</v>
      </c>
      <c r="C46" s="188">
        <v>1053</v>
      </c>
      <c r="D46" s="189">
        <v>821</v>
      </c>
      <c r="E46" s="190">
        <v>466</v>
      </c>
      <c r="F46" s="187">
        <v>1020</v>
      </c>
      <c r="G46" s="191">
        <v>487</v>
      </c>
      <c r="H46" s="189">
        <v>1825</v>
      </c>
      <c r="I46" s="190">
        <v>1468</v>
      </c>
      <c r="J46" s="187">
        <v>118</v>
      </c>
      <c r="K46" s="191">
        <v>400</v>
      </c>
      <c r="L46" s="189">
        <v>417</v>
      </c>
      <c r="M46" s="187">
        <v>1141</v>
      </c>
      <c r="N46" s="192">
        <v>1315</v>
      </c>
      <c r="O46" s="193">
        <v>1935</v>
      </c>
      <c r="P46" s="187">
        <v>738</v>
      </c>
      <c r="Q46" s="191">
        <v>540</v>
      </c>
      <c r="R46" s="189">
        <v>1274</v>
      </c>
      <c r="S46" s="190">
        <v>1028</v>
      </c>
      <c r="T46" s="187">
        <v>160</v>
      </c>
      <c r="U46" s="191">
        <v>204</v>
      </c>
      <c r="V46" s="189">
        <v>609</v>
      </c>
      <c r="W46" s="190">
        <v>1944</v>
      </c>
      <c r="X46" s="187">
        <v>714</v>
      </c>
      <c r="Y46" s="191">
        <v>373</v>
      </c>
      <c r="Z46" s="189">
        <v>2000</v>
      </c>
      <c r="AA46" s="187">
        <v>1816</v>
      </c>
      <c r="AB46" s="162">
        <f t="shared" si="37"/>
        <v>12536</v>
      </c>
      <c r="AC46" s="165">
        <f t="shared" si="68"/>
        <v>12855</v>
      </c>
      <c r="AE46" s="290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39" t="s">
        <v>22</v>
      </c>
      <c r="BJ46" s="123">
        <f t="shared" ref="BJ46:CI46" si="85">B46/B64</f>
        <v>5.9654201220466281E-2</v>
      </c>
      <c r="BK46" s="124">
        <f t="shared" si="85"/>
        <v>4.8992695296142932E-2</v>
      </c>
      <c r="BL46" s="125">
        <f t="shared" si="85"/>
        <v>7.0405625589572071E-2</v>
      </c>
      <c r="BM46" s="126">
        <f t="shared" si="85"/>
        <v>4.4225111511815504E-2</v>
      </c>
      <c r="BN46" s="123">
        <f t="shared" si="85"/>
        <v>6.3087580405739738E-2</v>
      </c>
      <c r="BO46" s="124">
        <f t="shared" si="85"/>
        <v>3.7981594135080329E-2</v>
      </c>
      <c r="BP46" s="125">
        <f t="shared" si="85"/>
        <v>5.7744027843695617E-2</v>
      </c>
      <c r="BQ46" s="126">
        <f t="shared" si="85"/>
        <v>4.8205431320395363E-2</v>
      </c>
      <c r="BR46" s="123">
        <f t="shared" si="85"/>
        <v>3.2924107142857144E-2</v>
      </c>
      <c r="BS46" s="124">
        <f t="shared" si="85"/>
        <v>9.8863074641621349E-2</v>
      </c>
      <c r="BT46" s="125">
        <f t="shared" si="85"/>
        <v>3.1193895870736087E-2</v>
      </c>
      <c r="BU46" s="123">
        <f t="shared" si="85"/>
        <v>7.4541059645913635E-2</v>
      </c>
      <c r="BV46" s="127">
        <f t="shared" si="85"/>
        <v>4.7546733195935928E-2</v>
      </c>
      <c r="BW46" s="128">
        <f t="shared" si="85"/>
        <v>6.6636820717680276E-2</v>
      </c>
      <c r="BX46" s="123">
        <f t="shared" si="85"/>
        <v>5.771035345636534E-2</v>
      </c>
      <c r="BY46" s="124">
        <f t="shared" si="85"/>
        <v>3.8787530527223099E-2</v>
      </c>
      <c r="BZ46" s="125">
        <f t="shared" si="85"/>
        <v>6.7148052495651714E-2</v>
      </c>
      <c r="CA46" s="126">
        <f t="shared" si="85"/>
        <v>4.7456375219278001E-2</v>
      </c>
      <c r="CB46" s="123">
        <f t="shared" si="85"/>
        <v>4.996876951905059E-2</v>
      </c>
      <c r="CC46" s="124">
        <f t="shared" si="85"/>
        <v>5.0809464508094648E-2</v>
      </c>
      <c r="CD46" s="125">
        <f t="shared" si="85"/>
        <v>3.4375705576879655E-2</v>
      </c>
      <c r="CE46" s="126">
        <f t="shared" si="85"/>
        <v>8.4385987758822764E-2</v>
      </c>
      <c r="CF46" s="123">
        <f t="shared" si="85"/>
        <v>5.7330977999036456E-2</v>
      </c>
      <c r="CG46" s="124">
        <f t="shared" si="85"/>
        <v>4.9939750970678806E-2</v>
      </c>
      <c r="CH46" s="125">
        <f t="shared" si="85"/>
        <v>5.5714962253113072E-2</v>
      </c>
      <c r="CI46" s="123">
        <f t="shared" si="85"/>
        <v>5.0089642807888565E-2</v>
      </c>
      <c r="CJ46" s="129">
        <f t="shared" ref="CJ46" si="86">AB46/AB64</f>
        <v>5.4353811400599208E-2</v>
      </c>
      <c r="CK46" s="130">
        <f t="shared" ref="CK46" si="87">AC46/AC64</f>
        <v>5.5877699342768719E-2</v>
      </c>
    </row>
    <row r="47" spans="1:93" ht="15" thickTop="1" thickBot="1" x14ac:dyDescent="0.35">
      <c r="A47" s="131" t="s">
        <v>23</v>
      </c>
      <c r="B47" s="180">
        <v>1325</v>
      </c>
      <c r="C47" s="181">
        <v>1077</v>
      </c>
      <c r="D47" s="182">
        <v>731</v>
      </c>
      <c r="E47" s="183">
        <v>351</v>
      </c>
      <c r="F47" s="180">
        <v>988</v>
      </c>
      <c r="G47" s="184">
        <v>420</v>
      </c>
      <c r="H47" s="182">
        <v>1703</v>
      </c>
      <c r="I47" s="183">
        <v>1379</v>
      </c>
      <c r="J47" s="180">
        <v>132</v>
      </c>
      <c r="K47" s="184">
        <v>381</v>
      </c>
      <c r="L47" s="182">
        <v>329</v>
      </c>
      <c r="M47" s="180">
        <v>916</v>
      </c>
      <c r="N47" s="185">
        <v>1193</v>
      </c>
      <c r="O47" s="186">
        <v>1428</v>
      </c>
      <c r="P47" s="180">
        <v>673</v>
      </c>
      <c r="Q47" s="184">
        <v>505</v>
      </c>
      <c r="R47" s="182">
        <v>1112</v>
      </c>
      <c r="S47" s="183">
        <v>885</v>
      </c>
      <c r="T47" s="180">
        <v>144</v>
      </c>
      <c r="U47" s="184">
        <v>151</v>
      </c>
      <c r="V47" s="182">
        <v>564</v>
      </c>
      <c r="W47" s="183">
        <v>1478</v>
      </c>
      <c r="X47" s="180">
        <v>597</v>
      </c>
      <c r="Y47" s="184">
        <v>257</v>
      </c>
      <c r="Z47" s="182">
        <v>1834</v>
      </c>
      <c r="AA47" s="180">
        <v>1804</v>
      </c>
      <c r="AB47" s="162">
        <f t="shared" si="37"/>
        <v>11325</v>
      </c>
      <c r="AC47" s="165">
        <f t="shared" si="68"/>
        <v>11032</v>
      </c>
      <c r="AE47" s="291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68" t="s">
        <v>14</v>
      </c>
      <c r="BG47" s="169" t="s">
        <v>15</v>
      </c>
      <c r="BI47" s="131" t="s">
        <v>23</v>
      </c>
      <c r="BJ47" s="123">
        <f t="shared" ref="BJ47:CI47" si="88">B47/B64</f>
        <v>5.1830699421060868E-2</v>
      </c>
      <c r="BK47" s="124">
        <f t="shared" si="88"/>
        <v>5.0109337923975247E-2</v>
      </c>
      <c r="BL47" s="125">
        <f t="shared" si="88"/>
        <v>6.2687591115684754E-2</v>
      </c>
      <c r="BM47" s="126">
        <f t="shared" si="88"/>
        <v>3.3311189143019837E-2</v>
      </c>
      <c r="BN47" s="123">
        <f t="shared" si="88"/>
        <v>6.1108362196932213E-2</v>
      </c>
      <c r="BO47" s="124">
        <f t="shared" si="88"/>
        <v>3.2756200280767429E-2</v>
      </c>
      <c r="BP47" s="125">
        <f t="shared" si="88"/>
        <v>5.3883879133048568E-2</v>
      </c>
      <c r="BQ47" s="126">
        <f t="shared" si="88"/>
        <v>4.5282894952878204E-2</v>
      </c>
      <c r="BR47" s="123">
        <f t="shared" si="88"/>
        <v>3.6830357142857144E-2</v>
      </c>
      <c r="BS47" s="124">
        <f t="shared" si="88"/>
        <v>9.4167078596144344E-2</v>
      </c>
      <c r="BT47" s="125">
        <f t="shared" si="88"/>
        <v>2.4611011370436864E-2</v>
      </c>
      <c r="BU47" s="123">
        <f t="shared" si="88"/>
        <v>5.9841902397595868E-2</v>
      </c>
      <c r="BV47" s="127">
        <f t="shared" si="88"/>
        <v>4.3135553386122863E-2</v>
      </c>
      <c r="BW47" s="128">
        <f t="shared" si="88"/>
        <v>4.9176940560644672E-2</v>
      </c>
      <c r="BX47" s="123">
        <f t="shared" si="88"/>
        <v>5.2627463246793869E-2</v>
      </c>
      <c r="BY47" s="124">
        <f t="shared" si="88"/>
        <v>3.627352391897716E-2</v>
      </c>
      <c r="BZ47" s="125">
        <f t="shared" si="88"/>
        <v>5.8609603120223473E-2</v>
      </c>
      <c r="CA47" s="126">
        <f t="shared" si="88"/>
        <v>4.0854953374572983E-2</v>
      </c>
      <c r="CB47" s="123">
        <f t="shared" si="88"/>
        <v>4.4971892567145531E-2</v>
      </c>
      <c r="CC47" s="124">
        <f t="shared" si="88"/>
        <v>3.7608966376089667E-2</v>
      </c>
      <c r="CD47" s="125">
        <f t="shared" si="88"/>
        <v>3.1835628810115153E-2</v>
      </c>
      <c r="CE47" s="126">
        <f t="shared" si="88"/>
        <v>6.4157659417458865E-2</v>
      </c>
      <c r="CF47" s="123">
        <f t="shared" si="88"/>
        <v>4.7936405973984263E-2</v>
      </c>
      <c r="CG47" s="124">
        <f t="shared" si="88"/>
        <v>3.4408890078993171E-2</v>
      </c>
      <c r="CH47" s="125">
        <f t="shared" si="88"/>
        <v>5.1090620386104686E-2</v>
      </c>
      <c r="CI47" s="123">
        <f t="shared" si="88"/>
        <v>4.9758653978761551E-2</v>
      </c>
      <c r="CJ47" s="129">
        <f t="shared" ref="CJ47" si="89">AB47/AB64</f>
        <v>4.9103136096983573E-2</v>
      </c>
      <c r="CK47" s="130">
        <f t="shared" ref="CK47" si="90">AC47/AC64</f>
        <v>4.7953541746357409E-2</v>
      </c>
    </row>
    <row r="48" spans="1:93" ht="13.8" thickTop="1" x14ac:dyDescent="0.25">
      <c r="A48" s="139" t="s">
        <v>24</v>
      </c>
      <c r="B48" s="194">
        <v>1393</v>
      </c>
      <c r="C48" s="188">
        <v>1116</v>
      </c>
      <c r="D48" s="189">
        <v>670</v>
      </c>
      <c r="E48" s="190">
        <v>400</v>
      </c>
      <c r="F48" s="187">
        <v>990</v>
      </c>
      <c r="G48" s="191">
        <v>406</v>
      </c>
      <c r="H48" s="189">
        <v>1871</v>
      </c>
      <c r="I48" s="190">
        <v>1452</v>
      </c>
      <c r="J48" s="187">
        <v>141</v>
      </c>
      <c r="K48" s="191">
        <v>287</v>
      </c>
      <c r="L48" s="189">
        <v>333</v>
      </c>
      <c r="M48" s="187">
        <v>1060</v>
      </c>
      <c r="N48" s="192">
        <v>1284</v>
      </c>
      <c r="O48" s="195">
        <v>1707</v>
      </c>
      <c r="P48" s="187">
        <v>701</v>
      </c>
      <c r="Q48" s="191">
        <v>497</v>
      </c>
      <c r="R48" s="189">
        <v>1108</v>
      </c>
      <c r="S48" s="190">
        <v>966</v>
      </c>
      <c r="T48" s="187">
        <v>96</v>
      </c>
      <c r="U48" s="191">
        <v>160</v>
      </c>
      <c r="V48" s="189">
        <v>630</v>
      </c>
      <c r="W48" s="196">
        <v>1535</v>
      </c>
      <c r="X48" s="187">
        <v>586</v>
      </c>
      <c r="Y48" s="191">
        <v>273</v>
      </c>
      <c r="Z48" s="189">
        <v>2084</v>
      </c>
      <c r="AA48" s="187">
        <v>2163</v>
      </c>
      <c r="AB48" s="162">
        <f t="shared" si="37"/>
        <v>11887</v>
      </c>
      <c r="AC48" s="165">
        <f t="shared" si="68"/>
        <v>12022</v>
      </c>
      <c r="AE48" s="254" t="str">
        <f>$AE$17</f>
        <v>17:00 - 17:59</v>
      </c>
      <c r="AF48" s="120">
        <f t="shared" ref="AF48:AO49" si="91">SUMIF($A$9:$A$32,$AE48,B$40:B$63)</f>
        <v>1544</v>
      </c>
      <c r="AG48" s="177">
        <f t="shared" si="91"/>
        <v>1701</v>
      </c>
      <c r="AH48" s="121">
        <f t="shared" si="91"/>
        <v>588</v>
      </c>
      <c r="AI48" s="172">
        <f t="shared" si="91"/>
        <v>705</v>
      </c>
      <c r="AJ48" s="120">
        <f t="shared" si="91"/>
        <v>838</v>
      </c>
      <c r="AK48" s="122">
        <f t="shared" si="91"/>
        <v>1067</v>
      </c>
      <c r="AL48" s="121">
        <f t="shared" si="91"/>
        <v>2123</v>
      </c>
      <c r="AM48" s="172">
        <f t="shared" si="91"/>
        <v>2173</v>
      </c>
      <c r="AN48" s="120">
        <f t="shared" si="91"/>
        <v>343</v>
      </c>
      <c r="AO48" s="122">
        <f t="shared" si="91"/>
        <v>153</v>
      </c>
      <c r="AP48" s="121">
        <f t="shared" ref="AP48:AY49" si="92">SUMIF($A$9:$A$32,$AE48,L$40:L$63)</f>
        <v>1141</v>
      </c>
      <c r="AQ48" s="120">
        <f t="shared" si="92"/>
        <v>599</v>
      </c>
      <c r="AR48" s="171">
        <f t="shared" si="92"/>
        <v>1902</v>
      </c>
      <c r="AS48" s="173">
        <f t="shared" si="92"/>
        <v>1667</v>
      </c>
      <c r="AT48" s="120">
        <f t="shared" si="92"/>
        <v>806</v>
      </c>
      <c r="AU48" s="122">
        <f t="shared" si="92"/>
        <v>966</v>
      </c>
      <c r="AV48" s="121">
        <f t="shared" si="92"/>
        <v>1208</v>
      </c>
      <c r="AW48" s="172">
        <f t="shared" si="92"/>
        <v>1692</v>
      </c>
      <c r="AX48" s="120">
        <f t="shared" si="92"/>
        <v>289</v>
      </c>
      <c r="AY48" s="122">
        <f t="shared" si="92"/>
        <v>203</v>
      </c>
      <c r="AZ48" s="121">
        <f t="shared" ref="AZ48:BE49" si="93">SUMIF($A$9:$A$32,$AE48,V$40:V$63)</f>
        <v>1375</v>
      </c>
      <c r="BA48" s="172">
        <f t="shared" si="93"/>
        <v>1302</v>
      </c>
      <c r="BB48" s="120">
        <f t="shared" si="93"/>
        <v>826</v>
      </c>
      <c r="BC48" s="122">
        <f t="shared" si="93"/>
        <v>482</v>
      </c>
      <c r="BD48" s="21">
        <f t="shared" si="93"/>
        <v>2510</v>
      </c>
      <c r="BE48" s="176">
        <f t="shared" si="93"/>
        <v>2632</v>
      </c>
      <c r="BF48" s="162">
        <f>AF48+AH48+AJ48+AL48+AN48+AP48+AR48+AT48+AV48+AX48+AZ48+BB48+BD48</f>
        <v>15493</v>
      </c>
      <c r="BG48" s="163">
        <f>AG48+AI48+AK48+AM48+AO48+AQ48+AS48+AU48+AW48+AY48+BA48+BC48+BE48</f>
        <v>15342</v>
      </c>
      <c r="BI48" s="139" t="s">
        <v>24</v>
      </c>
      <c r="BJ48" s="123">
        <f t="shared" ref="BJ48:CI48" si="94">B48/B64</f>
        <v>5.449069003285871E-2</v>
      </c>
      <c r="BK48" s="124">
        <f t="shared" si="94"/>
        <v>5.1923882194202763E-2</v>
      </c>
      <c r="BL48" s="125">
        <f t="shared" si="94"/>
        <v>5.7456478861161134E-2</v>
      </c>
      <c r="BM48" s="126">
        <f t="shared" si="94"/>
        <v>3.7961469108854513E-2</v>
      </c>
      <c r="BN48" s="123">
        <f t="shared" si="94"/>
        <v>6.1232063334982684E-2</v>
      </c>
      <c r="BO48" s="124">
        <f t="shared" si="94"/>
        <v>3.1664326938075187E-2</v>
      </c>
      <c r="BP48" s="125">
        <f t="shared" si="94"/>
        <v>5.919949375098877E-2</v>
      </c>
      <c r="BQ48" s="126">
        <f t="shared" si="94"/>
        <v>4.7680031523987781E-2</v>
      </c>
      <c r="BR48" s="123">
        <f t="shared" si="94"/>
        <v>3.9341517857142856E-2</v>
      </c>
      <c r="BS48" s="124">
        <f t="shared" si="94"/>
        <v>7.0934256055363326E-2</v>
      </c>
      <c r="BT48" s="125">
        <f t="shared" si="94"/>
        <v>2.4910233393177737E-2</v>
      </c>
      <c r="BU48" s="123">
        <f t="shared" si="94"/>
        <v>6.924936303651924E-2</v>
      </c>
      <c r="BV48" s="127">
        <f t="shared" si="94"/>
        <v>4.6425859637704743E-2</v>
      </c>
      <c r="BW48" s="128">
        <f t="shared" si="94"/>
        <v>5.8785040292031132E-2</v>
      </c>
      <c r="BX48" s="123">
        <f t="shared" si="94"/>
        <v>5.4817015952455424E-2</v>
      </c>
      <c r="BY48" s="124">
        <f t="shared" si="94"/>
        <v>3.569889383709237E-2</v>
      </c>
      <c r="BZ48" s="125">
        <f t="shared" si="94"/>
        <v>5.8398777209719074E-2</v>
      </c>
      <c r="CA48" s="126">
        <f t="shared" si="94"/>
        <v>4.4594220293601695E-2</v>
      </c>
      <c r="CB48" s="123">
        <f t="shared" si="94"/>
        <v>2.9981261711430358E-2</v>
      </c>
      <c r="CC48" s="124">
        <f t="shared" si="94"/>
        <v>3.9850560398505604E-2</v>
      </c>
      <c r="CD48" s="125">
        <f t="shared" si="94"/>
        <v>3.5561074734703095E-2</v>
      </c>
      <c r="CE48" s="126">
        <f t="shared" si="94"/>
        <v>6.6631939922732988E-2</v>
      </c>
      <c r="CF48" s="123">
        <f t="shared" si="94"/>
        <v>4.7053155612654572E-2</v>
      </c>
      <c r="CG48" s="124">
        <f t="shared" si="94"/>
        <v>3.6551077788191187E-2</v>
      </c>
      <c r="CH48" s="125">
        <f t="shared" si="94"/>
        <v>5.8054990667743819E-2</v>
      </c>
      <c r="CI48" s="123">
        <f t="shared" si="94"/>
        <v>5.9660736450144809E-2</v>
      </c>
      <c r="CJ48" s="129">
        <f t="shared" ref="CJ48" si="95">AB48/AB64</f>
        <v>5.1539865676365891E-2</v>
      </c>
      <c r="CK48" s="130">
        <f t="shared" ref="CK48" si="96">AC48/AC64</f>
        <v>5.2256841812428276E-2</v>
      </c>
    </row>
    <row r="49" spans="1:89" x14ac:dyDescent="0.25">
      <c r="A49" s="131" t="s">
        <v>25</v>
      </c>
      <c r="B49" s="197">
        <v>1336</v>
      </c>
      <c r="C49" s="181">
        <v>1095</v>
      </c>
      <c r="D49" s="182">
        <v>687</v>
      </c>
      <c r="E49" s="183">
        <v>355</v>
      </c>
      <c r="F49" s="180">
        <v>897</v>
      </c>
      <c r="G49" s="184">
        <v>447</v>
      </c>
      <c r="H49" s="182">
        <v>1927</v>
      </c>
      <c r="I49" s="183">
        <v>1405</v>
      </c>
      <c r="J49" s="180">
        <v>189</v>
      </c>
      <c r="K49" s="181">
        <v>245</v>
      </c>
      <c r="L49" s="182">
        <v>356</v>
      </c>
      <c r="M49" s="180">
        <v>1073</v>
      </c>
      <c r="N49" s="185">
        <v>1237</v>
      </c>
      <c r="O49" s="198">
        <v>1658</v>
      </c>
      <c r="P49" s="180">
        <v>839</v>
      </c>
      <c r="Q49" s="181">
        <v>518</v>
      </c>
      <c r="R49" s="182">
        <v>1153</v>
      </c>
      <c r="S49" s="183">
        <v>980</v>
      </c>
      <c r="T49" s="189">
        <v>94</v>
      </c>
      <c r="U49" s="180">
        <v>168</v>
      </c>
      <c r="V49" s="182">
        <v>545</v>
      </c>
      <c r="W49" s="199">
        <v>1510</v>
      </c>
      <c r="X49" s="180">
        <v>649</v>
      </c>
      <c r="Y49" s="184">
        <v>318</v>
      </c>
      <c r="Z49" s="182">
        <v>2034</v>
      </c>
      <c r="AA49" s="180">
        <v>2028</v>
      </c>
      <c r="AB49" s="162">
        <f t="shared" si="37"/>
        <v>11943</v>
      </c>
      <c r="AC49" s="165">
        <f t="shared" si="68"/>
        <v>11800</v>
      </c>
      <c r="AE49" s="256" t="str">
        <f>$AE$18</f>
        <v>18:00 - 18:59</v>
      </c>
      <c r="AF49" s="120">
        <f t="shared" si="91"/>
        <v>1881</v>
      </c>
      <c r="AG49" s="181">
        <f t="shared" si="91"/>
        <v>1366</v>
      </c>
      <c r="AH49" s="182">
        <f t="shared" si="91"/>
        <v>659</v>
      </c>
      <c r="AI49" s="183">
        <f t="shared" si="91"/>
        <v>753</v>
      </c>
      <c r="AJ49" s="180">
        <f t="shared" si="91"/>
        <v>880</v>
      </c>
      <c r="AK49" s="184">
        <f t="shared" si="91"/>
        <v>1056</v>
      </c>
      <c r="AL49" s="182">
        <f t="shared" si="91"/>
        <v>2111</v>
      </c>
      <c r="AM49" s="183">
        <f t="shared" si="91"/>
        <v>2253</v>
      </c>
      <c r="AN49" s="180">
        <f t="shared" si="91"/>
        <v>312</v>
      </c>
      <c r="AO49" s="184">
        <f t="shared" si="91"/>
        <v>135</v>
      </c>
      <c r="AP49" s="182">
        <f t="shared" si="92"/>
        <v>1135</v>
      </c>
      <c r="AQ49" s="180">
        <f t="shared" si="92"/>
        <v>634</v>
      </c>
      <c r="AR49" s="185">
        <f t="shared" si="92"/>
        <v>1941</v>
      </c>
      <c r="AS49" s="186">
        <f t="shared" si="92"/>
        <v>1726</v>
      </c>
      <c r="AT49" s="180">
        <f t="shared" si="92"/>
        <v>700</v>
      </c>
      <c r="AU49" s="184">
        <f t="shared" si="92"/>
        <v>1114</v>
      </c>
      <c r="AV49" s="182">
        <f t="shared" si="92"/>
        <v>1128</v>
      </c>
      <c r="AW49" s="183">
        <f t="shared" si="92"/>
        <v>1721</v>
      </c>
      <c r="AX49" s="180">
        <f t="shared" si="92"/>
        <v>222</v>
      </c>
      <c r="AY49" s="184">
        <f t="shared" si="92"/>
        <v>241</v>
      </c>
      <c r="AZ49" s="182">
        <f t="shared" si="93"/>
        <v>1428</v>
      </c>
      <c r="BA49" s="183">
        <f t="shared" si="93"/>
        <v>1217</v>
      </c>
      <c r="BB49" s="180">
        <f t="shared" si="93"/>
        <v>895</v>
      </c>
      <c r="BC49" s="184">
        <f t="shared" si="93"/>
        <v>545</v>
      </c>
      <c r="BD49" s="182">
        <f t="shared" si="93"/>
        <v>2480</v>
      </c>
      <c r="BE49" s="180">
        <f t="shared" si="93"/>
        <v>2471</v>
      </c>
      <c r="BF49" s="164">
        <f>SUM(AF49,AH49,AJ49,AL49,AN49,AP49,AR49,AT49,AV49,AX49,AZ49,BB49,BD49)</f>
        <v>15772</v>
      </c>
      <c r="BG49" s="165">
        <f>SUM(AG49,AI49,AK49,AM49,AO49,AQ49,AS49,AU49,AW49,AY49,BA49,BC49,BE49)</f>
        <v>15232</v>
      </c>
      <c r="BI49" s="131" t="s">
        <v>25</v>
      </c>
      <c r="BJ49" s="123">
        <f t="shared" ref="BJ49:CI49" si="97">B49/B64</f>
        <v>5.2260992020028166E-2</v>
      </c>
      <c r="BK49" s="124">
        <f t="shared" si="97"/>
        <v>5.0946819894849484E-2</v>
      </c>
      <c r="BL49" s="125">
        <f t="shared" si="97"/>
        <v>5.891432981733985E-2</v>
      </c>
      <c r="BM49" s="126">
        <f t="shared" si="97"/>
        <v>3.3690803834108378E-2</v>
      </c>
      <c r="BN49" s="123">
        <f t="shared" si="97"/>
        <v>5.5479960415635826E-2</v>
      </c>
      <c r="BO49" s="124">
        <f t="shared" si="97"/>
        <v>3.4861956013102477E-2</v>
      </c>
      <c r="BP49" s="125">
        <f t="shared" si="97"/>
        <v>6.0971365290302171E-2</v>
      </c>
      <c r="BQ49" s="126">
        <f t="shared" si="97"/>
        <v>4.6136669622040521E-2</v>
      </c>
      <c r="BR49" s="123">
        <f t="shared" si="97"/>
        <v>5.2734375E-2</v>
      </c>
      <c r="BS49" s="124">
        <f t="shared" si="97"/>
        <v>6.0553633217993078E-2</v>
      </c>
      <c r="BT49" s="125">
        <f t="shared" si="97"/>
        <v>2.6630760023937761E-2</v>
      </c>
      <c r="BU49" s="123">
        <f t="shared" si="97"/>
        <v>7.0098647677533155E-2</v>
      </c>
      <c r="BV49" s="127">
        <f t="shared" si="97"/>
        <v>4.4726470694580037E-2</v>
      </c>
      <c r="BW49" s="128">
        <f t="shared" si="97"/>
        <v>5.709759625318548E-2</v>
      </c>
      <c r="BX49" s="123">
        <f t="shared" si="97"/>
        <v>6.5608382858930253E-2</v>
      </c>
      <c r="BY49" s="124">
        <f t="shared" si="97"/>
        <v>3.7207297802039935E-2</v>
      </c>
      <c r="BZ49" s="125">
        <f t="shared" si="97"/>
        <v>6.0770568702893588E-2</v>
      </c>
      <c r="CA49" s="126">
        <f t="shared" si="97"/>
        <v>4.5240513341335054E-2</v>
      </c>
      <c r="CB49" s="123">
        <f t="shared" si="97"/>
        <v>2.9356652092442224E-2</v>
      </c>
      <c r="CC49" s="124">
        <f t="shared" si="97"/>
        <v>4.1843088418430881E-2</v>
      </c>
      <c r="CD49" s="125">
        <f t="shared" si="97"/>
        <v>3.0763151953036801E-2</v>
      </c>
      <c r="CE49" s="126">
        <f t="shared" si="97"/>
        <v>6.5546729174805751E-2</v>
      </c>
      <c r="CF49" s="123">
        <f t="shared" si="97"/>
        <v>5.2111771318451905E-2</v>
      </c>
      <c r="CG49" s="124">
        <f t="shared" si="97"/>
        <v>4.2575980720310616E-2</v>
      </c>
      <c r="CH49" s="125">
        <f t="shared" si="97"/>
        <v>5.6662116611415993E-2</v>
      </c>
      <c r="CI49" s="123">
        <f t="shared" si="97"/>
        <v>5.5937112122465868E-2</v>
      </c>
      <c r="CJ49" s="129">
        <f t="shared" ref="CJ49" si="98">AB49/AB64</f>
        <v>5.1782671470752745E-2</v>
      </c>
      <c r="CK49" s="130">
        <f t="shared" ref="CK49" si="99">AC49/AC64</f>
        <v>5.1291859373369962E-2</v>
      </c>
    </row>
    <row r="50" spans="1:89" ht="13.8" thickBot="1" x14ac:dyDescent="0.3">
      <c r="A50" s="139" t="s">
        <v>26</v>
      </c>
      <c r="B50" s="194">
        <v>1288</v>
      </c>
      <c r="C50" s="188">
        <v>1066</v>
      </c>
      <c r="D50" s="189">
        <v>597</v>
      </c>
      <c r="E50" s="190">
        <v>400</v>
      </c>
      <c r="F50" s="187">
        <v>773</v>
      </c>
      <c r="G50" s="191">
        <v>458</v>
      </c>
      <c r="H50" s="189">
        <v>1844</v>
      </c>
      <c r="I50" s="190">
        <v>1422</v>
      </c>
      <c r="J50" s="187">
        <v>125</v>
      </c>
      <c r="K50" s="188">
        <v>197</v>
      </c>
      <c r="L50" s="189">
        <v>427</v>
      </c>
      <c r="M50" s="187">
        <v>858</v>
      </c>
      <c r="N50" s="192">
        <v>1245</v>
      </c>
      <c r="O50" s="195">
        <v>1431</v>
      </c>
      <c r="P50" s="187">
        <v>701</v>
      </c>
      <c r="Q50" s="188">
        <v>551</v>
      </c>
      <c r="R50" s="189">
        <v>1043</v>
      </c>
      <c r="S50" s="190">
        <v>1031</v>
      </c>
      <c r="T50" s="187">
        <v>88</v>
      </c>
      <c r="U50" s="191">
        <v>226</v>
      </c>
      <c r="V50" s="189">
        <v>613</v>
      </c>
      <c r="W50" s="196">
        <v>1260</v>
      </c>
      <c r="X50" s="187">
        <v>562</v>
      </c>
      <c r="Y50" s="191">
        <v>296</v>
      </c>
      <c r="Z50" s="189">
        <v>1977</v>
      </c>
      <c r="AA50" s="187">
        <v>2233</v>
      </c>
      <c r="AB50" s="162">
        <f t="shared" si="37"/>
        <v>11283</v>
      </c>
      <c r="AC50" s="165">
        <f t="shared" si="68"/>
        <v>11429</v>
      </c>
      <c r="AE50" s="254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26</v>
      </c>
      <c r="BJ50" s="123">
        <f t="shared" ref="BJ50:CI50" si="100">B50/B64</f>
        <v>5.0383351588170866E-2</v>
      </c>
      <c r="BK50" s="124">
        <f t="shared" si="100"/>
        <v>4.9597543386218766E-2</v>
      </c>
      <c r="BL50" s="125">
        <f t="shared" si="100"/>
        <v>5.1196295343452533E-2</v>
      </c>
      <c r="BM50" s="126">
        <f t="shared" si="100"/>
        <v>3.7961469108854513E-2</v>
      </c>
      <c r="BN50" s="123">
        <f t="shared" si="100"/>
        <v>4.7810489856506683E-2</v>
      </c>
      <c r="BO50" s="124">
        <f t="shared" si="100"/>
        <v>3.5719856496646392E-2</v>
      </c>
      <c r="BP50" s="125">
        <f t="shared" si="100"/>
        <v>5.8345198544534092E-2</v>
      </c>
      <c r="BQ50" s="126">
        <f t="shared" si="100"/>
        <v>4.6694906905723574E-2</v>
      </c>
      <c r="BR50" s="123">
        <f t="shared" si="100"/>
        <v>3.4877232142857144E-2</v>
      </c>
      <c r="BS50" s="124">
        <f t="shared" si="100"/>
        <v>4.869006426099852E-2</v>
      </c>
      <c r="BT50" s="125">
        <f t="shared" si="100"/>
        <v>3.1941950927588274E-2</v>
      </c>
      <c r="BU50" s="123">
        <f t="shared" si="100"/>
        <v>5.6052786306918401E-2</v>
      </c>
      <c r="BV50" s="127">
        <f t="shared" si="100"/>
        <v>4.501572838702679E-2</v>
      </c>
      <c r="BW50" s="128">
        <f t="shared" si="100"/>
        <v>4.9280253460982158E-2</v>
      </c>
      <c r="BX50" s="123">
        <f t="shared" si="100"/>
        <v>5.4817015952455424E-2</v>
      </c>
      <c r="BY50" s="124">
        <f t="shared" si="100"/>
        <v>3.9577646889814681E-2</v>
      </c>
      <c r="BZ50" s="125">
        <f t="shared" si="100"/>
        <v>5.497285616402256E-2</v>
      </c>
      <c r="CA50" s="126">
        <f t="shared" si="100"/>
        <v>4.759486658664943E-2</v>
      </c>
      <c r="CB50" s="123">
        <f t="shared" si="100"/>
        <v>2.7482823235477825E-2</v>
      </c>
      <c r="CC50" s="124">
        <f t="shared" si="100"/>
        <v>5.6288916562889167E-2</v>
      </c>
      <c r="CD50" s="125">
        <f t="shared" si="100"/>
        <v>3.4601490178369838E-2</v>
      </c>
      <c r="CE50" s="126">
        <f t="shared" si="100"/>
        <v>5.4694621695533276E-2</v>
      </c>
      <c r="CF50" s="123">
        <f t="shared" si="100"/>
        <v>4.5126063915207966E-2</v>
      </c>
      <c r="CG50" s="124">
        <f t="shared" si="100"/>
        <v>3.9630472620163344E-2</v>
      </c>
      <c r="CH50" s="125">
        <f t="shared" si="100"/>
        <v>5.5074240187202271E-2</v>
      </c>
      <c r="CI50" s="123">
        <f t="shared" si="100"/>
        <v>6.1591504620052404E-2</v>
      </c>
      <c r="CJ50" s="129">
        <f t="shared" ref="CJ50" si="101">AB50/AB64</f>
        <v>4.8921031751193431E-2</v>
      </c>
      <c r="CK50" s="130">
        <f t="shared" ref="CK50" si="102">AC50/AC64</f>
        <v>4.9679208540529263E-2</v>
      </c>
    </row>
    <row r="51" spans="1:89" ht="14.4" thickTop="1" thickBot="1" x14ac:dyDescent="0.3">
      <c r="A51" s="131" t="s">
        <v>27</v>
      </c>
      <c r="B51" s="197">
        <v>1374</v>
      </c>
      <c r="C51" s="181">
        <v>1322</v>
      </c>
      <c r="D51" s="182">
        <v>576</v>
      </c>
      <c r="E51" s="183">
        <v>475</v>
      </c>
      <c r="F51" s="180">
        <v>777</v>
      </c>
      <c r="G51" s="184">
        <v>605</v>
      </c>
      <c r="H51" s="182">
        <v>1814</v>
      </c>
      <c r="I51" s="183">
        <v>1670</v>
      </c>
      <c r="J51" s="180">
        <v>210</v>
      </c>
      <c r="K51" s="181">
        <v>231</v>
      </c>
      <c r="L51" s="182">
        <v>657</v>
      </c>
      <c r="M51" s="180">
        <v>682</v>
      </c>
      <c r="N51" s="185">
        <v>1398</v>
      </c>
      <c r="O51" s="198">
        <v>1286</v>
      </c>
      <c r="P51" s="180">
        <v>802</v>
      </c>
      <c r="Q51" s="181">
        <v>650</v>
      </c>
      <c r="R51" s="182">
        <v>1047</v>
      </c>
      <c r="S51" s="183">
        <v>1159</v>
      </c>
      <c r="T51" s="180">
        <v>141</v>
      </c>
      <c r="U51" s="184">
        <v>139</v>
      </c>
      <c r="V51" s="182">
        <v>910</v>
      </c>
      <c r="W51" s="199">
        <v>1186</v>
      </c>
      <c r="X51" s="180">
        <v>690</v>
      </c>
      <c r="Y51" s="184">
        <v>325</v>
      </c>
      <c r="Z51" s="182">
        <v>2058</v>
      </c>
      <c r="AA51" s="180">
        <v>2234</v>
      </c>
      <c r="AB51" s="162">
        <f t="shared" si="37"/>
        <v>12454</v>
      </c>
      <c r="AC51" s="165">
        <f t="shared" si="68"/>
        <v>11964</v>
      </c>
      <c r="AE51" s="251" t="s">
        <v>13</v>
      </c>
      <c r="AF51" s="14">
        <f t="shared" ref="AF51:BG51" si="103">SUM(AF48:AF50)</f>
        <v>3425</v>
      </c>
      <c r="AG51" s="1">
        <f t="shared" si="103"/>
        <v>3067</v>
      </c>
      <c r="AH51" s="14">
        <f t="shared" si="103"/>
        <v>1247</v>
      </c>
      <c r="AI51" s="1">
        <f t="shared" si="103"/>
        <v>1458</v>
      </c>
      <c r="AJ51" s="14">
        <f t="shared" si="103"/>
        <v>1718</v>
      </c>
      <c r="AK51" s="1">
        <f t="shared" si="103"/>
        <v>2123</v>
      </c>
      <c r="AL51" s="14">
        <f t="shared" si="103"/>
        <v>4234</v>
      </c>
      <c r="AM51" s="1">
        <f t="shared" si="103"/>
        <v>4426</v>
      </c>
      <c r="AN51" s="14">
        <f t="shared" si="103"/>
        <v>655</v>
      </c>
      <c r="AO51" s="1">
        <f t="shared" si="103"/>
        <v>288</v>
      </c>
      <c r="AP51" s="14">
        <f t="shared" si="103"/>
        <v>2276</v>
      </c>
      <c r="AQ51" s="1">
        <f t="shared" si="103"/>
        <v>1233</v>
      </c>
      <c r="AR51" s="14">
        <f t="shared" si="103"/>
        <v>3843</v>
      </c>
      <c r="AS51" s="1">
        <f t="shared" si="103"/>
        <v>3393</v>
      </c>
      <c r="AT51" s="14">
        <f t="shared" si="103"/>
        <v>1506</v>
      </c>
      <c r="AU51" s="1">
        <f t="shared" si="103"/>
        <v>2080</v>
      </c>
      <c r="AV51" s="14">
        <f t="shared" si="103"/>
        <v>2336</v>
      </c>
      <c r="AW51" s="1">
        <f t="shared" si="103"/>
        <v>3413</v>
      </c>
      <c r="AX51" s="14">
        <f t="shared" si="103"/>
        <v>511</v>
      </c>
      <c r="AY51" s="1">
        <f t="shared" si="103"/>
        <v>444</v>
      </c>
      <c r="AZ51" s="14">
        <f t="shared" si="103"/>
        <v>2803</v>
      </c>
      <c r="BA51" s="1">
        <f t="shared" si="103"/>
        <v>2519</v>
      </c>
      <c r="BB51" s="14">
        <f t="shared" si="103"/>
        <v>1721</v>
      </c>
      <c r="BC51" s="1">
        <f t="shared" si="103"/>
        <v>1027</v>
      </c>
      <c r="BD51" s="14">
        <f t="shared" si="103"/>
        <v>4990</v>
      </c>
      <c r="BE51" s="1">
        <f t="shared" si="103"/>
        <v>5103</v>
      </c>
      <c r="BF51" s="166">
        <f t="shared" si="103"/>
        <v>31265</v>
      </c>
      <c r="BG51" s="167">
        <f t="shared" si="103"/>
        <v>30574</v>
      </c>
      <c r="BI51" s="131" t="s">
        <v>27</v>
      </c>
      <c r="BJ51" s="123">
        <f t="shared" ref="BJ51:CI51" si="104">B51/B64</f>
        <v>5.3747457361915191E-2</v>
      </c>
      <c r="BK51" s="124">
        <f t="shared" si="104"/>
        <v>6.150839808309682E-2</v>
      </c>
      <c r="BL51" s="125">
        <f t="shared" si="104"/>
        <v>4.9395420632878828E-2</v>
      </c>
      <c r="BM51" s="126">
        <f t="shared" si="104"/>
        <v>4.5079244566764737E-2</v>
      </c>
      <c r="BN51" s="123">
        <f t="shared" si="104"/>
        <v>4.8057892132607617E-2</v>
      </c>
      <c r="BO51" s="124">
        <f t="shared" si="104"/>
        <v>4.718452659491499E-2</v>
      </c>
      <c r="BP51" s="125">
        <f t="shared" si="104"/>
        <v>5.7395981648473343E-2</v>
      </c>
      <c r="BQ51" s="126">
        <f t="shared" si="104"/>
        <v>5.483860375004105E-2</v>
      </c>
      <c r="BR51" s="123">
        <f t="shared" si="104"/>
        <v>5.859375E-2</v>
      </c>
      <c r="BS51" s="124">
        <f t="shared" si="104"/>
        <v>5.7093425605536333E-2</v>
      </c>
      <c r="BT51" s="125">
        <f t="shared" si="104"/>
        <v>4.9147217235188508E-2</v>
      </c>
      <c r="BU51" s="123">
        <f t="shared" si="104"/>
        <v>4.4554778859345397E-2</v>
      </c>
      <c r="BV51" s="127">
        <f t="shared" si="104"/>
        <v>5.0547781755071047E-2</v>
      </c>
      <c r="BW51" s="128">
        <f t="shared" si="104"/>
        <v>4.4286796611336866E-2</v>
      </c>
      <c r="BX51" s="123">
        <f t="shared" si="104"/>
        <v>6.271504535502033E-2</v>
      </c>
      <c r="BY51" s="124">
        <f t="shared" si="104"/>
        <v>4.6688694153138914E-2</v>
      </c>
      <c r="BZ51" s="125">
        <f t="shared" si="104"/>
        <v>5.5183682074526959E-2</v>
      </c>
      <c r="CA51" s="126">
        <f t="shared" si="104"/>
        <v>5.3503831594497279E-2</v>
      </c>
      <c r="CB51" s="123">
        <f t="shared" si="104"/>
        <v>4.4034978138663333E-2</v>
      </c>
      <c r="CC51" s="124">
        <f t="shared" si="104"/>
        <v>3.4620174346201744E-2</v>
      </c>
      <c r="CD51" s="125">
        <f t="shared" si="104"/>
        <v>5.1365996839015576E-2</v>
      </c>
      <c r="CE51" s="126">
        <f t="shared" si="104"/>
        <v>5.1482397881668619E-2</v>
      </c>
      <c r="CF51" s="123">
        <f t="shared" si="104"/>
        <v>5.540388630158985E-2</v>
      </c>
      <c r="CG51" s="124">
        <f t="shared" si="104"/>
        <v>4.351318784308475E-2</v>
      </c>
      <c r="CH51" s="125">
        <f t="shared" si="104"/>
        <v>5.7330696158453355E-2</v>
      </c>
      <c r="CI51" s="123">
        <f t="shared" si="104"/>
        <v>6.161908702247966E-2</v>
      </c>
      <c r="CJ51" s="129">
        <f t="shared" ref="CJ51" si="105">AB51/AB64</f>
        <v>5.3998274344532748E-2</v>
      </c>
      <c r="CK51" s="130">
        <f t="shared" ref="CK51" si="106">AC51/AC64</f>
        <v>5.2004729283304935E-2</v>
      </c>
    </row>
    <row r="52" spans="1:89" ht="13.8" thickTop="1" x14ac:dyDescent="0.25">
      <c r="A52" s="139" t="s">
        <v>28</v>
      </c>
      <c r="B52" s="194">
        <v>1547</v>
      </c>
      <c r="C52" s="188">
        <v>1579</v>
      </c>
      <c r="D52" s="189">
        <v>684</v>
      </c>
      <c r="E52" s="190">
        <v>676</v>
      </c>
      <c r="F52" s="187">
        <v>752</v>
      </c>
      <c r="G52" s="191">
        <v>923</v>
      </c>
      <c r="H52" s="189">
        <v>1869</v>
      </c>
      <c r="I52" s="190">
        <v>2207</v>
      </c>
      <c r="J52" s="187">
        <v>242</v>
      </c>
      <c r="K52" s="188">
        <v>173</v>
      </c>
      <c r="L52" s="189">
        <v>1114</v>
      </c>
      <c r="M52" s="187">
        <v>677</v>
      </c>
      <c r="N52" s="192">
        <v>1855</v>
      </c>
      <c r="O52" s="195">
        <v>1514</v>
      </c>
      <c r="P52" s="187">
        <v>939</v>
      </c>
      <c r="Q52" s="188">
        <v>788</v>
      </c>
      <c r="R52" s="189">
        <v>1137</v>
      </c>
      <c r="S52" s="190">
        <v>1469</v>
      </c>
      <c r="T52" s="187">
        <v>243</v>
      </c>
      <c r="U52" s="191">
        <v>140</v>
      </c>
      <c r="V52" s="189">
        <v>1251</v>
      </c>
      <c r="W52" s="196">
        <v>1186</v>
      </c>
      <c r="X52" s="187">
        <v>853</v>
      </c>
      <c r="Y52" s="191">
        <v>346</v>
      </c>
      <c r="Z52" s="189">
        <v>2340</v>
      </c>
      <c r="AA52" s="187">
        <v>2482</v>
      </c>
      <c r="AB52" s="162">
        <f t="shared" si="37"/>
        <v>14826</v>
      </c>
      <c r="AC52" s="165">
        <f t="shared" si="68"/>
        <v>14160</v>
      </c>
      <c r="BI52" s="139" t="s">
        <v>28</v>
      </c>
      <c r="BJ52" s="123">
        <f t="shared" ref="BJ52:CI52" si="107">B52/B64</f>
        <v>6.0514786418400877E-2</v>
      </c>
      <c r="BK52" s="124">
        <f t="shared" si="107"/>
        <v>7.346577955613455E-2</v>
      </c>
      <c r="BL52" s="125">
        <f t="shared" si="107"/>
        <v>5.8657062001543608E-2</v>
      </c>
      <c r="BM52" s="126">
        <f t="shared" si="107"/>
        <v>6.4154882793964127E-2</v>
      </c>
      <c r="BN52" s="123">
        <f t="shared" si="107"/>
        <v>4.6511627906976744E-2</v>
      </c>
      <c r="BO52" s="124">
        <f t="shared" si="107"/>
        <v>7.1985649664638898E-2</v>
      </c>
      <c r="BP52" s="125">
        <f t="shared" si="107"/>
        <v>5.9136212624584718E-2</v>
      </c>
      <c r="BQ52" s="126">
        <f t="shared" si="107"/>
        <v>7.2472334416970416E-2</v>
      </c>
      <c r="BR52" s="123">
        <f t="shared" si="107"/>
        <v>6.7522321428571425E-2</v>
      </c>
      <c r="BS52" s="124">
        <f t="shared" si="107"/>
        <v>4.2758279782501234E-2</v>
      </c>
      <c r="BT52" s="125">
        <f t="shared" si="107"/>
        <v>8.3333333333333329E-2</v>
      </c>
      <c r="BU52" s="123">
        <f t="shared" si="107"/>
        <v>4.4228130920493894E-2</v>
      </c>
      <c r="BV52" s="127">
        <f t="shared" si="107"/>
        <v>6.7071627436092129E-2</v>
      </c>
      <c r="BW52" s="128">
        <f t="shared" si="107"/>
        <v>5.2138577036986017E-2</v>
      </c>
      <c r="BX52" s="123">
        <f t="shared" si="107"/>
        <v>7.3428213950578664E-2</v>
      </c>
      <c r="BY52" s="124">
        <f t="shared" si="107"/>
        <v>5.6601063065651484E-2</v>
      </c>
      <c r="BZ52" s="125">
        <f t="shared" si="107"/>
        <v>5.9927265060875978E-2</v>
      </c>
      <c r="CA52" s="126">
        <f t="shared" si="107"/>
        <v>6.781460622287877E-2</v>
      </c>
      <c r="CB52" s="123">
        <f t="shared" si="107"/>
        <v>7.5890068707058084E-2</v>
      </c>
      <c r="CC52" s="124">
        <f t="shared" si="107"/>
        <v>3.4869240348692404E-2</v>
      </c>
      <c r="CD52" s="125">
        <f t="shared" si="107"/>
        <v>7.0614134116053287E-2</v>
      </c>
      <c r="CE52" s="126">
        <f t="shared" si="107"/>
        <v>5.1482397881668619E-2</v>
      </c>
      <c r="CF52" s="123">
        <f t="shared" si="107"/>
        <v>6.8492050746748037E-2</v>
      </c>
      <c r="CG52" s="124">
        <f t="shared" si="107"/>
        <v>4.632480921140715E-2</v>
      </c>
      <c r="CH52" s="125">
        <f t="shared" si="107"/>
        <v>6.51865058361423E-2</v>
      </c>
      <c r="CI52" s="123">
        <f t="shared" si="107"/>
        <v>6.8459522824438013E-2</v>
      </c>
      <c r="CJ52" s="129">
        <f t="shared" ref="CJ52" si="108">AB52/AB64</f>
        <v>6.4282834063918631E-2</v>
      </c>
      <c r="CK52" s="130">
        <f t="shared" ref="CK52" si="109">AC52/AC64</f>
        <v>6.1550231248043957E-2</v>
      </c>
    </row>
    <row r="53" spans="1:89" x14ac:dyDescent="0.25">
      <c r="A53" s="131" t="s">
        <v>29</v>
      </c>
      <c r="B53" s="197">
        <v>1652</v>
      </c>
      <c r="C53" s="181">
        <v>1694</v>
      </c>
      <c r="D53" s="182">
        <v>600</v>
      </c>
      <c r="E53" s="183">
        <v>771</v>
      </c>
      <c r="F53" s="180">
        <v>896</v>
      </c>
      <c r="G53" s="184">
        <v>1168</v>
      </c>
      <c r="H53" s="182">
        <v>2053</v>
      </c>
      <c r="I53" s="183">
        <v>2272</v>
      </c>
      <c r="J53" s="180">
        <v>440</v>
      </c>
      <c r="K53" s="181">
        <v>204</v>
      </c>
      <c r="L53" s="182">
        <v>1040</v>
      </c>
      <c r="M53" s="180">
        <v>667</v>
      </c>
      <c r="N53" s="185">
        <v>1935</v>
      </c>
      <c r="O53" s="198">
        <v>1760</v>
      </c>
      <c r="P53" s="180">
        <v>868</v>
      </c>
      <c r="Q53" s="181">
        <v>894</v>
      </c>
      <c r="R53" s="182">
        <v>1189</v>
      </c>
      <c r="S53" s="183">
        <v>1594</v>
      </c>
      <c r="T53" s="180">
        <v>341</v>
      </c>
      <c r="U53" s="184">
        <v>175</v>
      </c>
      <c r="V53" s="182">
        <v>1406</v>
      </c>
      <c r="W53" s="199">
        <v>1354</v>
      </c>
      <c r="X53" s="180">
        <v>878</v>
      </c>
      <c r="Y53" s="184">
        <v>379</v>
      </c>
      <c r="Z53" s="182">
        <v>2381</v>
      </c>
      <c r="AA53" s="180">
        <v>2651</v>
      </c>
      <c r="AB53" s="162">
        <f t="shared" si="37"/>
        <v>15679</v>
      </c>
      <c r="AC53" s="165">
        <f t="shared" si="68"/>
        <v>15583</v>
      </c>
      <c r="BI53" s="131" t="s">
        <v>29</v>
      </c>
      <c r="BJ53" s="123">
        <f t="shared" ref="BJ53:CI53" si="110">B53/B64</f>
        <v>6.4622124863088715E-2</v>
      </c>
      <c r="BK53" s="124">
        <f t="shared" si="110"/>
        <v>7.881635881449775E-2</v>
      </c>
      <c r="BL53" s="125">
        <f t="shared" si="110"/>
        <v>5.1453563159248775E-2</v>
      </c>
      <c r="BM53" s="126">
        <f t="shared" si="110"/>
        <v>7.3170731707317069E-2</v>
      </c>
      <c r="BN53" s="123">
        <f t="shared" si="110"/>
        <v>5.5418109846610587E-2</v>
      </c>
      <c r="BO53" s="124">
        <f t="shared" si="110"/>
        <v>9.1093433161753237E-2</v>
      </c>
      <c r="BP53" s="125">
        <f t="shared" si="110"/>
        <v>6.495807625375731E-2</v>
      </c>
      <c r="BQ53" s="126">
        <f t="shared" si="110"/>
        <v>7.4606771089876206E-2</v>
      </c>
      <c r="BR53" s="123">
        <f t="shared" si="110"/>
        <v>0.12276785714285714</v>
      </c>
      <c r="BS53" s="124">
        <f t="shared" si="110"/>
        <v>5.0420168067226892E-2</v>
      </c>
      <c r="BT53" s="125">
        <f t="shared" si="110"/>
        <v>7.7797725912627166E-2</v>
      </c>
      <c r="BU53" s="123">
        <f t="shared" si="110"/>
        <v>4.3574835042790881E-2</v>
      </c>
      <c r="BV53" s="127">
        <f t="shared" si="110"/>
        <v>6.9964204360559709E-2</v>
      </c>
      <c r="BW53" s="128">
        <f t="shared" si="110"/>
        <v>6.0610234864660099E-2</v>
      </c>
      <c r="BX53" s="123">
        <f t="shared" si="110"/>
        <v>6.7876133875508282E-2</v>
      </c>
      <c r="BY53" s="124">
        <f t="shared" si="110"/>
        <v>6.4214911650624915E-2</v>
      </c>
      <c r="BZ53" s="125">
        <f t="shared" si="110"/>
        <v>6.2668001897433198E-2</v>
      </c>
      <c r="CA53" s="126">
        <f t="shared" si="110"/>
        <v>7.3585079863355191E-2</v>
      </c>
      <c r="CB53" s="123">
        <f t="shared" si="110"/>
        <v>0.10649594003747657</v>
      </c>
      <c r="CC53" s="124">
        <f t="shared" si="110"/>
        <v>4.3586550435865505E-2</v>
      </c>
      <c r="CD53" s="125">
        <f t="shared" si="110"/>
        <v>7.9363287423797696E-2</v>
      </c>
      <c r="CE53" s="126">
        <f t="shared" si="110"/>
        <v>5.877501410773972E-2</v>
      </c>
      <c r="CF53" s="123">
        <f t="shared" si="110"/>
        <v>7.0499437931588249E-2</v>
      </c>
      <c r="CG53" s="124">
        <f t="shared" si="110"/>
        <v>5.0743071361628062E-2</v>
      </c>
      <c r="CH53" s="125">
        <f t="shared" si="110"/>
        <v>6.6328662562331109E-2</v>
      </c>
      <c r="CI53" s="123">
        <f t="shared" si="110"/>
        <v>7.3120948834643498E-2</v>
      </c>
      <c r="CJ53" s="129">
        <f t="shared" ref="CJ53" si="111">AB53/AB64</f>
        <v>6.7981286610561187E-2</v>
      </c>
      <c r="CK53" s="130">
        <f t="shared" ref="CK53" si="112">AC53/AC64</f>
        <v>6.7735681747052898E-2</v>
      </c>
    </row>
    <row r="54" spans="1:89" x14ac:dyDescent="0.25">
      <c r="A54" s="139" t="s">
        <v>30</v>
      </c>
      <c r="B54" s="280">
        <v>1544</v>
      </c>
      <c r="C54" s="267">
        <v>1701</v>
      </c>
      <c r="D54" s="268">
        <v>588</v>
      </c>
      <c r="E54" s="269">
        <v>705</v>
      </c>
      <c r="F54" s="266">
        <v>838</v>
      </c>
      <c r="G54" s="270">
        <v>1067</v>
      </c>
      <c r="H54" s="268">
        <v>2123</v>
      </c>
      <c r="I54" s="269">
        <v>2173</v>
      </c>
      <c r="J54" s="266">
        <v>343</v>
      </c>
      <c r="K54" s="267">
        <v>153</v>
      </c>
      <c r="L54" s="268">
        <v>1141</v>
      </c>
      <c r="M54" s="266">
        <v>599</v>
      </c>
      <c r="N54" s="271">
        <v>1902</v>
      </c>
      <c r="O54" s="281">
        <v>1667</v>
      </c>
      <c r="P54" s="266">
        <v>806</v>
      </c>
      <c r="Q54" s="267">
        <v>966</v>
      </c>
      <c r="R54" s="268">
        <v>1208</v>
      </c>
      <c r="S54" s="269">
        <v>1692</v>
      </c>
      <c r="T54" s="266">
        <v>289</v>
      </c>
      <c r="U54" s="270">
        <v>203</v>
      </c>
      <c r="V54" s="268">
        <v>1375</v>
      </c>
      <c r="W54" s="282">
        <v>1302</v>
      </c>
      <c r="X54" s="266">
        <v>826</v>
      </c>
      <c r="Y54" s="270">
        <v>482</v>
      </c>
      <c r="Z54" s="268">
        <v>2510</v>
      </c>
      <c r="AA54" s="266">
        <v>2632</v>
      </c>
      <c r="AB54" s="286">
        <f t="shared" si="37"/>
        <v>15493</v>
      </c>
      <c r="AC54" s="287">
        <f t="shared" si="68"/>
        <v>15342</v>
      </c>
      <c r="BI54" s="139" t="s">
        <v>30</v>
      </c>
      <c r="BJ54" s="123">
        <f t="shared" ref="BJ54:CI54" si="113">B54/B64</f>
        <v>6.0397433891409794E-2</v>
      </c>
      <c r="BK54" s="124">
        <f t="shared" si="113"/>
        <v>7.9142046247615505E-2</v>
      </c>
      <c r="BL54" s="125">
        <f t="shared" si="113"/>
        <v>5.0424491896063801E-2</v>
      </c>
      <c r="BM54" s="126">
        <f t="shared" si="113"/>
        <v>6.6907089304356085E-2</v>
      </c>
      <c r="BN54" s="123">
        <f t="shared" si="113"/>
        <v>5.1830776843146957E-2</v>
      </c>
      <c r="BO54" s="124">
        <f t="shared" si="113"/>
        <v>8.3216346903759161E-2</v>
      </c>
      <c r="BP54" s="125">
        <f t="shared" si="113"/>
        <v>6.717291567789907E-2</v>
      </c>
      <c r="BQ54" s="126">
        <f t="shared" si="113"/>
        <v>7.1355859849604311E-2</v>
      </c>
      <c r="BR54" s="123">
        <f t="shared" si="113"/>
        <v>9.5703125E-2</v>
      </c>
      <c r="BS54" s="124">
        <f t="shared" si="113"/>
        <v>3.7815126050420166E-2</v>
      </c>
      <c r="BT54" s="125">
        <f t="shared" si="113"/>
        <v>8.5353081986834237E-2</v>
      </c>
      <c r="BU54" s="123">
        <f t="shared" si="113"/>
        <v>3.9132423074410401E-2</v>
      </c>
      <c r="BV54" s="127">
        <f t="shared" si="113"/>
        <v>6.8771016379216829E-2</v>
      </c>
      <c r="BW54" s="128">
        <f t="shared" si="113"/>
        <v>5.7407534954197946E-2</v>
      </c>
      <c r="BX54" s="123">
        <f t="shared" si="113"/>
        <v>6.302783859868627E-2</v>
      </c>
      <c r="BY54" s="124">
        <f t="shared" si="113"/>
        <v>6.9386582387587992E-2</v>
      </c>
      <c r="BZ54" s="125">
        <f t="shared" si="113"/>
        <v>6.3669424972329094E-2</v>
      </c>
      <c r="CA54" s="126">
        <f t="shared" si="113"/>
        <v>7.810913119748869E-2</v>
      </c>
      <c r="CB54" s="123">
        <f t="shared" si="113"/>
        <v>9.0256089943785131E-2</v>
      </c>
      <c r="CC54" s="124">
        <f t="shared" si="113"/>
        <v>5.0560398505603982E-2</v>
      </c>
      <c r="CD54" s="125">
        <f t="shared" si="113"/>
        <v>7.7613456762248817E-2</v>
      </c>
      <c r="CE54" s="126">
        <f t="shared" si="113"/>
        <v>5.6517775752051046E-2</v>
      </c>
      <c r="CF54" s="123">
        <f t="shared" si="113"/>
        <v>6.63240725871206E-2</v>
      </c>
      <c r="CG54" s="124">
        <f t="shared" si="113"/>
        <v>6.4533404739590308E-2</v>
      </c>
      <c r="CH54" s="125">
        <f t="shared" si="113"/>
        <v>6.9922277627656904E-2</v>
      </c>
      <c r="CI54" s="123">
        <f t="shared" si="113"/>
        <v>7.2596883188525724E-2</v>
      </c>
      <c r="CJ54" s="129">
        <f t="shared" ref="CJ54" si="114">AB54/AB64</f>
        <v>6.7174824507776287E-2</v>
      </c>
      <c r="CK54" s="130">
        <f t="shared" ref="CK54" si="115">AC54/AC64</f>
        <v>6.6688110720867957E-2</v>
      </c>
    </row>
    <row r="55" spans="1:89" x14ac:dyDescent="0.25">
      <c r="A55" s="131" t="s">
        <v>31</v>
      </c>
      <c r="B55" s="283">
        <v>1881</v>
      </c>
      <c r="C55" s="274">
        <v>1366</v>
      </c>
      <c r="D55" s="275">
        <v>659</v>
      </c>
      <c r="E55" s="276">
        <v>753</v>
      </c>
      <c r="F55" s="273">
        <v>880</v>
      </c>
      <c r="G55" s="277">
        <v>1056</v>
      </c>
      <c r="H55" s="275">
        <v>2111</v>
      </c>
      <c r="I55" s="276">
        <v>2253</v>
      </c>
      <c r="J55" s="273">
        <v>312</v>
      </c>
      <c r="K55" s="274">
        <v>135</v>
      </c>
      <c r="L55" s="275">
        <v>1135</v>
      </c>
      <c r="M55" s="273">
        <v>634</v>
      </c>
      <c r="N55" s="278">
        <v>1941</v>
      </c>
      <c r="O55" s="284">
        <v>1726</v>
      </c>
      <c r="P55" s="273">
        <v>700</v>
      </c>
      <c r="Q55" s="274">
        <v>1114</v>
      </c>
      <c r="R55" s="275">
        <v>1128</v>
      </c>
      <c r="S55" s="276">
        <v>1721</v>
      </c>
      <c r="T55" s="273">
        <v>222</v>
      </c>
      <c r="U55" s="277">
        <v>241</v>
      </c>
      <c r="V55" s="275">
        <v>1428</v>
      </c>
      <c r="W55" s="285">
        <v>1217</v>
      </c>
      <c r="X55" s="273">
        <v>895</v>
      </c>
      <c r="Y55" s="277">
        <v>545</v>
      </c>
      <c r="Z55" s="275">
        <v>2480</v>
      </c>
      <c r="AA55" s="273">
        <v>2471</v>
      </c>
      <c r="AB55" s="286">
        <f t="shared" si="37"/>
        <v>15772</v>
      </c>
      <c r="AC55" s="287">
        <f t="shared" si="68"/>
        <v>15232</v>
      </c>
      <c r="BI55" s="131" t="s">
        <v>31</v>
      </c>
      <c r="BJ55" s="123">
        <f t="shared" ref="BJ55:CI55" si="116">B55/B64</f>
        <v>7.3580034423407922E-2</v>
      </c>
      <c r="BK55" s="124">
        <f t="shared" si="116"/>
        <v>6.3555576234122738E-2</v>
      </c>
      <c r="BL55" s="125">
        <f t="shared" si="116"/>
        <v>5.6513163536574908E-2</v>
      </c>
      <c r="BM55" s="126">
        <f t="shared" si="116"/>
        <v>7.1462465597418617E-2</v>
      </c>
      <c r="BN55" s="123">
        <f t="shared" si="116"/>
        <v>5.4428500742206828E-2</v>
      </c>
      <c r="BO55" s="124">
        <f t="shared" si="116"/>
        <v>8.2358446420215253E-2</v>
      </c>
      <c r="BP55" s="125">
        <f t="shared" si="116"/>
        <v>6.679322891947477E-2</v>
      </c>
      <c r="BQ55" s="126">
        <f t="shared" si="116"/>
        <v>7.3982858831642198E-2</v>
      </c>
      <c r="BR55" s="123">
        <f t="shared" si="116"/>
        <v>8.7053571428571425E-2</v>
      </c>
      <c r="BS55" s="124">
        <f t="shared" si="116"/>
        <v>3.336628769154721E-2</v>
      </c>
      <c r="BT55" s="125">
        <f t="shared" si="116"/>
        <v>8.4904248952722916E-2</v>
      </c>
      <c r="BU55" s="123">
        <f t="shared" si="116"/>
        <v>4.1418958646370942E-2</v>
      </c>
      <c r="BV55" s="127">
        <f t="shared" si="116"/>
        <v>7.0181147629894788E-2</v>
      </c>
      <c r="BW55" s="128">
        <f t="shared" si="116"/>
        <v>5.9439355327501893E-2</v>
      </c>
      <c r="BX55" s="123">
        <f t="shared" si="116"/>
        <v>5.4738817641538942E-2</v>
      </c>
      <c r="BY55" s="124">
        <f t="shared" si="116"/>
        <v>8.0017238902456544E-2</v>
      </c>
      <c r="BZ55" s="125">
        <f t="shared" si="116"/>
        <v>5.9452906762241083E-2</v>
      </c>
      <c r="CA55" s="126">
        <f t="shared" si="116"/>
        <v>7.9447881082079216E-2</v>
      </c>
      <c r="CB55" s="123">
        <f t="shared" si="116"/>
        <v>6.9331667707682704E-2</v>
      </c>
      <c r="CC55" s="124">
        <f t="shared" si="116"/>
        <v>6.0024906600249069E-2</v>
      </c>
      <c r="CD55" s="125">
        <f t="shared" si="116"/>
        <v>8.0605102731993672E-2</v>
      </c>
      <c r="CE55" s="126">
        <f t="shared" si="116"/>
        <v>5.2828059209098409E-2</v>
      </c>
      <c r="CF55" s="123">
        <f t="shared" si="116"/>
        <v>7.1864461217279588E-2</v>
      </c>
      <c r="CG55" s="124">
        <f t="shared" si="116"/>
        <v>7.296826884455751E-2</v>
      </c>
      <c r="CH55" s="125">
        <f t="shared" si="116"/>
        <v>6.9086553193860215E-2</v>
      </c>
      <c r="CI55" s="123">
        <f t="shared" si="116"/>
        <v>6.8156116397738248E-2</v>
      </c>
      <c r="CJ55" s="129">
        <f t="shared" ref="CJ55" si="117">AB55/AB64</f>
        <v>6.8384517661953637E-2</v>
      </c>
      <c r="CK55" s="130">
        <f t="shared" ref="CK55" si="118">AC55/AC64</f>
        <v>6.6209966269082307E-2</v>
      </c>
    </row>
    <row r="56" spans="1:89" x14ac:dyDescent="0.25">
      <c r="A56" s="139" t="s">
        <v>32</v>
      </c>
      <c r="B56" s="194">
        <v>2392</v>
      </c>
      <c r="C56" s="188">
        <v>1564</v>
      </c>
      <c r="D56" s="189">
        <v>732</v>
      </c>
      <c r="E56" s="190">
        <v>831</v>
      </c>
      <c r="F56" s="187">
        <v>906</v>
      </c>
      <c r="G56" s="191">
        <v>1023</v>
      </c>
      <c r="H56" s="189">
        <v>2181</v>
      </c>
      <c r="I56" s="190">
        <v>2345</v>
      </c>
      <c r="J56" s="187">
        <v>301</v>
      </c>
      <c r="K56" s="188">
        <v>153</v>
      </c>
      <c r="L56" s="189">
        <v>1057</v>
      </c>
      <c r="M56" s="187">
        <v>1036</v>
      </c>
      <c r="N56" s="192">
        <v>1885</v>
      </c>
      <c r="O56" s="195">
        <v>2111</v>
      </c>
      <c r="P56" s="187">
        <v>627</v>
      </c>
      <c r="Q56" s="188">
        <v>1417</v>
      </c>
      <c r="R56" s="189">
        <v>1033</v>
      </c>
      <c r="S56" s="190">
        <v>1769</v>
      </c>
      <c r="T56" s="187">
        <v>216</v>
      </c>
      <c r="U56" s="191">
        <v>260</v>
      </c>
      <c r="V56" s="189">
        <v>1533</v>
      </c>
      <c r="W56" s="196">
        <v>1481</v>
      </c>
      <c r="X56" s="187">
        <v>854</v>
      </c>
      <c r="Y56" s="191">
        <v>527</v>
      </c>
      <c r="Z56" s="189">
        <v>2523</v>
      </c>
      <c r="AA56" s="187">
        <v>2349</v>
      </c>
      <c r="AB56" s="162">
        <f t="shared" si="37"/>
        <v>16240</v>
      </c>
      <c r="AC56" s="165">
        <f t="shared" si="68"/>
        <v>16866</v>
      </c>
      <c r="BI56" s="139" t="s">
        <v>32</v>
      </c>
      <c r="BJ56" s="123">
        <f t="shared" ref="BJ56:CI56" si="119">B56/B64</f>
        <v>9.3569081520888747E-2</v>
      </c>
      <c r="BK56" s="124">
        <f t="shared" si="119"/>
        <v>7.2767877913739357E-2</v>
      </c>
      <c r="BL56" s="125">
        <f t="shared" si="119"/>
        <v>6.2773347054283515E-2</v>
      </c>
      <c r="BM56" s="126">
        <f t="shared" si="119"/>
        <v>7.8864952073645245E-2</v>
      </c>
      <c r="BN56" s="123">
        <f t="shared" si="119"/>
        <v>5.6036615536862941E-2</v>
      </c>
      <c r="BO56" s="124">
        <f t="shared" si="119"/>
        <v>7.9784744969583529E-2</v>
      </c>
      <c r="BP56" s="125">
        <f t="shared" si="119"/>
        <v>6.9008068343616516E-2</v>
      </c>
      <c r="BQ56" s="126">
        <f t="shared" si="119"/>
        <v>7.7003907660985776E-2</v>
      </c>
      <c r="BR56" s="123">
        <f t="shared" si="119"/>
        <v>8.3984375E-2</v>
      </c>
      <c r="BS56" s="124">
        <f t="shared" si="119"/>
        <v>3.7815126050420166E-2</v>
      </c>
      <c r="BT56" s="125">
        <f t="shared" si="119"/>
        <v>7.9069419509275887E-2</v>
      </c>
      <c r="BU56" s="123">
        <f t="shared" si="119"/>
        <v>6.7681452930032013E-2</v>
      </c>
      <c r="BV56" s="127">
        <f t="shared" si="119"/>
        <v>6.815634378276747E-2</v>
      </c>
      <c r="BW56" s="128">
        <f t="shared" si="119"/>
        <v>7.2697844204146295E-2</v>
      </c>
      <c r="BX56" s="123">
        <f t="shared" si="119"/>
        <v>4.9030340944635598E-2</v>
      </c>
      <c r="BY56" s="124">
        <f t="shared" si="119"/>
        <v>0.10178135325384284</v>
      </c>
      <c r="BZ56" s="125">
        <f t="shared" si="119"/>
        <v>5.4445791387761559E-2</v>
      </c>
      <c r="CA56" s="126">
        <f t="shared" si="119"/>
        <v>8.1663742960022156E-2</v>
      </c>
      <c r="CB56" s="123">
        <f t="shared" si="119"/>
        <v>6.7457838850718307E-2</v>
      </c>
      <c r="CC56" s="124">
        <f t="shared" si="119"/>
        <v>6.4757160647571602E-2</v>
      </c>
      <c r="CD56" s="125">
        <f t="shared" si="119"/>
        <v>8.653194852111086E-2</v>
      </c>
      <c r="CE56" s="126">
        <f t="shared" si="119"/>
        <v>6.4287884707210141E-2</v>
      </c>
      <c r="CF56" s="123">
        <f t="shared" si="119"/>
        <v>6.8572346234141643E-2</v>
      </c>
      <c r="CG56" s="124">
        <f t="shared" si="119"/>
        <v>7.055830767170973E-2</v>
      </c>
      <c r="CH56" s="125">
        <f t="shared" si="119"/>
        <v>7.0284424882302146E-2</v>
      </c>
      <c r="CI56" s="123">
        <f t="shared" si="119"/>
        <v>6.4791063301613577E-2</v>
      </c>
      <c r="CJ56" s="129">
        <f t="shared" ref="CJ56" si="120">AB56/AB64</f>
        <v>7.0413680372186593E-2</v>
      </c>
      <c r="CK56" s="130">
        <f t="shared" ref="CK56" si="121">AC56/AC64</f>
        <v>7.3312584761971E-2</v>
      </c>
    </row>
    <row r="57" spans="1:89" x14ac:dyDescent="0.25">
      <c r="A57" s="131" t="s">
        <v>33</v>
      </c>
      <c r="B57" s="197">
        <v>2119</v>
      </c>
      <c r="C57" s="181">
        <v>993</v>
      </c>
      <c r="D57" s="182">
        <v>625</v>
      </c>
      <c r="E57" s="183">
        <v>752</v>
      </c>
      <c r="F57" s="180">
        <v>887</v>
      </c>
      <c r="G57" s="184">
        <v>792</v>
      </c>
      <c r="H57" s="182">
        <v>2134</v>
      </c>
      <c r="I57" s="183">
        <v>1960</v>
      </c>
      <c r="J57" s="180">
        <v>291</v>
      </c>
      <c r="K57" s="181">
        <v>107</v>
      </c>
      <c r="L57" s="182">
        <v>877</v>
      </c>
      <c r="M57" s="180">
        <v>1087</v>
      </c>
      <c r="N57" s="185">
        <v>1605</v>
      </c>
      <c r="O57" s="198">
        <v>2123</v>
      </c>
      <c r="P57" s="180">
        <v>561</v>
      </c>
      <c r="Q57" s="181">
        <v>1217</v>
      </c>
      <c r="R57" s="182">
        <v>1060</v>
      </c>
      <c r="S57" s="183">
        <v>1426</v>
      </c>
      <c r="T57" s="180">
        <v>119</v>
      </c>
      <c r="U57" s="184">
        <v>301</v>
      </c>
      <c r="V57" s="182">
        <v>1451</v>
      </c>
      <c r="W57" s="199">
        <v>1586</v>
      </c>
      <c r="X57" s="180">
        <v>672</v>
      </c>
      <c r="Y57" s="184">
        <v>589</v>
      </c>
      <c r="Z57" s="182">
        <v>2374</v>
      </c>
      <c r="AA57" s="180">
        <v>2027</v>
      </c>
      <c r="AB57" s="162">
        <f t="shared" si="37"/>
        <v>14775</v>
      </c>
      <c r="AC57" s="165">
        <f t="shared" si="68"/>
        <v>14960</v>
      </c>
      <c r="BI57" s="131" t="s">
        <v>33</v>
      </c>
      <c r="BJ57" s="123">
        <f t="shared" ref="BJ57:CI57" si="122">B57/B64</f>
        <v>8.2890001564700361E-2</v>
      </c>
      <c r="BK57" s="124">
        <f t="shared" si="122"/>
        <v>4.6201088726562138E-2</v>
      </c>
      <c r="BL57" s="125">
        <f t="shared" si="122"/>
        <v>5.3597461624217475E-2</v>
      </c>
      <c r="BM57" s="126">
        <f t="shared" si="122"/>
        <v>7.136756192464648E-2</v>
      </c>
      <c r="BN57" s="123">
        <f t="shared" si="122"/>
        <v>5.4861454725383473E-2</v>
      </c>
      <c r="BO57" s="124">
        <f t="shared" si="122"/>
        <v>6.176883481516144E-2</v>
      </c>
      <c r="BP57" s="125">
        <f t="shared" si="122"/>
        <v>6.7520961873121343E-2</v>
      </c>
      <c r="BQ57" s="126">
        <f t="shared" si="122"/>
        <v>6.4361475059928411E-2</v>
      </c>
      <c r="BR57" s="123">
        <f t="shared" si="122"/>
        <v>8.1194196428571425E-2</v>
      </c>
      <c r="BS57" s="124">
        <f t="shared" si="122"/>
        <v>2.6445872466633713E-2</v>
      </c>
      <c r="BT57" s="125">
        <f t="shared" si="122"/>
        <v>6.5604428485936561E-2</v>
      </c>
      <c r="BU57" s="123">
        <f t="shared" si="122"/>
        <v>7.1013261906317376E-2</v>
      </c>
      <c r="BV57" s="127">
        <f t="shared" si="122"/>
        <v>5.8032324547130927E-2</v>
      </c>
      <c r="BW57" s="128">
        <f t="shared" si="122"/>
        <v>7.311109580549624E-2</v>
      </c>
      <c r="BX57" s="123">
        <f t="shared" si="122"/>
        <v>4.3869252424147638E-2</v>
      </c>
      <c r="BY57" s="124">
        <f t="shared" si="122"/>
        <v>8.7415601206723176E-2</v>
      </c>
      <c r="BZ57" s="125">
        <f t="shared" si="122"/>
        <v>5.586886628366626E-2</v>
      </c>
      <c r="CA57" s="126">
        <f t="shared" si="122"/>
        <v>6.5829563290554893E-2</v>
      </c>
      <c r="CB57" s="123">
        <f t="shared" si="122"/>
        <v>3.7164272329793878E-2</v>
      </c>
      <c r="CC57" s="124">
        <f t="shared" si="122"/>
        <v>7.4968866749688667E-2</v>
      </c>
      <c r="CD57" s="125">
        <f t="shared" si="122"/>
        <v>8.1903364190562197E-2</v>
      </c>
      <c r="CE57" s="126">
        <f t="shared" si="122"/>
        <v>6.8845769848504573E-2</v>
      </c>
      <c r="CF57" s="123">
        <f t="shared" si="122"/>
        <v>5.3958567528504899E-2</v>
      </c>
      <c r="CG57" s="124">
        <f t="shared" si="122"/>
        <v>7.8859285044852054E-2</v>
      </c>
      <c r="CH57" s="125">
        <f t="shared" si="122"/>
        <v>6.6133660194445221E-2</v>
      </c>
      <c r="CI57" s="123">
        <f t="shared" si="122"/>
        <v>5.5909529720038618E-2</v>
      </c>
      <c r="CJ57" s="129">
        <f t="shared" ref="CJ57" si="123">AB57/AB64</f>
        <v>6.4061707358316317E-2</v>
      </c>
      <c r="CK57" s="130">
        <f t="shared" ref="CK57" si="124">AC57/AC64</f>
        <v>6.5027645442848697E-2</v>
      </c>
    </row>
    <row r="58" spans="1:89" x14ac:dyDescent="0.25">
      <c r="A58" s="139" t="s">
        <v>34</v>
      </c>
      <c r="B58" s="194">
        <v>682</v>
      </c>
      <c r="C58" s="188">
        <v>1212</v>
      </c>
      <c r="D58" s="189">
        <v>315</v>
      </c>
      <c r="E58" s="190">
        <v>692</v>
      </c>
      <c r="F58" s="187">
        <v>407</v>
      </c>
      <c r="G58" s="191">
        <v>869</v>
      </c>
      <c r="H58" s="189">
        <v>1063</v>
      </c>
      <c r="I58" s="190">
        <v>1786</v>
      </c>
      <c r="J58" s="187">
        <v>307</v>
      </c>
      <c r="K58" s="188">
        <v>99</v>
      </c>
      <c r="L58" s="189">
        <v>792</v>
      </c>
      <c r="M58" s="187">
        <v>679</v>
      </c>
      <c r="N58" s="192">
        <v>1503</v>
      </c>
      <c r="O58" s="195">
        <v>1591</v>
      </c>
      <c r="P58" s="187">
        <v>430</v>
      </c>
      <c r="Q58" s="188">
        <v>1019</v>
      </c>
      <c r="R58" s="189">
        <v>755</v>
      </c>
      <c r="S58" s="190">
        <v>1227</v>
      </c>
      <c r="T58" s="187">
        <v>141</v>
      </c>
      <c r="U58" s="191">
        <v>235</v>
      </c>
      <c r="V58" s="189">
        <v>1241</v>
      </c>
      <c r="W58" s="196">
        <v>1044</v>
      </c>
      <c r="X58" s="187">
        <v>435</v>
      </c>
      <c r="Y58" s="191">
        <v>407</v>
      </c>
      <c r="Z58" s="189">
        <v>1698</v>
      </c>
      <c r="AA58" s="187">
        <v>1699</v>
      </c>
      <c r="AB58" s="162">
        <f t="shared" si="37"/>
        <v>9769</v>
      </c>
      <c r="AC58" s="165">
        <f t="shared" si="68"/>
        <v>12559</v>
      </c>
      <c r="BI58" s="139" t="s">
        <v>34</v>
      </c>
      <c r="BJ58" s="123">
        <f t="shared" ref="BJ58:CI58" si="125">B58/B64</f>
        <v>2.6678141135972461E-2</v>
      </c>
      <c r="BK58" s="124">
        <f t="shared" si="125"/>
        <v>5.6390452705532036E-2</v>
      </c>
      <c r="BL58" s="125">
        <f t="shared" si="125"/>
        <v>2.7013120658605609E-2</v>
      </c>
      <c r="BM58" s="126">
        <f t="shared" si="125"/>
        <v>6.5673341558318304E-2</v>
      </c>
      <c r="BN58" s="123">
        <f t="shared" si="125"/>
        <v>2.5173181593270658E-2</v>
      </c>
      <c r="BO58" s="124">
        <f t="shared" si="125"/>
        <v>6.7774138199968803E-2</v>
      </c>
      <c r="BP58" s="125">
        <f t="shared" si="125"/>
        <v>3.3633918683752574E-2</v>
      </c>
      <c r="BQ58" s="126">
        <f t="shared" si="125"/>
        <v>5.8647752273995997E-2</v>
      </c>
      <c r="BR58" s="123">
        <f t="shared" si="125"/>
        <v>8.5658482142857137E-2</v>
      </c>
      <c r="BS58" s="124">
        <f t="shared" si="125"/>
        <v>2.4468610973801284E-2</v>
      </c>
      <c r="BT58" s="125">
        <f t="shared" si="125"/>
        <v>5.9245960502692999E-2</v>
      </c>
      <c r="BU58" s="123">
        <f t="shared" si="125"/>
        <v>4.4358790096034495E-2</v>
      </c>
      <c r="BV58" s="127">
        <f t="shared" si="125"/>
        <v>5.4344288968434754E-2</v>
      </c>
      <c r="BW58" s="128">
        <f t="shared" si="125"/>
        <v>5.4790274812314896E-2</v>
      </c>
      <c r="BX58" s="123">
        <f t="shared" si="125"/>
        <v>3.3625273694088208E-2</v>
      </c>
      <c r="BY58" s="124">
        <f t="shared" si="125"/>
        <v>7.3193506680074696E-2</v>
      </c>
      <c r="BZ58" s="125">
        <f t="shared" si="125"/>
        <v>3.9793390607705689E-2</v>
      </c>
      <c r="CA58" s="126">
        <f t="shared" si="125"/>
        <v>5.6642969254916443E-2</v>
      </c>
      <c r="CB58" s="123">
        <f t="shared" si="125"/>
        <v>4.4034978138663333E-2</v>
      </c>
      <c r="CC58" s="124">
        <f t="shared" si="125"/>
        <v>5.8530510585305104E-2</v>
      </c>
      <c r="CD58" s="125">
        <f t="shared" si="125"/>
        <v>7.0049672612327835E-2</v>
      </c>
      <c r="CE58" s="126">
        <f t="shared" si="125"/>
        <v>4.5318400833441852E-2</v>
      </c>
      <c r="CF58" s="123">
        <f t="shared" si="125"/>
        <v>3.4928537016219688E-2</v>
      </c>
      <c r="CG58" s="124">
        <f t="shared" si="125"/>
        <v>5.4491899852724596E-2</v>
      </c>
      <c r="CH58" s="125">
        <f t="shared" si="125"/>
        <v>4.7302002952892996E-2</v>
      </c>
      <c r="CI58" s="123">
        <f t="shared" si="125"/>
        <v>4.6862501723900149E-2</v>
      </c>
      <c r="CJ58" s="129">
        <f t="shared" ref="CJ58" si="126">AB58/AB64</f>
        <v>4.2356603667234656E-2</v>
      </c>
      <c r="CK58" s="130">
        <f t="shared" ref="CK58" si="127">AC58/AC64</f>
        <v>5.4591056090690961E-2</v>
      </c>
    </row>
    <row r="59" spans="1:89" x14ac:dyDescent="0.25">
      <c r="A59" s="131" t="s">
        <v>35</v>
      </c>
      <c r="B59" s="197">
        <v>0</v>
      </c>
      <c r="C59" s="181">
        <v>584</v>
      </c>
      <c r="D59" s="182">
        <v>8</v>
      </c>
      <c r="E59" s="183">
        <v>427</v>
      </c>
      <c r="F59" s="180">
        <v>11</v>
      </c>
      <c r="G59" s="184">
        <v>607</v>
      </c>
      <c r="H59" s="182">
        <v>60</v>
      </c>
      <c r="I59" s="183">
        <v>848</v>
      </c>
      <c r="J59" s="180">
        <v>72</v>
      </c>
      <c r="K59" s="181">
        <v>29</v>
      </c>
      <c r="L59" s="182">
        <v>616</v>
      </c>
      <c r="M59" s="180">
        <v>84</v>
      </c>
      <c r="N59" s="185">
        <v>406</v>
      </c>
      <c r="O59" s="198">
        <v>231</v>
      </c>
      <c r="P59" s="180">
        <v>119</v>
      </c>
      <c r="Q59" s="181">
        <v>151</v>
      </c>
      <c r="R59" s="182">
        <v>146</v>
      </c>
      <c r="S59" s="183">
        <v>123</v>
      </c>
      <c r="T59" s="180">
        <v>27</v>
      </c>
      <c r="U59" s="184">
        <v>10</v>
      </c>
      <c r="V59" s="182">
        <v>308</v>
      </c>
      <c r="W59" s="199">
        <v>35</v>
      </c>
      <c r="X59" s="180">
        <v>41</v>
      </c>
      <c r="Y59" s="184">
        <v>17</v>
      </c>
      <c r="Z59" s="182">
        <v>49</v>
      </c>
      <c r="AA59" s="180">
        <v>70</v>
      </c>
      <c r="AB59" s="162">
        <f t="shared" si="37"/>
        <v>1863</v>
      </c>
      <c r="AC59" s="165">
        <f t="shared" si="68"/>
        <v>3216</v>
      </c>
      <c r="BI59" s="131" t="s">
        <v>35</v>
      </c>
      <c r="BJ59" s="123">
        <f t="shared" ref="BJ59:CI59" si="128">B59/B64</f>
        <v>0</v>
      </c>
      <c r="BK59" s="124">
        <f t="shared" si="128"/>
        <v>2.7171637277253059E-2</v>
      </c>
      <c r="BL59" s="125">
        <f t="shared" si="128"/>
        <v>6.8604750878998374E-4</v>
      </c>
      <c r="BM59" s="126">
        <f t="shared" si="128"/>
        <v>4.052386827370219E-2</v>
      </c>
      <c r="BN59" s="123">
        <f t="shared" si="128"/>
        <v>6.8035625927758531E-4</v>
      </c>
      <c r="BO59" s="124">
        <f t="shared" si="128"/>
        <v>4.734050850101388E-2</v>
      </c>
      <c r="BP59" s="125">
        <f t="shared" si="128"/>
        <v>1.8984337921214998E-3</v>
      </c>
      <c r="BQ59" s="126">
        <f t="shared" si="128"/>
        <v>2.784618920960168E-2</v>
      </c>
      <c r="BR59" s="123">
        <f t="shared" si="128"/>
        <v>2.0089285714285716E-2</v>
      </c>
      <c r="BS59" s="124">
        <f t="shared" si="128"/>
        <v>7.1675729115175486E-3</v>
      </c>
      <c r="BT59" s="125">
        <f t="shared" si="128"/>
        <v>4.6080191502094553E-2</v>
      </c>
      <c r="BU59" s="123">
        <f t="shared" si="128"/>
        <v>5.487685372705298E-3</v>
      </c>
      <c r="BV59" s="127">
        <f t="shared" si="128"/>
        <v>1.4679827891672994E-2</v>
      </c>
      <c r="BW59" s="128">
        <f t="shared" si="128"/>
        <v>7.9550933259866386E-3</v>
      </c>
      <c r="BX59" s="123">
        <f t="shared" si="128"/>
        <v>9.3055989990616199E-3</v>
      </c>
      <c r="BY59" s="124">
        <f t="shared" si="128"/>
        <v>1.0846142795575348E-2</v>
      </c>
      <c r="BZ59" s="125">
        <f t="shared" si="128"/>
        <v>7.6951457334106365E-3</v>
      </c>
      <c r="CA59" s="126">
        <f t="shared" si="128"/>
        <v>5.6781460622287875E-3</v>
      </c>
      <c r="CB59" s="123">
        <f t="shared" si="128"/>
        <v>8.4322298563397884E-3</v>
      </c>
      <c r="CC59" s="124">
        <f t="shared" si="128"/>
        <v>2.4906600249066002E-3</v>
      </c>
      <c r="CD59" s="125">
        <f t="shared" si="128"/>
        <v>1.7385414314743733E-2</v>
      </c>
      <c r="CE59" s="126">
        <f t="shared" si="128"/>
        <v>1.5192950470981465E-3</v>
      </c>
      <c r="CF59" s="123">
        <f t="shared" si="128"/>
        <v>3.2921149831379479E-3</v>
      </c>
      <c r="CG59" s="124">
        <f t="shared" si="128"/>
        <v>2.2760744410228947E-3</v>
      </c>
      <c r="CH59" s="125">
        <f t="shared" si="128"/>
        <v>1.3650165752012702E-3</v>
      </c>
      <c r="CI59" s="123">
        <f t="shared" si="128"/>
        <v>1.9307681699075989E-3</v>
      </c>
      <c r="CJ59" s="129">
        <f t="shared" ref="CJ59" si="129">AB59/AB64</f>
        <v>8.0776284811196822E-3</v>
      </c>
      <c r="CK59" s="130">
        <f t="shared" ref="CK59" si="130">AC59/AC64</f>
        <v>1.3979205063115068E-2</v>
      </c>
    </row>
    <row r="60" spans="1:89" x14ac:dyDescent="0.25">
      <c r="A60" s="139" t="s">
        <v>36</v>
      </c>
      <c r="B60" s="194"/>
      <c r="C60" s="188"/>
      <c r="D60" s="189"/>
      <c r="E60" s="190"/>
      <c r="F60" s="187"/>
      <c r="G60" s="191"/>
      <c r="H60" s="189"/>
      <c r="I60" s="190"/>
      <c r="J60" s="187"/>
      <c r="K60" s="191"/>
      <c r="L60" s="189"/>
      <c r="M60" s="187"/>
      <c r="N60" s="192"/>
      <c r="O60" s="195"/>
      <c r="P60" s="187"/>
      <c r="Q60" s="191"/>
      <c r="R60" s="189"/>
      <c r="S60" s="190"/>
      <c r="T60" s="187"/>
      <c r="U60" s="191"/>
      <c r="V60" s="189"/>
      <c r="W60" s="190"/>
      <c r="X60" s="187"/>
      <c r="Y60" s="191"/>
      <c r="Z60" s="189"/>
      <c r="AA60" s="187"/>
      <c r="AB60" s="162">
        <f t="shared" si="37"/>
        <v>0</v>
      </c>
      <c r="AC60" s="165">
        <f t="shared" si="68"/>
        <v>0</v>
      </c>
      <c r="BI60" s="139" t="s">
        <v>36</v>
      </c>
      <c r="BJ60" s="123">
        <f t="shared" ref="BJ60:CI60" si="131">B60/B64</f>
        <v>0</v>
      </c>
      <c r="BK60" s="124">
        <f t="shared" si="131"/>
        <v>0</v>
      </c>
      <c r="BL60" s="125">
        <f t="shared" si="131"/>
        <v>0</v>
      </c>
      <c r="BM60" s="126">
        <f t="shared" si="131"/>
        <v>0</v>
      </c>
      <c r="BN60" s="123">
        <f t="shared" si="131"/>
        <v>0</v>
      </c>
      <c r="BO60" s="124">
        <f t="shared" si="131"/>
        <v>0</v>
      </c>
      <c r="BP60" s="125">
        <f t="shared" si="131"/>
        <v>0</v>
      </c>
      <c r="BQ60" s="126">
        <f t="shared" si="131"/>
        <v>0</v>
      </c>
      <c r="BR60" s="123">
        <f t="shared" si="131"/>
        <v>0</v>
      </c>
      <c r="BS60" s="124">
        <f t="shared" si="131"/>
        <v>0</v>
      </c>
      <c r="BT60" s="125">
        <f t="shared" si="131"/>
        <v>0</v>
      </c>
      <c r="BU60" s="123">
        <f t="shared" si="131"/>
        <v>0</v>
      </c>
      <c r="BV60" s="127">
        <f t="shared" si="131"/>
        <v>0</v>
      </c>
      <c r="BW60" s="128">
        <f t="shared" si="131"/>
        <v>0</v>
      </c>
      <c r="BX60" s="123">
        <f t="shared" si="131"/>
        <v>0</v>
      </c>
      <c r="BY60" s="124">
        <f t="shared" si="131"/>
        <v>0</v>
      </c>
      <c r="BZ60" s="125">
        <f t="shared" si="131"/>
        <v>0</v>
      </c>
      <c r="CA60" s="126">
        <f t="shared" si="131"/>
        <v>0</v>
      </c>
      <c r="CB60" s="123">
        <f t="shared" si="131"/>
        <v>0</v>
      </c>
      <c r="CC60" s="124">
        <f t="shared" si="131"/>
        <v>0</v>
      </c>
      <c r="CD60" s="125">
        <f t="shared" si="131"/>
        <v>0</v>
      </c>
      <c r="CE60" s="126">
        <f t="shared" si="131"/>
        <v>0</v>
      </c>
      <c r="CF60" s="123">
        <f t="shared" si="131"/>
        <v>0</v>
      </c>
      <c r="CG60" s="124">
        <f t="shared" si="131"/>
        <v>0</v>
      </c>
      <c r="CH60" s="125">
        <f t="shared" si="131"/>
        <v>0</v>
      </c>
      <c r="CI60" s="123">
        <f t="shared" si="131"/>
        <v>0</v>
      </c>
      <c r="CJ60" s="129">
        <f t="shared" ref="CJ60" si="132">AB60/AB64</f>
        <v>0</v>
      </c>
      <c r="CK60" s="130">
        <f t="shared" ref="CK60" si="133">AC60/AC64</f>
        <v>0</v>
      </c>
    </row>
    <row r="61" spans="1:89" x14ac:dyDescent="0.25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62">
        <f t="shared" si="37"/>
        <v>0</v>
      </c>
      <c r="AC61" s="165">
        <f t="shared" si="68"/>
        <v>0</v>
      </c>
      <c r="BI61" s="131" t="s">
        <v>37</v>
      </c>
      <c r="BJ61" s="123">
        <f t="shared" ref="BJ61:CI61" si="134">B61/B64</f>
        <v>0</v>
      </c>
      <c r="BK61" s="124">
        <f t="shared" si="134"/>
        <v>0</v>
      </c>
      <c r="BL61" s="125">
        <f t="shared" si="134"/>
        <v>0</v>
      </c>
      <c r="BM61" s="126">
        <f t="shared" si="134"/>
        <v>0</v>
      </c>
      <c r="BN61" s="123">
        <f t="shared" si="134"/>
        <v>0</v>
      </c>
      <c r="BO61" s="124">
        <f t="shared" si="134"/>
        <v>0</v>
      </c>
      <c r="BP61" s="125">
        <f t="shared" si="134"/>
        <v>0</v>
      </c>
      <c r="BQ61" s="126">
        <f t="shared" si="134"/>
        <v>0</v>
      </c>
      <c r="BR61" s="123">
        <f t="shared" si="134"/>
        <v>0</v>
      </c>
      <c r="BS61" s="124">
        <f t="shared" si="134"/>
        <v>0</v>
      </c>
      <c r="BT61" s="125">
        <f t="shared" si="134"/>
        <v>0</v>
      </c>
      <c r="BU61" s="123">
        <f t="shared" si="134"/>
        <v>0</v>
      </c>
      <c r="BV61" s="127">
        <f t="shared" si="134"/>
        <v>0</v>
      </c>
      <c r="BW61" s="128">
        <f t="shared" si="134"/>
        <v>0</v>
      </c>
      <c r="BX61" s="123">
        <f t="shared" si="134"/>
        <v>0</v>
      </c>
      <c r="BY61" s="124">
        <f t="shared" si="134"/>
        <v>0</v>
      </c>
      <c r="BZ61" s="125">
        <f t="shared" si="134"/>
        <v>0</v>
      </c>
      <c r="CA61" s="126">
        <f t="shared" si="134"/>
        <v>0</v>
      </c>
      <c r="CB61" s="123">
        <f t="shared" si="134"/>
        <v>0</v>
      </c>
      <c r="CC61" s="124">
        <f t="shared" si="134"/>
        <v>0</v>
      </c>
      <c r="CD61" s="125">
        <f t="shared" si="134"/>
        <v>0</v>
      </c>
      <c r="CE61" s="126">
        <f t="shared" si="134"/>
        <v>0</v>
      </c>
      <c r="CF61" s="123">
        <f t="shared" si="134"/>
        <v>0</v>
      </c>
      <c r="CG61" s="124">
        <f t="shared" si="134"/>
        <v>0</v>
      </c>
      <c r="CH61" s="125">
        <f t="shared" si="134"/>
        <v>0</v>
      </c>
      <c r="CI61" s="123">
        <f t="shared" si="134"/>
        <v>0</v>
      </c>
      <c r="CJ61" s="129">
        <f t="shared" ref="CJ61" si="135">AB61/AB64</f>
        <v>0</v>
      </c>
      <c r="CK61" s="130">
        <f t="shared" ref="CK61" si="136">AC61/AC64</f>
        <v>0</v>
      </c>
    </row>
    <row r="62" spans="1:89" x14ac:dyDescent="0.25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2">
        <f t="shared" si="37"/>
        <v>0</v>
      </c>
      <c r="AC62" s="165">
        <f t="shared" si="68"/>
        <v>0</v>
      </c>
      <c r="BI62" s="139" t="s">
        <v>38</v>
      </c>
      <c r="BJ62" s="123">
        <f>B62/B64</f>
        <v>0</v>
      </c>
      <c r="BK62" s="124">
        <f t="shared" ref="BK62" si="137">C62/C64</f>
        <v>0</v>
      </c>
      <c r="BL62" s="125">
        <f t="shared" ref="BL62" si="138">D62/D64</f>
        <v>0</v>
      </c>
      <c r="BM62" s="126">
        <f t="shared" ref="BM62" si="139">E62/E64</f>
        <v>0</v>
      </c>
      <c r="BN62" s="123">
        <f t="shared" ref="BN62" si="140">F62/F64</f>
        <v>0</v>
      </c>
      <c r="BO62" s="124">
        <f t="shared" ref="BO62" si="141">G62/G64</f>
        <v>0</v>
      </c>
      <c r="BP62" s="125">
        <f t="shared" ref="BP62" si="142">H62/H64</f>
        <v>0</v>
      </c>
      <c r="BQ62" s="126">
        <f t="shared" ref="BQ62" si="143">I62/I64</f>
        <v>0</v>
      </c>
      <c r="BR62" s="123">
        <f t="shared" ref="BR62" si="144">J62/J64</f>
        <v>0</v>
      </c>
      <c r="BS62" s="124">
        <f t="shared" ref="BS62" si="145">K62/K64</f>
        <v>0</v>
      </c>
      <c r="BT62" s="125">
        <f t="shared" ref="BT62" si="146">L62/L64</f>
        <v>0</v>
      </c>
      <c r="BU62" s="123">
        <f t="shared" ref="BU62" si="147">M62/M64</f>
        <v>0</v>
      </c>
      <c r="BV62" s="127">
        <f t="shared" ref="BV62" si="148">N62/N64</f>
        <v>0</v>
      </c>
      <c r="BW62" s="128">
        <f t="shared" ref="BW62" si="149">O62/O64</f>
        <v>0</v>
      </c>
      <c r="BX62" s="123">
        <f t="shared" ref="BX62" si="150">P62/P64</f>
        <v>0</v>
      </c>
      <c r="BY62" s="124">
        <f t="shared" ref="BY62" si="151">Q62/Q64</f>
        <v>0</v>
      </c>
      <c r="BZ62" s="125">
        <f t="shared" ref="BZ62" si="152">R62/R64</f>
        <v>0</v>
      </c>
      <c r="CA62" s="126">
        <f t="shared" ref="CA62" si="153">S62/S64</f>
        <v>0</v>
      </c>
      <c r="CB62" s="123">
        <f t="shared" ref="CB62" si="154">T62/T64</f>
        <v>0</v>
      </c>
      <c r="CC62" s="124">
        <f t="shared" ref="CC62" si="155">U62/U64</f>
        <v>0</v>
      </c>
      <c r="CD62" s="125">
        <f t="shared" ref="CD62" si="156">V62/V64</f>
        <v>0</v>
      </c>
      <c r="CE62" s="126">
        <f t="shared" ref="CE62" si="157">W62/W64</f>
        <v>0</v>
      </c>
      <c r="CF62" s="123">
        <f t="shared" ref="CF62" si="158">X62/X64</f>
        <v>0</v>
      </c>
      <c r="CG62" s="124">
        <f t="shared" ref="CG62" si="159">Y62/Y64</f>
        <v>0</v>
      </c>
      <c r="CH62" s="125">
        <f t="shared" ref="CH62" si="160">Z62/Z64</f>
        <v>0</v>
      </c>
      <c r="CI62" s="123">
        <f t="shared" ref="CI62" si="161">AA62/AA64</f>
        <v>0</v>
      </c>
      <c r="CJ62" s="129">
        <f t="shared" ref="CJ62" si="162">AB62/AB64</f>
        <v>0</v>
      </c>
      <c r="CK62" s="130">
        <f t="shared" ref="CK62" si="163">AC62/AC64</f>
        <v>0</v>
      </c>
    </row>
    <row r="63" spans="1:89" ht="13.8" thickBot="1" x14ac:dyDescent="0.3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2">
        <f t="shared" si="37"/>
        <v>0</v>
      </c>
      <c r="AC63" s="165">
        <f t="shared" si="68"/>
        <v>0</v>
      </c>
      <c r="BI63" s="131" t="s">
        <v>39</v>
      </c>
      <c r="BJ63" s="123">
        <f>B63/B64</f>
        <v>0</v>
      </c>
      <c r="BK63" s="124">
        <f t="shared" ref="BK63" si="164">C63/C64</f>
        <v>0</v>
      </c>
      <c r="BL63" s="125">
        <f t="shared" ref="BL63" si="165">D63/D64</f>
        <v>0</v>
      </c>
      <c r="BM63" s="126">
        <f t="shared" ref="BM63" si="166">E63/E64</f>
        <v>0</v>
      </c>
      <c r="BN63" s="123">
        <f t="shared" ref="BN63" si="167">F63/F64</f>
        <v>0</v>
      </c>
      <c r="BO63" s="124">
        <f t="shared" ref="BO63" si="168">G63/G64</f>
        <v>0</v>
      </c>
      <c r="BP63" s="125">
        <f t="shared" ref="BP63" si="169">H63/H64</f>
        <v>0</v>
      </c>
      <c r="BQ63" s="126">
        <f t="shared" ref="BQ63" si="170">I63/I64</f>
        <v>0</v>
      </c>
      <c r="BR63" s="123">
        <f t="shared" ref="BR63" si="171">J63/J64</f>
        <v>0</v>
      </c>
      <c r="BS63" s="124">
        <f t="shared" ref="BS63" si="172">K63/K64</f>
        <v>0</v>
      </c>
      <c r="BT63" s="125">
        <f t="shared" ref="BT63" si="173">L63/L64</f>
        <v>0</v>
      </c>
      <c r="BU63" s="123">
        <f t="shared" ref="BU63" si="174">M63/M64</f>
        <v>0</v>
      </c>
      <c r="BV63" s="127">
        <f t="shared" ref="BV63" si="175">N63/N64</f>
        <v>0</v>
      </c>
      <c r="BW63" s="128">
        <f t="shared" ref="BW63" si="176">O63/O64</f>
        <v>0</v>
      </c>
      <c r="BX63" s="123">
        <f t="shared" ref="BX63" si="177">P63/P64</f>
        <v>0</v>
      </c>
      <c r="BY63" s="124">
        <f t="shared" ref="BY63" si="178">Q63/Q64</f>
        <v>0</v>
      </c>
      <c r="BZ63" s="125">
        <f t="shared" ref="BZ63" si="179">R63/R64</f>
        <v>0</v>
      </c>
      <c r="CA63" s="126">
        <f t="shared" ref="CA63" si="180">S63/S64</f>
        <v>0</v>
      </c>
      <c r="CB63" s="123">
        <f t="shared" ref="CB63" si="181">T63/T64</f>
        <v>0</v>
      </c>
      <c r="CC63" s="124">
        <f t="shared" ref="CC63" si="182">U63/U64</f>
        <v>0</v>
      </c>
      <c r="CD63" s="125">
        <f t="shared" ref="CD63" si="183">V63/V64</f>
        <v>0</v>
      </c>
      <c r="CE63" s="126">
        <f t="shared" ref="CE63" si="184">W63/W64</f>
        <v>0</v>
      </c>
      <c r="CF63" s="123">
        <f t="shared" ref="CF63" si="185">X63/X64</f>
        <v>0</v>
      </c>
      <c r="CG63" s="124">
        <f t="shared" ref="CG63" si="186">Y63/Y64</f>
        <v>0</v>
      </c>
      <c r="CH63" s="125">
        <f t="shared" ref="CH63" si="187">Z63/Z64</f>
        <v>0</v>
      </c>
      <c r="CI63" s="123">
        <f t="shared" ref="CI63" si="188">AA63/AA64</f>
        <v>0</v>
      </c>
      <c r="CJ63" s="129">
        <f t="shared" ref="CJ63" si="189">AB63/AB64</f>
        <v>0</v>
      </c>
      <c r="CK63" s="130">
        <f t="shared" ref="CK63" si="190">AC63/AC64</f>
        <v>0</v>
      </c>
    </row>
    <row r="64" spans="1:89" ht="14.4" thickTop="1" thickBot="1" x14ac:dyDescent="0.3">
      <c r="A64" s="251" t="s">
        <v>13</v>
      </c>
      <c r="B64" s="14">
        <f t="shared" ref="B64:AA64" si="191">SUM(B41:B63)</f>
        <v>25564</v>
      </c>
      <c r="C64" s="1">
        <f t="shared" si="191"/>
        <v>21493</v>
      </c>
      <c r="D64" s="14">
        <f t="shared" si="191"/>
        <v>11661</v>
      </c>
      <c r="E64" s="1">
        <f t="shared" si="191"/>
        <v>10537</v>
      </c>
      <c r="F64" s="14">
        <f t="shared" si="191"/>
        <v>16168</v>
      </c>
      <c r="G64" s="1">
        <f t="shared" si="191"/>
        <v>12822</v>
      </c>
      <c r="H64" s="14">
        <f t="shared" si="191"/>
        <v>31605</v>
      </c>
      <c r="I64" s="1">
        <f t="shared" si="191"/>
        <v>30453</v>
      </c>
      <c r="J64" s="14">
        <f t="shared" si="191"/>
        <v>3584</v>
      </c>
      <c r="K64" s="1">
        <f t="shared" si="191"/>
        <v>4046</v>
      </c>
      <c r="L64" s="14">
        <f t="shared" si="191"/>
        <v>13368</v>
      </c>
      <c r="M64" s="1">
        <f t="shared" si="191"/>
        <v>15307</v>
      </c>
      <c r="N64" s="14">
        <f t="shared" si="191"/>
        <v>27657</v>
      </c>
      <c r="O64" s="1">
        <f t="shared" si="191"/>
        <v>29038</v>
      </c>
      <c r="P64" s="14">
        <f t="shared" si="191"/>
        <v>12788</v>
      </c>
      <c r="Q64" s="1">
        <f t="shared" si="191"/>
        <v>13922</v>
      </c>
      <c r="R64" s="14">
        <f t="shared" si="191"/>
        <v>18973</v>
      </c>
      <c r="S64" s="1">
        <f t="shared" si="191"/>
        <v>21662</v>
      </c>
      <c r="T64" s="14">
        <f t="shared" si="191"/>
        <v>3202</v>
      </c>
      <c r="U64" s="1">
        <f t="shared" si="191"/>
        <v>4015</v>
      </c>
      <c r="V64" s="14">
        <f t="shared" si="191"/>
        <v>17716</v>
      </c>
      <c r="W64" s="1">
        <f t="shared" si="191"/>
        <v>23037</v>
      </c>
      <c r="X64" s="14">
        <f t="shared" si="191"/>
        <v>12454</v>
      </c>
      <c r="Y64" s="1">
        <f t="shared" si="191"/>
        <v>7469</v>
      </c>
      <c r="Z64" s="14">
        <f t="shared" si="191"/>
        <v>35897</v>
      </c>
      <c r="AA64" s="1">
        <f t="shared" si="191"/>
        <v>36255</v>
      </c>
      <c r="AB64" s="166">
        <f t="shared" ref="AB64:AC64" si="192">SUM(AB40:AB63)</f>
        <v>230637</v>
      </c>
      <c r="AC64" s="167">
        <f t="shared" si="192"/>
        <v>230056</v>
      </c>
      <c r="BI64" s="251" t="s">
        <v>13</v>
      </c>
      <c r="BJ64" s="147">
        <f>SUM(BJ40:BJ63)</f>
        <v>1</v>
      </c>
      <c r="BK64" s="148">
        <f t="shared" ref="BK64:CK64" si="193">SUM(BK40:BK63)</f>
        <v>1</v>
      </c>
      <c r="BL64" s="147">
        <f t="shared" si="193"/>
        <v>0.99999999999999989</v>
      </c>
      <c r="BM64" s="148">
        <f t="shared" si="193"/>
        <v>0.99999999999999978</v>
      </c>
      <c r="BN64" s="147">
        <f t="shared" si="193"/>
        <v>1</v>
      </c>
      <c r="BO64" s="148">
        <f t="shared" si="193"/>
        <v>1</v>
      </c>
      <c r="BP64" s="147">
        <f t="shared" si="193"/>
        <v>0.99999999999999989</v>
      </c>
      <c r="BQ64" s="148">
        <f t="shared" si="193"/>
        <v>1</v>
      </c>
      <c r="BR64" s="147">
        <f t="shared" si="193"/>
        <v>0.99999999999999989</v>
      </c>
      <c r="BS64" s="148">
        <f t="shared" si="193"/>
        <v>1</v>
      </c>
      <c r="BT64" s="147">
        <f t="shared" si="193"/>
        <v>1.0000000000000002</v>
      </c>
      <c r="BU64" s="148">
        <f t="shared" si="193"/>
        <v>1.0000000000000002</v>
      </c>
      <c r="BV64" s="147">
        <f t="shared" si="193"/>
        <v>0.99999999999999989</v>
      </c>
      <c r="BW64" s="148">
        <f t="shared" si="193"/>
        <v>0.99999999999999989</v>
      </c>
      <c r="BX64" s="147">
        <f t="shared" si="193"/>
        <v>1</v>
      </c>
      <c r="BY64" s="148">
        <f t="shared" si="193"/>
        <v>1</v>
      </c>
      <c r="BZ64" s="147">
        <f t="shared" si="193"/>
        <v>1</v>
      </c>
      <c r="CA64" s="148">
        <f t="shared" si="193"/>
        <v>0.99999999999999989</v>
      </c>
      <c r="CB64" s="147">
        <f t="shared" si="193"/>
        <v>0.99999999999999989</v>
      </c>
      <c r="CC64" s="148">
        <f t="shared" si="193"/>
        <v>1</v>
      </c>
      <c r="CD64" s="147">
        <f t="shared" si="193"/>
        <v>1.0000000000000002</v>
      </c>
      <c r="CE64" s="148">
        <f t="shared" si="193"/>
        <v>1</v>
      </c>
      <c r="CF64" s="147">
        <f t="shared" si="193"/>
        <v>1</v>
      </c>
      <c r="CG64" s="148">
        <f t="shared" si="193"/>
        <v>1.0000000000000002</v>
      </c>
      <c r="CH64" s="147">
        <f t="shared" si="193"/>
        <v>1</v>
      </c>
      <c r="CI64" s="148">
        <f t="shared" si="193"/>
        <v>1</v>
      </c>
      <c r="CJ64" s="147">
        <f t="shared" si="193"/>
        <v>1</v>
      </c>
      <c r="CK64" s="148">
        <f t="shared" si="193"/>
        <v>1</v>
      </c>
    </row>
    <row r="65" spans="1:89" ht="13.8" thickTop="1" x14ac:dyDescent="0.25">
      <c r="A65" s="178"/>
    </row>
    <row r="67" spans="1:89" x14ac:dyDescent="0.25">
      <c r="A67" s="299">
        <f>+A36+1</f>
        <v>45233</v>
      </c>
      <c r="B67" s="299"/>
      <c r="C67" s="299"/>
      <c r="D67" s="299"/>
      <c r="BI67" s="298">
        <f>+BI36+1</f>
        <v>45233</v>
      </c>
      <c r="BJ67" s="298"/>
      <c r="BK67" s="298"/>
      <c r="BL67" s="298"/>
    </row>
    <row r="68" spans="1:89" ht="13.8" thickBot="1" x14ac:dyDescent="0.3">
      <c r="AE68" t="s">
        <v>84</v>
      </c>
    </row>
    <row r="69" spans="1:89" ht="14.4" thickTop="1" thickBot="1" x14ac:dyDescent="0.3">
      <c r="A69" s="290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0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0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5">
      <c r="A70" s="291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68" t="s">
        <v>14</v>
      </c>
      <c r="AC70" s="169" t="s">
        <v>15</v>
      </c>
      <c r="AE70" s="291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68" t="s">
        <v>14</v>
      </c>
      <c r="BG70" s="169" t="s">
        <v>15</v>
      </c>
      <c r="BI70" s="291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8" thickTop="1" x14ac:dyDescent="0.25">
      <c r="A71" s="119" t="s">
        <v>16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1"/>
      <c r="AA71" s="176"/>
      <c r="AB71" s="162">
        <f t="shared" ref="AB71:AB94" si="194">B71+D71+F71+H71+J71+L71+N71+P71+R71+T71+V71+X71+Z71</f>
        <v>0</v>
      </c>
      <c r="AC71" s="163">
        <f>C71+E71+G71+I71+K71+M71+O71+Q71+S71+U71+W71+Y71+AA71</f>
        <v>0</v>
      </c>
      <c r="AE71" s="254" t="str">
        <f>$AE$9</f>
        <v>07:00 - 07:59</v>
      </c>
      <c r="AF71" s="120">
        <f t="shared" ref="AF71:AO72" si="195">SUMIF($A$9:$A$32,$AE71,B$71:B$94)</f>
        <v>4398</v>
      </c>
      <c r="AG71" s="177">
        <f t="shared" si="195"/>
        <v>1587</v>
      </c>
      <c r="AH71" s="121">
        <f t="shared" si="195"/>
        <v>1783</v>
      </c>
      <c r="AI71" s="172">
        <f t="shared" si="195"/>
        <v>1445</v>
      </c>
      <c r="AJ71" s="120">
        <f t="shared" si="195"/>
        <v>2891</v>
      </c>
      <c r="AK71" s="122">
        <f t="shared" si="195"/>
        <v>1304</v>
      </c>
      <c r="AL71" s="121">
        <f t="shared" si="195"/>
        <v>3658</v>
      </c>
      <c r="AM71" s="172">
        <f t="shared" si="195"/>
        <v>2524</v>
      </c>
      <c r="AN71" s="120">
        <f t="shared" si="195"/>
        <v>256</v>
      </c>
      <c r="AO71" s="122">
        <f t="shared" si="195"/>
        <v>1136</v>
      </c>
      <c r="AP71" s="121">
        <f t="shared" ref="AP71:AY72" si="196">SUMIF($A$9:$A$32,$AE71,L$71:L$94)</f>
        <v>1103</v>
      </c>
      <c r="AQ71" s="120">
        <f t="shared" si="196"/>
        <v>3746</v>
      </c>
      <c r="AR71" s="171">
        <f t="shared" si="196"/>
        <v>2893</v>
      </c>
      <c r="AS71" s="173">
        <f t="shared" si="196"/>
        <v>4783</v>
      </c>
      <c r="AT71" s="120">
        <f t="shared" si="196"/>
        <v>1925</v>
      </c>
      <c r="AU71" s="122">
        <f t="shared" si="196"/>
        <v>2202</v>
      </c>
      <c r="AV71" s="121">
        <f t="shared" si="196"/>
        <v>2778</v>
      </c>
      <c r="AW71" s="172">
        <f t="shared" si="196"/>
        <v>2311</v>
      </c>
      <c r="AX71" s="120">
        <f t="shared" si="196"/>
        <v>399</v>
      </c>
      <c r="AY71" s="122">
        <f t="shared" si="196"/>
        <v>1681</v>
      </c>
      <c r="AZ71" s="121">
        <f t="shared" ref="AZ71:BE72" si="197">SUMIF($A$9:$A$32,$AE71,V$71:V$94)</f>
        <v>1605</v>
      </c>
      <c r="BA71" s="172">
        <f t="shared" si="197"/>
        <v>3290</v>
      </c>
      <c r="BB71" s="120">
        <f t="shared" si="197"/>
        <v>1939</v>
      </c>
      <c r="BC71" s="122">
        <f t="shared" si="197"/>
        <v>1840</v>
      </c>
      <c r="BD71" s="21">
        <f t="shared" si="197"/>
        <v>4774</v>
      </c>
      <c r="BE71" s="176">
        <f t="shared" si="197"/>
        <v>3296</v>
      </c>
      <c r="BF71" s="162">
        <f>AF71+AH71+AJ71+AL71+AN71+AP71+AR71+AT71+AV71+AX71+AZ71+BB71+BD71</f>
        <v>30402</v>
      </c>
      <c r="BG71" s="163">
        <f>AG71+AI71+AK71+AM71+AO71+AQ71+AS71+AU71+AW71+AY71+BA71+BC71+BE71</f>
        <v>31145</v>
      </c>
      <c r="BI71" s="119" t="s">
        <v>16</v>
      </c>
      <c r="BJ71" s="123">
        <f t="shared" ref="BJ71:CK71" si="198">B71/B95</f>
        <v>0</v>
      </c>
      <c r="BK71" s="124">
        <f t="shared" si="198"/>
        <v>0</v>
      </c>
      <c r="BL71" s="125">
        <f t="shared" si="198"/>
        <v>0</v>
      </c>
      <c r="BM71" s="126">
        <f t="shared" si="198"/>
        <v>0</v>
      </c>
      <c r="BN71" s="123">
        <f t="shared" si="198"/>
        <v>0</v>
      </c>
      <c r="BO71" s="124">
        <f t="shared" si="198"/>
        <v>0</v>
      </c>
      <c r="BP71" s="125">
        <f t="shared" si="198"/>
        <v>0</v>
      </c>
      <c r="BQ71" s="126">
        <f t="shared" si="198"/>
        <v>0</v>
      </c>
      <c r="BR71" s="123">
        <f t="shared" si="198"/>
        <v>0</v>
      </c>
      <c r="BS71" s="124">
        <f t="shared" si="198"/>
        <v>0</v>
      </c>
      <c r="BT71" s="125">
        <f t="shared" si="198"/>
        <v>0</v>
      </c>
      <c r="BU71" s="123">
        <f t="shared" si="198"/>
        <v>0</v>
      </c>
      <c r="BV71" s="127">
        <f t="shared" si="198"/>
        <v>0</v>
      </c>
      <c r="BW71" s="128">
        <f t="shared" si="198"/>
        <v>0</v>
      </c>
      <c r="BX71" s="123">
        <f t="shared" si="198"/>
        <v>0</v>
      </c>
      <c r="BY71" s="124">
        <f t="shared" si="198"/>
        <v>0</v>
      </c>
      <c r="BZ71" s="125">
        <f t="shared" si="198"/>
        <v>0</v>
      </c>
      <c r="CA71" s="126">
        <f t="shared" si="198"/>
        <v>0</v>
      </c>
      <c r="CB71" s="123">
        <f t="shared" si="198"/>
        <v>0</v>
      </c>
      <c r="CC71" s="124">
        <f t="shared" si="198"/>
        <v>0</v>
      </c>
      <c r="CD71" s="125">
        <f t="shared" si="198"/>
        <v>0</v>
      </c>
      <c r="CE71" s="126">
        <f t="shared" si="198"/>
        <v>0</v>
      </c>
      <c r="CF71" s="123">
        <f t="shared" si="198"/>
        <v>0</v>
      </c>
      <c r="CG71" s="124">
        <f t="shared" si="198"/>
        <v>0</v>
      </c>
      <c r="CH71" s="125">
        <f t="shared" si="198"/>
        <v>0</v>
      </c>
      <c r="CI71" s="123">
        <f t="shared" si="198"/>
        <v>0</v>
      </c>
      <c r="CJ71" s="129">
        <f t="shared" si="198"/>
        <v>0</v>
      </c>
      <c r="CK71" s="130">
        <f t="shared" si="198"/>
        <v>0</v>
      </c>
    </row>
    <row r="72" spans="1:89" x14ac:dyDescent="0.25">
      <c r="A72" s="131" t="s">
        <v>17</v>
      </c>
      <c r="B72" s="180">
        <v>660</v>
      </c>
      <c r="C72" s="181">
        <v>0</v>
      </c>
      <c r="D72" s="182">
        <v>516</v>
      </c>
      <c r="E72" s="183">
        <v>6</v>
      </c>
      <c r="F72" s="180">
        <v>1043</v>
      </c>
      <c r="G72" s="184">
        <v>8</v>
      </c>
      <c r="H72" s="182">
        <v>862</v>
      </c>
      <c r="I72" s="183">
        <v>35</v>
      </c>
      <c r="J72" s="180">
        <v>17</v>
      </c>
      <c r="K72" s="184">
        <v>46</v>
      </c>
      <c r="L72" s="182">
        <v>64</v>
      </c>
      <c r="M72" s="180">
        <v>196</v>
      </c>
      <c r="N72" s="185">
        <v>418</v>
      </c>
      <c r="O72" s="186">
        <v>340</v>
      </c>
      <c r="P72" s="180">
        <v>98</v>
      </c>
      <c r="Q72" s="184">
        <v>134</v>
      </c>
      <c r="R72" s="182">
        <v>70</v>
      </c>
      <c r="S72" s="183">
        <v>277</v>
      </c>
      <c r="T72" s="180">
        <v>1</v>
      </c>
      <c r="U72" s="184">
        <v>81</v>
      </c>
      <c r="V72" s="182">
        <v>14</v>
      </c>
      <c r="W72" s="183">
        <v>207</v>
      </c>
      <c r="X72" s="180">
        <v>8</v>
      </c>
      <c r="Y72" s="184">
        <v>101</v>
      </c>
      <c r="Z72" s="182">
        <v>54</v>
      </c>
      <c r="AA72" s="180">
        <v>72</v>
      </c>
      <c r="AB72" s="162">
        <f t="shared" si="194"/>
        <v>3825</v>
      </c>
      <c r="AC72" s="165">
        <f t="shared" ref="AC72:AC94" si="199">SUM(C72,E72,G72,I72,K72,M72,O72,Q72,S72,U72,W72,Y72,AA72)</f>
        <v>1503</v>
      </c>
      <c r="AE72" s="256" t="str">
        <f>$AE$10</f>
        <v>08:00 - 08:59</v>
      </c>
      <c r="AF72" s="120">
        <f t="shared" si="195"/>
        <v>3152</v>
      </c>
      <c r="AG72" s="181">
        <f t="shared" si="195"/>
        <v>1423</v>
      </c>
      <c r="AH72" s="182">
        <f t="shared" si="195"/>
        <v>1503</v>
      </c>
      <c r="AI72" s="183">
        <f t="shared" si="195"/>
        <v>1184</v>
      </c>
      <c r="AJ72" s="180">
        <f t="shared" si="195"/>
        <v>1827</v>
      </c>
      <c r="AK72" s="184">
        <f t="shared" si="195"/>
        <v>1008</v>
      </c>
      <c r="AL72" s="182">
        <f t="shared" si="195"/>
        <v>2945</v>
      </c>
      <c r="AM72" s="183">
        <f t="shared" si="195"/>
        <v>2359</v>
      </c>
      <c r="AN72" s="180">
        <f t="shared" si="195"/>
        <v>223</v>
      </c>
      <c r="AO72" s="184">
        <f t="shared" si="195"/>
        <v>885</v>
      </c>
      <c r="AP72" s="182">
        <f t="shared" si="196"/>
        <v>893</v>
      </c>
      <c r="AQ72" s="180">
        <f t="shared" si="196"/>
        <v>2945</v>
      </c>
      <c r="AR72" s="185">
        <f t="shared" si="196"/>
        <v>2196</v>
      </c>
      <c r="AS72" s="186">
        <f t="shared" si="196"/>
        <v>3673</v>
      </c>
      <c r="AT72" s="180">
        <f t="shared" si="196"/>
        <v>1429</v>
      </c>
      <c r="AU72" s="184">
        <f t="shared" si="196"/>
        <v>1599</v>
      </c>
      <c r="AV72" s="182">
        <f t="shared" si="196"/>
        <v>2073</v>
      </c>
      <c r="AW72" s="183">
        <f t="shared" si="196"/>
        <v>1598</v>
      </c>
      <c r="AX72" s="180">
        <f t="shared" si="196"/>
        <v>270</v>
      </c>
      <c r="AY72" s="184">
        <f t="shared" si="196"/>
        <v>1093</v>
      </c>
      <c r="AZ72" s="182">
        <f t="shared" si="197"/>
        <v>1031</v>
      </c>
      <c r="BA72" s="183">
        <f t="shared" si="197"/>
        <v>2822</v>
      </c>
      <c r="BB72" s="180">
        <f t="shared" si="197"/>
        <v>1446</v>
      </c>
      <c r="BC72" s="184">
        <f t="shared" si="197"/>
        <v>1462</v>
      </c>
      <c r="BD72" s="182">
        <f t="shared" si="197"/>
        <v>3615</v>
      </c>
      <c r="BE72" s="180">
        <f t="shared" si="197"/>
        <v>2666</v>
      </c>
      <c r="BF72" s="164">
        <f>SUM(AF72,AH72,AJ72,AL72,AN72,AP72,AR72,AT72,AV72,AX72,AZ72,BB72,BD72)</f>
        <v>22603</v>
      </c>
      <c r="BG72" s="165">
        <f>SUM(AG72,AI72,AK72,AM72,AO72,AQ72,AS72,AU72,AW72,AY72,BA72,BC72,BE72)</f>
        <v>24717</v>
      </c>
      <c r="BI72" s="131" t="s">
        <v>17</v>
      </c>
      <c r="BJ72" s="123">
        <f t="shared" ref="BJ72:CK72" si="200">B72/B95</f>
        <v>1.7460779385698035E-2</v>
      </c>
      <c r="BK72" s="124">
        <f t="shared" si="200"/>
        <v>0</v>
      </c>
      <c r="BL72" s="125">
        <f t="shared" si="200"/>
        <v>2.5836170638894453E-2</v>
      </c>
      <c r="BM72" s="126">
        <f t="shared" si="200"/>
        <v>3.3057851239669424E-4</v>
      </c>
      <c r="BN72" s="123">
        <f t="shared" si="200"/>
        <v>3.9644228210878409E-2</v>
      </c>
      <c r="BO72" s="124">
        <f t="shared" si="200"/>
        <v>3.6309172604729272E-4</v>
      </c>
      <c r="BP72" s="125">
        <f t="shared" si="200"/>
        <v>1.9614535690718367E-2</v>
      </c>
      <c r="BQ72" s="126">
        <f t="shared" si="200"/>
        <v>7.6184671644065219E-4</v>
      </c>
      <c r="BR72" s="123">
        <f t="shared" si="200"/>
        <v>2.378953260565351E-3</v>
      </c>
      <c r="BS72" s="124">
        <f t="shared" si="200"/>
        <v>5.962410887880752E-3</v>
      </c>
      <c r="BT72" s="125">
        <f t="shared" si="200"/>
        <v>2.5967702669804429E-3</v>
      </c>
      <c r="BU72" s="123">
        <f t="shared" si="200"/>
        <v>7.1611253196930949E-3</v>
      </c>
      <c r="BV72" s="127">
        <f t="shared" si="200"/>
        <v>9.7556421686465795E-3</v>
      </c>
      <c r="BW72" s="128">
        <f t="shared" si="200"/>
        <v>7.7027639329406436E-3</v>
      </c>
      <c r="BX72" s="123">
        <f t="shared" si="200"/>
        <v>4.6143704680290049E-3</v>
      </c>
      <c r="BY72" s="124">
        <f t="shared" si="200"/>
        <v>6.1501744079309716E-3</v>
      </c>
      <c r="BZ72" s="125">
        <f t="shared" si="200"/>
        <v>2.41771146340621E-3</v>
      </c>
      <c r="CA72" s="126">
        <f t="shared" si="200"/>
        <v>9.1977686279718415E-3</v>
      </c>
      <c r="CB72" s="123">
        <f t="shared" si="200"/>
        <v>1.1934598400763814E-4</v>
      </c>
      <c r="CC72" s="124">
        <f t="shared" si="200"/>
        <v>8.8514916402578948E-3</v>
      </c>
      <c r="CD72" s="125">
        <f t="shared" si="200"/>
        <v>4.8496605237633366E-4</v>
      </c>
      <c r="CE72" s="126">
        <f t="shared" si="200"/>
        <v>5.893909626719057E-3</v>
      </c>
      <c r="CF72" s="123">
        <f t="shared" si="200"/>
        <v>3.4022284596410649E-4</v>
      </c>
      <c r="CG72" s="124">
        <f t="shared" si="200"/>
        <v>7.1262259225287521E-3</v>
      </c>
      <c r="CH72" s="125">
        <f t="shared" si="200"/>
        <v>1.040803345990016E-3</v>
      </c>
      <c r="CI72" s="123">
        <f t="shared" si="200"/>
        <v>1.335559265442404E-3</v>
      </c>
      <c r="CJ72" s="129">
        <f t="shared" si="200"/>
        <v>1.0465087646819023E-2</v>
      </c>
      <c r="CK72" s="130">
        <f t="shared" si="200"/>
        <v>4.1228233796728074E-3</v>
      </c>
    </row>
    <row r="73" spans="1:89" ht="13.8" thickBot="1" x14ac:dyDescent="0.3">
      <c r="A73" s="139" t="s">
        <v>18</v>
      </c>
      <c r="B73" s="187">
        <v>2553</v>
      </c>
      <c r="C73" s="188">
        <v>558</v>
      </c>
      <c r="D73" s="189">
        <v>1663</v>
      </c>
      <c r="E73" s="190">
        <v>483</v>
      </c>
      <c r="F73" s="187">
        <v>2809</v>
      </c>
      <c r="G73" s="191">
        <v>458</v>
      </c>
      <c r="H73" s="189">
        <v>2774</v>
      </c>
      <c r="I73" s="190">
        <v>1036</v>
      </c>
      <c r="J73" s="187">
        <v>98</v>
      </c>
      <c r="K73" s="191">
        <v>407</v>
      </c>
      <c r="L73" s="189">
        <v>778</v>
      </c>
      <c r="M73" s="187">
        <v>1593</v>
      </c>
      <c r="N73" s="192">
        <v>2220</v>
      </c>
      <c r="O73" s="193">
        <v>2593</v>
      </c>
      <c r="P73" s="187">
        <v>1001</v>
      </c>
      <c r="Q73" s="191">
        <v>1220</v>
      </c>
      <c r="R73" s="189">
        <v>1396</v>
      </c>
      <c r="S73" s="190">
        <v>1463</v>
      </c>
      <c r="T73" s="187">
        <v>141</v>
      </c>
      <c r="U73" s="191">
        <v>735</v>
      </c>
      <c r="V73" s="189">
        <v>885</v>
      </c>
      <c r="W73" s="190">
        <v>1717</v>
      </c>
      <c r="X73" s="187">
        <v>1312</v>
      </c>
      <c r="Y73" s="191">
        <v>1058</v>
      </c>
      <c r="Z73" s="189">
        <v>3003</v>
      </c>
      <c r="AA73" s="187">
        <v>2203</v>
      </c>
      <c r="AB73" s="162">
        <f t="shared" si="194"/>
        <v>20633</v>
      </c>
      <c r="AC73" s="165">
        <f t="shared" si="199"/>
        <v>15524</v>
      </c>
      <c r="AE73" s="254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18</v>
      </c>
      <c r="BJ73" s="123">
        <f t="shared" ref="BJ73:CK73" si="201">B73/B95</f>
        <v>6.7541469351041036E-2</v>
      </c>
      <c r="BK73" s="124">
        <f t="shared" si="201"/>
        <v>1.5966578917248484E-2</v>
      </c>
      <c r="BL73" s="125">
        <f t="shared" si="201"/>
        <v>8.3266573202483471E-2</v>
      </c>
      <c r="BM73" s="126">
        <f t="shared" si="201"/>
        <v>2.6611570247933883E-2</v>
      </c>
      <c r="BN73" s="123">
        <f t="shared" si="201"/>
        <v>0.10676954654300809</v>
      </c>
      <c r="BO73" s="124">
        <f t="shared" si="201"/>
        <v>2.0787001316207507E-2</v>
      </c>
      <c r="BP73" s="125">
        <f t="shared" si="201"/>
        <v>6.3121487246000862E-2</v>
      </c>
      <c r="BQ73" s="126">
        <f t="shared" si="201"/>
        <v>2.2550662806643303E-2</v>
      </c>
      <c r="BR73" s="123">
        <f t="shared" si="201"/>
        <v>1.3713965855023789E-2</v>
      </c>
      <c r="BS73" s="124">
        <f t="shared" si="201"/>
        <v>5.2754374594944912E-2</v>
      </c>
      <c r="BT73" s="125">
        <f t="shared" si="201"/>
        <v>3.1566988557981013E-2</v>
      </c>
      <c r="BU73" s="123">
        <f t="shared" si="201"/>
        <v>5.8202411399342346E-2</v>
      </c>
      <c r="BV73" s="127">
        <f t="shared" si="201"/>
        <v>5.1812262235395708E-2</v>
      </c>
      <c r="BW73" s="128">
        <f t="shared" si="201"/>
        <v>5.8744902582691438E-2</v>
      </c>
      <c r="BX73" s="123">
        <f t="shared" si="201"/>
        <v>4.7132498352010548E-2</v>
      </c>
      <c r="BY73" s="124">
        <f t="shared" si="201"/>
        <v>5.5994125206535711E-2</v>
      </c>
      <c r="BZ73" s="125">
        <f t="shared" si="201"/>
        <v>4.8216074327358131E-2</v>
      </c>
      <c r="CA73" s="126">
        <f t="shared" si="201"/>
        <v>4.8578828529685217E-2</v>
      </c>
      <c r="CB73" s="123">
        <f t="shared" si="201"/>
        <v>1.6827783745076978E-2</v>
      </c>
      <c r="CC73" s="124">
        <f t="shared" si="201"/>
        <v>8.031909080974757E-2</v>
      </c>
      <c r="CD73" s="125">
        <f t="shared" si="201"/>
        <v>3.0656782596646805E-2</v>
      </c>
      <c r="CE73" s="126">
        <f t="shared" si="201"/>
        <v>4.88881296090658E-2</v>
      </c>
      <c r="CF73" s="123">
        <f t="shared" si="201"/>
        <v>5.5796546738113462E-2</v>
      </c>
      <c r="CG73" s="124">
        <f t="shared" si="201"/>
        <v>7.4648980455796238E-2</v>
      </c>
      <c r="CH73" s="125">
        <f t="shared" si="201"/>
        <v>5.7880230518667003E-2</v>
      </c>
      <c r="CI73" s="123">
        <f t="shared" si="201"/>
        <v>4.0864403635689113E-2</v>
      </c>
      <c r="CJ73" s="129">
        <f t="shared" si="201"/>
        <v>5.6451281939037104E-2</v>
      </c>
      <c r="CK73" s="130">
        <f t="shared" si="201"/>
        <v>4.2583306817059657E-2</v>
      </c>
    </row>
    <row r="74" spans="1:89" ht="14.4" thickTop="1" thickBot="1" x14ac:dyDescent="0.3">
      <c r="A74" s="131" t="s">
        <v>19</v>
      </c>
      <c r="B74" s="180">
        <v>3574</v>
      </c>
      <c r="C74" s="181">
        <v>1958</v>
      </c>
      <c r="D74" s="182">
        <v>1892</v>
      </c>
      <c r="E74" s="183">
        <v>1410</v>
      </c>
      <c r="F74" s="180">
        <v>3225</v>
      </c>
      <c r="G74" s="184">
        <v>1309</v>
      </c>
      <c r="H74" s="182">
        <v>3938</v>
      </c>
      <c r="I74" s="183">
        <v>2286</v>
      </c>
      <c r="J74" s="180">
        <v>220</v>
      </c>
      <c r="K74" s="184">
        <v>861</v>
      </c>
      <c r="L74" s="182">
        <v>1354</v>
      </c>
      <c r="M74" s="180">
        <v>2640</v>
      </c>
      <c r="N74" s="185">
        <v>3040</v>
      </c>
      <c r="O74" s="186">
        <v>3891</v>
      </c>
      <c r="P74" s="180">
        <v>1628</v>
      </c>
      <c r="Q74" s="184">
        <v>1823</v>
      </c>
      <c r="R74" s="182">
        <v>2304</v>
      </c>
      <c r="S74" s="183">
        <v>2115</v>
      </c>
      <c r="T74" s="180">
        <v>351</v>
      </c>
      <c r="U74" s="184">
        <v>1374</v>
      </c>
      <c r="V74" s="182">
        <v>1540</v>
      </c>
      <c r="W74" s="183">
        <v>3149</v>
      </c>
      <c r="X74" s="180">
        <v>2092</v>
      </c>
      <c r="Y74" s="184">
        <v>1633</v>
      </c>
      <c r="Z74" s="182">
        <v>4282</v>
      </c>
      <c r="AA74" s="180">
        <v>3431</v>
      </c>
      <c r="AB74" s="162">
        <f t="shared" si="194"/>
        <v>29440</v>
      </c>
      <c r="AC74" s="165">
        <f t="shared" si="199"/>
        <v>27880</v>
      </c>
      <c r="AE74" s="251" t="s">
        <v>13</v>
      </c>
      <c r="AF74" s="14">
        <f t="shared" ref="AF74:BG74" si="202">SUM(AF71:AF73)</f>
        <v>7550</v>
      </c>
      <c r="AG74" s="1">
        <f t="shared" si="202"/>
        <v>3010</v>
      </c>
      <c r="AH74" s="14">
        <f t="shared" si="202"/>
        <v>3286</v>
      </c>
      <c r="AI74" s="1">
        <f t="shared" si="202"/>
        <v>2629</v>
      </c>
      <c r="AJ74" s="14">
        <f t="shared" si="202"/>
        <v>4718</v>
      </c>
      <c r="AK74" s="1">
        <f t="shared" si="202"/>
        <v>2312</v>
      </c>
      <c r="AL74" s="14">
        <f t="shared" si="202"/>
        <v>6603</v>
      </c>
      <c r="AM74" s="1">
        <f t="shared" si="202"/>
        <v>4883</v>
      </c>
      <c r="AN74" s="14">
        <f t="shared" si="202"/>
        <v>479</v>
      </c>
      <c r="AO74" s="1">
        <f t="shared" si="202"/>
        <v>2021</v>
      </c>
      <c r="AP74" s="14">
        <f t="shared" si="202"/>
        <v>1996</v>
      </c>
      <c r="AQ74" s="1">
        <f t="shared" si="202"/>
        <v>6691</v>
      </c>
      <c r="AR74" s="14">
        <f t="shared" si="202"/>
        <v>5089</v>
      </c>
      <c r="AS74" s="1">
        <f t="shared" si="202"/>
        <v>8456</v>
      </c>
      <c r="AT74" s="14">
        <f t="shared" si="202"/>
        <v>3354</v>
      </c>
      <c r="AU74" s="1">
        <f t="shared" si="202"/>
        <v>3801</v>
      </c>
      <c r="AV74" s="14">
        <f t="shared" si="202"/>
        <v>4851</v>
      </c>
      <c r="AW74" s="1">
        <f t="shared" si="202"/>
        <v>3909</v>
      </c>
      <c r="AX74" s="14">
        <f t="shared" si="202"/>
        <v>669</v>
      </c>
      <c r="AY74" s="1">
        <f t="shared" si="202"/>
        <v>2774</v>
      </c>
      <c r="AZ74" s="14">
        <f t="shared" si="202"/>
        <v>2636</v>
      </c>
      <c r="BA74" s="1">
        <f t="shared" si="202"/>
        <v>6112</v>
      </c>
      <c r="BB74" s="14">
        <f t="shared" si="202"/>
        <v>3385</v>
      </c>
      <c r="BC74" s="1">
        <f t="shared" si="202"/>
        <v>3302</v>
      </c>
      <c r="BD74" s="14">
        <f t="shared" si="202"/>
        <v>8389</v>
      </c>
      <c r="BE74" s="1">
        <f t="shared" si="202"/>
        <v>5962</v>
      </c>
      <c r="BF74" s="166">
        <f t="shared" si="202"/>
        <v>53005</v>
      </c>
      <c r="BG74" s="167">
        <f t="shared" si="202"/>
        <v>55862</v>
      </c>
      <c r="BI74" s="131" t="s">
        <v>19</v>
      </c>
      <c r="BJ74" s="123">
        <f t="shared" ref="BJ74:CK74" si="203">B74/B95</f>
        <v>9.4552765946189055E-2</v>
      </c>
      <c r="BK74" s="124">
        <f t="shared" si="203"/>
        <v>5.6026095913929264E-2</v>
      </c>
      <c r="BL74" s="125">
        <f t="shared" si="203"/>
        <v>9.4732625675946328E-2</v>
      </c>
      <c r="BM74" s="126">
        <f t="shared" si="203"/>
        <v>7.768595041322314E-2</v>
      </c>
      <c r="BN74" s="123">
        <f t="shared" si="203"/>
        <v>0.12258162605952336</v>
      </c>
      <c r="BO74" s="124">
        <f t="shared" si="203"/>
        <v>5.9410883674488268E-2</v>
      </c>
      <c r="BP74" s="125">
        <f t="shared" si="203"/>
        <v>8.9607936833003388E-2</v>
      </c>
      <c r="BQ74" s="126">
        <f t="shared" si="203"/>
        <v>4.9759474108095163E-2</v>
      </c>
      <c r="BR74" s="123">
        <f t="shared" si="203"/>
        <v>3.0786453960257486E-2</v>
      </c>
      <c r="BS74" s="124">
        <f t="shared" si="203"/>
        <v>0.11160077770576798</v>
      </c>
      <c r="BT74" s="125">
        <f t="shared" si="203"/>
        <v>5.4937920960804999E-2</v>
      </c>
      <c r="BU74" s="123">
        <f t="shared" si="203"/>
        <v>9.6455973693825359E-2</v>
      </c>
      <c r="BV74" s="127">
        <f t="shared" si="203"/>
        <v>7.0950124862884212E-2</v>
      </c>
      <c r="BW74" s="128">
        <f t="shared" si="203"/>
        <v>8.8151336656094245E-2</v>
      </c>
      <c r="BX74" s="123">
        <f t="shared" si="203"/>
        <v>7.6655052264808357E-2</v>
      </c>
      <c r="BY74" s="124">
        <f t="shared" si="203"/>
        <v>8.3669910042225085E-2</v>
      </c>
      <c r="BZ74" s="125">
        <f t="shared" si="203"/>
        <v>7.9577245881255823E-2</v>
      </c>
      <c r="CA74" s="126">
        <f t="shared" si="203"/>
        <v>7.0228449993359018E-2</v>
      </c>
      <c r="CB74" s="123">
        <f t="shared" si="203"/>
        <v>4.1890440386680987E-2</v>
      </c>
      <c r="CC74" s="124">
        <f t="shared" si="203"/>
        <v>0.15014752486067096</v>
      </c>
      <c r="CD74" s="125">
        <f t="shared" si="203"/>
        <v>5.33462657613967E-2</v>
      </c>
      <c r="CE74" s="126">
        <f t="shared" si="203"/>
        <v>8.9661456108880724E-2</v>
      </c>
      <c r="CF74" s="123">
        <f t="shared" si="203"/>
        <v>8.8968274219613841E-2</v>
      </c>
      <c r="CG74" s="124">
        <f t="shared" si="203"/>
        <v>0.11521907852959853</v>
      </c>
      <c r="CH74" s="125">
        <f t="shared" si="203"/>
        <v>8.25318505098009E-2</v>
      </c>
      <c r="CI74" s="123">
        <f t="shared" si="203"/>
        <v>6.3643108885179003E-2</v>
      </c>
      <c r="CJ74" s="129">
        <f t="shared" si="203"/>
        <v>8.0546975247673736E-2</v>
      </c>
      <c r="CK74" s="130">
        <f t="shared" si="203"/>
        <v>7.647659070211435E-2</v>
      </c>
    </row>
    <row r="75" spans="1:89" ht="13.8" thickTop="1" x14ac:dyDescent="0.25">
      <c r="A75" s="139" t="s">
        <v>20</v>
      </c>
      <c r="B75" s="266">
        <v>4398</v>
      </c>
      <c r="C75" s="267">
        <v>1587</v>
      </c>
      <c r="D75" s="268">
        <v>1783</v>
      </c>
      <c r="E75" s="269">
        <v>1445</v>
      </c>
      <c r="F75" s="266">
        <v>2891</v>
      </c>
      <c r="G75" s="270">
        <v>1304</v>
      </c>
      <c r="H75" s="268">
        <v>3658</v>
      </c>
      <c r="I75" s="269">
        <v>2524</v>
      </c>
      <c r="J75" s="266">
        <v>256</v>
      </c>
      <c r="K75" s="270">
        <v>1136</v>
      </c>
      <c r="L75" s="268">
        <v>1103</v>
      </c>
      <c r="M75" s="266">
        <v>3746</v>
      </c>
      <c r="N75" s="271">
        <v>2893</v>
      </c>
      <c r="O75" s="272">
        <v>4783</v>
      </c>
      <c r="P75" s="266">
        <v>1925</v>
      </c>
      <c r="Q75" s="270">
        <v>2202</v>
      </c>
      <c r="R75" s="268">
        <v>2778</v>
      </c>
      <c r="S75" s="269">
        <v>2311</v>
      </c>
      <c r="T75" s="266">
        <v>399</v>
      </c>
      <c r="U75" s="270">
        <v>1681</v>
      </c>
      <c r="V75" s="268">
        <v>1605</v>
      </c>
      <c r="W75" s="269">
        <v>3290</v>
      </c>
      <c r="X75" s="266">
        <v>1939</v>
      </c>
      <c r="Y75" s="270">
        <v>1840</v>
      </c>
      <c r="Z75" s="268">
        <v>4774</v>
      </c>
      <c r="AA75" s="266">
        <v>3296</v>
      </c>
      <c r="AB75" s="286">
        <f t="shared" si="194"/>
        <v>30402</v>
      </c>
      <c r="AC75" s="287">
        <f t="shared" si="199"/>
        <v>31145</v>
      </c>
      <c r="BI75" s="139" t="s">
        <v>20</v>
      </c>
      <c r="BJ75" s="123">
        <f t="shared" ref="BJ75:CK75" si="204">B75/B95</f>
        <v>0.11635228445196963</v>
      </c>
      <c r="BK75" s="124">
        <f t="shared" si="204"/>
        <v>4.5410323909808856E-2</v>
      </c>
      <c r="BL75" s="125">
        <f t="shared" si="204"/>
        <v>8.9274984978970559E-2</v>
      </c>
      <c r="BM75" s="126">
        <f t="shared" si="204"/>
        <v>7.961432506887052E-2</v>
      </c>
      <c r="BN75" s="123">
        <f t="shared" si="204"/>
        <v>0.10988635067847505</v>
      </c>
      <c r="BO75" s="124">
        <f t="shared" si="204"/>
        <v>5.918395134570871E-2</v>
      </c>
      <c r="BP75" s="125">
        <f t="shared" si="204"/>
        <v>8.323662593578629E-2</v>
      </c>
      <c r="BQ75" s="126">
        <f t="shared" si="204"/>
        <v>5.4940031779891603E-2</v>
      </c>
      <c r="BR75" s="123">
        <f t="shared" si="204"/>
        <v>3.582423733557235E-2</v>
      </c>
      <c r="BS75" s="124">
        <f t="shared" si="204"/>
        <v>0.14724562540505509</v>
      </c>
      <c r="BT75" s="125">
        <f t="shared" si="204"/>
        <v>4.4753712569991076E-2</v>
      </c>
      <c r="BU75" s="123">
        <f t="shared" si="204"/>
        <v>0.13686518085495067</v>
      </c>
      <c r="BV75" s="127">
        <f t="shared" si="204"/>
        <v>6.7519312904053955E-2</v>
      </c>
      <c r="BW75" s="128">
        <f t="shared" si="204"/>
        <v>0.1083597643860444</v>
      </c>
      <c r="BX75" s="123">
        <f t="shared" si="204"/>
        <v>9.0639419907712585E-2</v>
      </c>
      <c r="BY75" s="124">
        <f t="shared" si="204"/>
        <v>0.10106480631540297</v>
      </c>
      <c r="BZ75" s="125">
        <f t="shared" si="204"/>
        <v>9.5948606362035019E-2</v>
      </c>
      <c r="CA75" s="126">
        <f t="shared" si="204"/>
        <v>7.6736618408819235E-2</v>
      </c>
      <c r="CB75" s="123">
        <f t="shared" si="204"/>
        <v>4.7619047619047616E-2</v>
      </c>
      <c r="CC75" s="124">
        <f t="shared" si="204"/>
        <v>0.18369577095399409</v>
      </c>
      <c r="CD75" s="125">
        <f t="shared" si="204"/>
        <v>5.5597893861715396E-2</v>
      </c>
      <c r="CE75" s="126">
        <f t="shared" si="204"/>
        <v>9.3676148173457471E-2</v>
      </c>
      <c r="CF75" s="123">
        <f t="shared" si="204"/>
        <v>8.2461512290550307E-2</v>
      </c>
      <c r="CG75" s="124">
        <f t="shared" si="204"/>
        <v>0.12982431383616735</v>
      </c>
      <c r="CH75" s="125">
        <f t="shared" si="204"/>
        <v>9.2014725439932152E-2</v>
      </c>
      <c r="CI75" s="123">
        <f t="shared" si="204"/>
        <v>6.1138935262474492E-2</v>
      </c>
      <c r="CJ75" s="129">
        <f t="shared" si="204"/>
        <v>8.3178978990481559E-2</v>
      </c>
      <c r="CK75" s="130">
        <f t="shared" si="204"/>
        <v>8.543269072515608E-2</v>
      </c>
    </row>
    <row r="76" spans="1:89" ht="13.8" thickBot="1" x14ac:dyDescent="0.3">
      <c r="A76" s="131" t="s">
        <v>21</v>
      </c>
      <c r="B76" s="273">
        <v>3152</v>
      </c>
      <c r="C76" s="274">
        <v>1423</v>
      </c>
      <c r="D76" s="275">
        <v>1503</v>
      </c>
      <c r="E76" s="276">
        <v>1184</v>
      </c>
      <c r="F76" s="273">
        <v>1827</v>
      </c>
      <c r="G76" s="277">
        <v>1008</v>
      </c>
      <c r="H76" s="275">
        <v>2945</v>
      </c>
      <c r="I76" s="276">
        <v>2359</v>
      </c>
      <c r="J76" s="273">
        <v>223</v>
      </c>
      <c r="K76" s="277">
        <v>885</v>
      </c>
      <c r="L76" s="275">
        <v>893</v>
      </c>
      <c r="M76" s="273">
        <v>2945</v>
      </c>
      <c r="N76" s="278">
        <v>2196</v>
      </c>
      <c r="O76" s="279">
        <v>3673</v>
      </c>
      <c r="P76" s="273">
        <v>1429</v>
      </c>
      <c r="Q76" s="277">
        <v>1599</v>
      </c>
      <c r="R76" s="275">
        <v>2073</v>
      </c>
      <c r="S76" s="276">
        <v>1598</v>
      </c>
      <c r="T76" s="273">
        <v>270</v>
      </c>
      <c r="U76" s="277">
        <v>1093</v>
      </c>
      <c r="V76" s="275">
        <v>1031</v>
      </c>
      <c r="W76" s="276">
        <v>2822</v>
      </c>
      <c r="X76" s="273">
        <v>1446</v>
      </c>
      <c r="Y76" s="277">
        <v>1462</v>
      </c>
      <c r="Z76" s="275">
        <v>3615</v>
      </c>
      <c r="AA76" s="273">
        <v>2666</v>
      </c>
      <c r="AB76" s="286">
        <f t="shared" si="194"/>
        <v>22603</v>
      </c>
      <c r="AC76" s="287">
        <f t="shared" si="199"/>
        <v>24717</v>
      </c>
      <c r="AE76" t="s">
        <v>85</v>
      </c>
      <c r="BI76" s="131" t="s">
        <v>21</v>
      </c>
      <c r="BJ76" s="123">
        <f t="shared" ref="BJ76:CK76" si="205">B76/B95</f>
        <v>8.3388449429879094E-2</v>
      </c>
      <c r="BK76" s="124">
        <f t="shared" si="205"/>
        <v>4.0717637633054825E-2</v>
      </c>
      <c r="BL76" s="125">
        <f t="shared" si="205"/>
        <v>7.5255357500500705E-2</v>
      </c>
      <c r="BM76" s="126">
        <f t="shared" si="205"/>
        <v>6.5234159779614331E-2</v>
      </c>
      <c r="BN76" s="123">
        <f t="shared" si="205"/>
        <v>6.9443916530464861E-2</v>
      </c>
      <c r="BO76" s="124">
        <f t="shared" si="205"/>
        <v>4.5749557481958879E-2</v>
      </c>
      <c r="BP76" s="125">
        <f t="shared" si="205"/>
        <v>6.701253782965845E-2</v>
      </c>
      <c r="BQ76" s="126">
        <f t="shared" si="205"/>
        <v>5.1348468688099953E-2</v>
      </c>
      <c r="BR76" s="123">
        <f t="shared" si="205"/>
        <v>3.1206269241533725E-2</v>
      </c>
      <c r="BS76" s="124">
        <f t="shared" si="205"/>
        <v>0.11471160077770577</v>
      </c>
      <c r="BT76" s="125">
        <f t="shared" si="205"/>
        <v>3.6233060131461492E-2</v>
      </c>
      <c r="BU76" s="123">
        <f t="shared" si="205"/>
        <v>0.10759956156375594</v>
      </c>
      <c r="BV76" s="127">
        <f t="shared" si="205"/>
        <v>5.1252129670688727E-2</v>
      </c>
      <c r="BW76" s="128">
        <f t="shared" si="205"/>
        <v>8.321250566379701E-2</v>
      </c>
      <c r="BX76" s="123">
        <f t="shared" si="205"/>
        <v>6.7285055089933141E-2</v>
      </c>
      <c r="BY76" s="124">
        <f t="shared" si="205"/>
        <v>7.3389021479713601E-2</v>
      </c>
      <c r="BZ76" s="125">
        <f t="shared" si="205"/>
        <v>7.1598798052015342E-2</v>
      </c>
      <c r="CA76" s="126">
        <f t="shared" si="205"/>
        <v>5.3061495550537921E-2</v>
      </c>
      <c r="CB76" s="123">
        <f t="shared" si="205"/>
        <v>3.2223415682062301E-2</v>
      </c>
      <c r="CC76" s="124">
        <f t="shared" si="205"/>
        <v>0.11944049830619605</v>
      </c>
      <c r="CD76" s="125">
        <f t="shared" si="205"/>
        <v>3.5714285714285712E-2</v>
      </c>
      <c r="CE76" s="126">
        <f t="shared" si="205"/>
        <v>8.0350787278266569E-2</v>
      </c>
      <c r="CF76" s="123">
        <f t="shared" si="205"/>
        <v>6.1495279408012249E-2</v>
      </c>
      <c r="CG76" s="124">
        <f t="shared" si="205"/>
        <v>0.10315388414591124</v>
      </c>
      <c r="CH76" s="125">
        <f t="shared" si="205"/>
        <v>6.9676001773220517E-2</v>
      </c>
      <c r="CI76" s="123">
        <f t="shared" si="205"/>
        <v>4.9452791689853462E-2</v>
      </c>
      <c r="CJ76" s="129">
        <f t="shared" si="205"/>
        <v>6.1841144073477225E-2</v>
      </c>
      <c r="CK76" s="130">
        <f t="shared" si="205"/>
        <v>6.7800283084080357E-2</v>
      </c>
    </row>
    <row r="77" spans="1:89" ht="14.4" thickTop="1" thickBot="1" x14ac:dyDescent="0.3">
      <c r="A77" s="139" t="s">
        <v>22</v>
      </c>
      <c r="B77" s="187">
        <v>2273</v>
      </c>
      <c r="C77" s="188">
        <v>1252</v>
      </c>
      <c r="D77" s="189">
        <v>1217</v>
      </c>
      <c r="E77" s="190">
        <v>829</v>
      </c>
      <c r="F77" s="187">
        <v>1504</v>
      </c>
      <c r="G77" s="191">
        <v>743</v>
      </c>
      <c r="H77" s="189">
        <v>2707</v>
      </c>
      <c r="I77" s="190">
        <v>1967</v>
      </c>
      <c r="J77" s="187">
        <v>256</v>
      </c>
      <c r="K77" s="191">
        <v>762</v>
      </c>
      <c r="L77" s="189">
        <v>645</v>
      </c>
      <c r="M77" s="187">
        <v>2095</v>
      </c>
      <c r="N77" s="192">
        <v>1858</v>
      </c>
      <c r="O77" s="193">
        <v>2958</v>
      </c>
      <c r="P77" s="187">
        <v>1077</v>
      </c>
      <c r="Q77" s="191">
        <v>1000</v>
      </c>
      <c r="R77" s="189">
        <v>1738</v>
      </c>
      <c r="S77" s="190">
        <v>1455</v>
      </c>
      <c r="T77" s="187">
        <v>264</v>
      </c>
      <c r="U77" s="191">
        <v>575</v>
      </c>
      <c r="V77" s="189">
        <v>778</v>
      </c>
      <c r="W77" s="190">
        <v>2673</v>
      </c>
      <c r="X77" s="187">
        <v>1104</v>
      </c>
      <c r="Y77" s="191">
        <v>894</v>
      </c>
      <c r="Z77" s="189">
        <v>3238</v>
      </c>
      <c r="AA77" s="187">
        <v>2730</v>
      </c>
      <c r="AB77" s="162">
        <f t="shared" si="194"/>
        <v>18659</v>
      </c>
      <c r="AC77" s="165">
        <f t="shared" si="199"/>
        <v>19933</v>
      </c>
      <c r="AE77" s="290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39" t="s">
        <v>22</v>
      </c>
      <c r="BJ77" s="123">
        <f t="shared" ref="BJ77:CK77" si="206">B77/B95</f>
        <v>6.013386597529035E-2</v>
      </c>
      <c r="BK77" s="124">
        <f t="shared" si="206"/>
        <v>3.5824653771317383E-2</v>
      </c>
      <c r="BL77" s="125">
        <f t="shared" si="206"/>
        <v>6.0935309433206492E-2</v>
      </c>
      <c r="BM77" s="126">
        <f t="shared" si="206"/>
        <v>4.5674931129476584E-2</v>
      </c>
      <c r="BN77" s="123">
        <f t="shared" si="206"/>
        <v>5.7166749021247479E-2</v>
      </c>
      <c r="BO77" s="124">
        <f t="shared" si="206"/>
        <v>3.3722144056642311E-2</v>
      </c>
      <c r="BP77" s="125">
        <f t="shared" si="206"/>
        <v>6.1596923567023912E-2</v>
      </c>
      <c r="BQ77" s="126">
        <f t="shared" si="206"/>
        <v>4.2815785463964653E-2</v>
      </c>
      <c r="BR77" s="123">
        <f t="shared" si="206"/>
        <v>3.582423733557235E-2</v>
      </c>
      <c r="BS77" s="124">
        <f t="shared" si="206"/>
        <v>9.8768632534024625E-2</v>
      </c>
      <c r="BT77" s="125">
        <f t="shared" si="206"/>
        <v>2.6170575346912278E-2</v>
      </c>
      <c r="BU77" s="123">
        <f t="shared" si="206"/>
        <v>7.6543660942637926E-2</v>
      </c>
      <c r="BV77" s="127">
        <f t="shared" si="206"/>
        <v>4.336359605106542E-2</v>
      </c>
      <c r="BW77" s="128">
        <f t="shared" si="206"/>
        <v>6.7014046216583592E-2</v>
      </c>
      <c r="BX77" s="123">
        <f t="shared" si="206"/>
        <v>5.0710989735379977E-2</v>
      </c>
      <c r="BY77" s="124">
        <f t="shared" si="206"/>
        <v>4.5896823939783365E-2</v>
      </c>
      <c r="BZ77" s="125">
        <f t="shared" si="206"/>
        <v>6.0028321762857044E-2</v>
      </c>
      <c r="CA77" s="126">
        <f t="shared" si="206"/>
        <v>4.8313189002523578E-2</v>
      </c>
      <c r="CB77" s="123">
        <f t="shared" si="206"/>
        <v>3.1507339778016473E-2</v>
      </c>
      <c r="CC77" s="124">
        <f t="shared" si="206"/>
        <v>6.2834662878373942E-2</v>
      </c>
      <c r="CD77" s="125">
        <f t="shared" si="206"/>
        <v>2.6950256339199112E-2</v>
      </c>
      <c r="CE77" s="126">
        <f t="shared" si="206"/>
        <v>7.610831126676347E-2</v>
      </c>
      <c r="CF77" s="123">
        <f t="shared" si="206"/>
        <v>4.6950752743046699E-2</v>
      </c>
      <c r="CG77" s="124">
        <f t="shared" si="206"/>
        <v>6.3077682918224798E-2</v>
      </c>
      <c r="CH77" s="125">
        <f t="shared" si="206"/>
        <v>6.2409652487327258E-2</v>
      </c>
      <c r="CI77" s="123">
        <f t="shared" si="206"/>
        <v>5.0639955481357822E-2</v>
      </c>
      <c r="CJ77" s="129">
        <f t="shared" si="206"/>
        <v>5.1050475922090499E-2</v>
      </c>
      <c r="CK77" s="130">
        <f t="shared" si="206"/>
        <v>5.4677470676658728E-2</v>
      </c>
    </row>
    <row r="78" spans="1:89" ht="15" thickTop="1" thickBot="1" x14ac:dyDescent="0.35">
      <c r="A78" s="131" t="s">
        <v>23</v>
      </c>
      <c r="B78" s="180">
        <v>1944</v>
      </c>
      <c r="C78" s="181">
        <v>1233</v>
      </c>
      <c r="D78" s="182">
        <v>1008</v>
      </c>
      <c r="E78" s="183">
        <v>683</v>
      </c>
      <c r="F78" s="180">
        <v>1445</v>
      </c>
      <c r="G78" s="184">
        <v>680</v>
      </c>
      <c r="H78" s="182">
        <v>2240</v>
      </c>
      <c r="I78" s="183">
        <v>1876</v>
      </c>
      <c r="J78" s="180">
        <v>263</v>
      </c>
      <c r="K78" s="184">
        <v>569</v>
      </c>
      <c r="L78" s="182">
        <v>633</v>
      </c>
      <c r="M78" s="180">
        <v>1626</v>
      </c>
      <c r="N78" s="185">
        <v>1682</v>
      </c>
      <c r="O78" s="186">
        <v>2208</v>
      </c>
      <c r="P78" s="180">
        <v>971</v>
      </c>
      <c r="Q78" s="184">
        <v>760</v>
      </c>
      <c r="R78" s="182">
        <v>1473</v>
      </c>
      <c r="S78" s="183">
        <v>1223</v>
      </c>
      <c r="T78" s="180">
        <v>264</v>
      </c>
      <c r="U78" s="184">
        <v>393</v>
      </c>
      <c r="V78" s="182">
        <v>826</v>
      </c>
      <c r="W78" s="183">
        <v>1959</v>
      </c>
      <c r="X78" s="180">
        <v>938</v>
      </c>
      <c r="Y78" s="184">
        <v>639</v>
      </c>
      <c r="Z78" s="182">
        <v>2729</v>
      </c>
      <c r="AA78" s="180">
        <v>2256</v>
      </c>
      <c r="AB78" s="162">
        <f t="shared" si="194"/>
        <v>16416</v>
      </c>
      <c r="AC78" s="165">
        <f t="shared" si="199"/>
        <v>16105</v>
      </c>
      <c r="AE78" s="291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68" t="s">
        <v>14</v>
      </c>
      <c r="BG78" s="169" t="s">
        <v>15</v>
      </c>
      <c r="BI78" s="131" t="s">
        <v>23</v>
      </c>
      <c r="BJ78" s="123">
        <f t="shared" ref="BJ78:CK78" si="207">B78/B95</f>
        <v>5.1429932008783298E-2</v>
      </c>
      <c r="BK78" s="124">
        <f t="shared" si="207"/>
        <v>3.5280988897791001E-2</v>
      </c>
      <c r="BL78" s="125">
        <f t="shared" si="207"/>
        <v>5.0470658922491488E-2</v>
      </c>
      <c r="BM78" s="126">
        <f t="shared" si="207"/>
        <v>3.7630853994490357E-2</v>
      </c>
      <c r="BN78" s="123">
        <f t="shared" si="207"/>
        <v>5.4924170435972482E-2</v>
      </c>
      <c r="BO78" s="124">
        <f t="shared" si="207"/>
        <v>3.0862796714019879E-2</v>
      </c>
      <c r="BP78" s="125">
        <f t="shared" si="207"/>
        <v>5.097048717773682E-2</v>
      </c>
      <c r="BQ78" s="126">
        <f t="shared" si="207"/>
        <v>4.0834984001218953E-2</v>
      </c>
      <c r="BR78" s="123">
        <f t="shared" si="207"/>
        <v>3.6803806325216903E-2</v>
      </c>
      <c r="BS78" s="124">
        <f t="shared" si="207"/>
        <v>7.3752430330524948E-2</v>
      </c>
      <c r="BT78" s="125">
        <f t="shared" si="207"/>
        <v>2.5683680921853445E-2</v>
      </c>
      <c r="BU78" s="123">
        <f t="shared" si="207"/>
        <v>5.9408111070515163E-2</v>
      </c>
      <c r="BV78" s="127">
        <f t="shared" si="207"/>
        <v>3.9255957243214228E-2</v>
      </c>
      <c r="BW78" s="128">
        <f t="shared" si="207"/>
        <v>5.0022655188038063E-2</v>
      </c>
      <c r="BX78" s="123">
        <f t="shared" si="207"/>
        <v>4.5719935963838401E-2</v>
      </c>
      <c r="BY78" s="124">
        <f t="shared" si="207"/>
        <v>3.4881586194235356E-2</v>
      </c>
      <c r="BZ78" s="125">
        <f t="shared" si="207"/>
        <v>5.0875556937104965E-2</v>
      </c>
      <c r="CA78" s="126">
        <f t="shared" si="207"/>
        <v>4.060964271483597E-2</v>
      </c>
      <c r="CB78" s="123">
        <f t="shared" si="207"/>
        <v>3.1507339778016473E-2</v>
      </c>
      <c r="CC78" s="124">
        <f t="shared" si="207"/>
        <v>4.2946126106436458E-2</v>
      </c>
      <c r="CD78" s="125">
        <f t="shared" si="207"/>
        <v>2.8612997090203686E-2</v>
      </c>
      <c r="CE78" s="126">
        <f t="shared" si="207"/>
        <v>5.5778594003587596E-2</v>
      </c>
      <c r="CF78" s="123">
        <f t="shared" si="207"/>
        <v>3.9891128689291483E-2</v>
      </c>
      <c r="CG78" s="124">
        <f t="shared" si="207"/>
        <v>4.5085726381147252E-2</v>
      </c>
      <c r="CH78" s="125">
        <f t="shared" si="207"/>
        <v>5.2599117244569511E-2</v>
      </c>
      <c r="CI78" s="123">
        <f t="shared" si="207"/>
        <v>4.1847523650528656E-2</v>
      </c>
      <c r="CJ78" s="129">
        <f t="shared" si="207"/>
        <v>4.4913693806583291E-2</v>
      </c>
      <c r="CK78" s="130">
        <f t="shared" si="207"/>
        <v>4.4177026300486068E-2</v>
      </c>
    </row>
    <row r="79" spans="1:89" ht="13.8" thickTop="1" x14ac:dyDescent="0.25">
      <c r="A79" s="139" t="s">
        <v>24</v>
      </c>
      <c r="B79" s="194">
        <v>1902</v>
      </c>
      <c r="C79" s="188">
        <v>1547</v>
      </c>
      <c r="D79" s="189">
        <v>993</v>
      </c>
      <c r="E79" s="190">
        <v>584</v>
      </c>
      <c r="F79" s="187">
        <v>1394</v>
      </c>
      <c r="G79" s="191">
        <v>665</v>
      </c>
      <c r="H79" s="189">
        <v>2419</v>
      </c>
      <c r="I79" s="190">
        <v>1688</v>
      </c>
      <c r="J79" s="187">
        <v>281</v>
      </c>
      <c r="K79" s="191">
        <v>445</v>
      </c>
      <c r="L79" s="189">
        <v>647</v>
      </c>
      <c r="M79" s="187">
        <v>1550</v>
      </c>
      <c r="N79" s="192">
        <v>1634</v>
      </c>
      <c r="O79" s="195">
        <v>2374</v>
      </c>
      <c r="P79" s="187">
        <v>969</v>
      </c>
      <c r="Q79" s="191">
        <v>791</v>
      </c>
      <c r="R79" s="189">
        <v>1536</v>
      </c>
      <c r="S79" s="190">
        <v>1269</v>
      </c>
      <c r="T79" s="187">
        <v>247</v>
      </c>
      <c r="U79" s="191">
        <v>359</v>
      </c>
      <c r="V79" s="189">
        <v>820</v>
      </c>
      <c r="W79" s="196">
        <v>2167</v>
      </c>
      <c r="X79" s="187">
        <v>1011</v>
      </c>
      <c r="Y79" s="191">
        <v>569</v>
      </c>
      <c r="Z79" s="189">
        <v>2647</v>
      </c>
      <c r="AA79" s="187">
        <v>2566</v>
      </c>
      <c r="AB79" s="162">
        <f t="shared" si="194"/>
        <v>16500</v>
      </c>
      <c r="AC79" s="165">
        <f t="shared" si="199"/>
        <v>16574</v>
      </c>
      <c r="AE79" s="254" t="str">
        <f>$AE$17</f>
        <v>17:00 - 17:59</v>
      </c>
      <c r="AF79" s="120">
        <f t="shared" ref="AF79:AO80" si="208">SUMIF($A$9:$A$32,$AE79,B$71:B$94)</f>
        <v>1992</v>
      </c>
      <c r="AG79" s="177">
        <f t="shared" si="208"/>
        <v>3892</v>
      </c>
      <c r="AH79" s="121">
        <f t="shared" si="208"/>
        <v>1548</v>
      </c>
      <c r="AI79" s="172">
        <f t="shared" si="208"/>
        <v>1501</v>
      </c>
      <c r="AJ79" s="120">
        <f t="shared" si="208"/>
        <v>1371</v>
      </c>
      <c r="AK79" s="122">
        <f t="shared" si="208"/>
        <v>2531</v>
      </c>
      <c r="AL79" s="121">
        <f t="shared" si="208"/>
        <v>2715</v>
      </c>
      <c r="AM79" s="172">
        <f t="shared" si="208"/>
        <v>4569</v>
      </c>
      <c r="AN79" s="120">
        <f t="shared" si="208"/>
        <v>1068</v>
      </c>
      <c r="AO79" s="122">
        <f t="shared" si="208"/>
        <v>262</v>
      </c>
      <c r="AP79" s="121">
        <f t="shared" ref="AP79:AY80" si="209">SUMIF($A$9:$A$32,$AE79,L$71:L$94)</f>
        <v>3199</v>
      </c>
      <c r="AQ79" s="120">
        <f t="shared" si="209"/>
        <v>1046</v>
      </c>
      <c r="AR79" s="171">
        <f t="shared" si="209"/>
        <v>4122</v>
      </c>
      <c r="AS79" s="173">
        <f t="shared" si="209"/>
        <v>2497</v>
      </c>
      <c r="AT79" s="120">
        <f t="shared" si="209"/>
        <v>1958</v>
      </c>
      <c r="AU79" s="122">
        <f t="shared" si="209"/>
        <v>1659</v>
      </c>
      <c r="AV79" s="121">
        <f t="shared" si="209"/>
        <v>2151</v>
      </c>
      <c r="AW79" s="172">
        <f t="shared" si="209"/>
        <v>2630</v>
      </c>
      <c r="AX79" s="120">
        <f t="shared" si="209"/>
        <v>1306</v>
      </c>
      <c r="AY79" s="122">
        <f t="shared" si="209"/>
        <v>263</v>
      </c>
      <c r="AZ79" s="121">
        <f t="shared" ref="AZ79:BE80" si="210">SUMIF($A$9:$A$32,$AE79,V$71:V$94)</f>
        <v>3270</v>
      </c>
      <c r="BA79" s="172">
        <f t="shared" si="210"/>
        <v>2047</v>
      </c>
      <c r="BB79" s="120">
        <f t="shared" si="210"/>
        <v>2426</v>
      </c>
      <c r="BC79" s="122">
        <f t="shared" si="210"/>
        <v>734</v>
      </c>
      <c r="BD79" s="21">
        <f t="shared" si="210"/>
        <v>3397</v>
      </c>
      <c r="BE79" s="176">
        <f t="shared" si="210"/>
        <v>5089</v>
      </c>
      <c r="BF79" s="162">
        <f>AF79+AH79+AJ79+AL79+AN79+AP79+AR79+AT79+AV79+AX79+AZ79+BB79+BD79</f>
        <v>30523</v>
      </c>
      <c r="BG79" s="163">
        <f>AG79+AI79+AK79+AM79+AO79+AQ79+AS79+AU79+AW79+AY79+BA79+BC79+BE79</f>
        <v>28720</v>
      </c>
      <c r="BI79" s="139" t="s">
        <v>24</v>
      </c>
      <c r="BJ79" s="123">
        <f t="shared" ref="BJ79:CK79" si="211">B79/B95</f>
        <v>5.0318791502420697E-2</v>
      </c>
      <c r="BK79" s="124">
        <f t="shared" si="211"/>
        <v>4.4265766281332268E-2</v>
      </c>
      <c r="BL79" s="125">
        <f t="shared" si="211"/>
        <v>4.9719607450430602E-2</v>
      </c>
      <c r="BM79" s="126">
        <f t="shared" si="211"/>
        <v>3.2176308539944902E-2</v>
      </c>
      <c r="BN79" s="123">
        <f t="shared" si="211"/>
        <v>5.2985670302938159E-2</v>
      </c>
      <c r="BO79" s="124">
        <f t="shared" si="211"/>
        <v>3.0181999727681205E-2</v>
      </c>
      <c r="BP79" s="125">
        <f t="shared" si="211"/>
        <v>5.5043575215600611E-2</v>
      </c>
      <c r="BQ79" s="126">
        <f t="shared" si="211"/>
        <v>3.6742778781480592E-2</v>
      </c>
      <c r="BR79" s="123">
        <f t="shared" si="211"/>
        <v>3.9322698012874337E-2</v>
      </c>
      <c r="BS79" s="124">
        <f t="shared" si="211"/>
        <v>5.7679844458846406E-2</v>
      </c>
      <c r="BT79" s="125">
        <f t="shared" si="211"/>
        <v>2.6251724417755418E-2</v>
      </c>
      <c r="BU79" s="123">
        <f t="shared" si="211"/>
        <v>5.6631348191450492E-2</v>
      </c>
      <c r="BV79" s="127">
        <f t="shared" si="211"/>
        <v>3.8135692113800267E-2</v>
      </c>
      <c r="BW79" s="128">
        <f t="shared" si="211"/>
        <v>5.3783416402356142E-2</v>
      </c>
      <c r="BX79" s="123">
        <f t="shared" si="211"/>
        <v>4.562576513796026E-2</v>
      </c>
      <c r="BY79" s="124">
        <f t="shared" si="211"/>
        <v>3.630438773636864E-2</v>
      </c>
      <c r="BZ79" s="125">
        <f t="shared" si="211"/>
        <v>5.3051497254170556E-2</v>
      </c>
      <c r="CA79" s="126">
        <f t="shared" si="211"/>
        <v>4.2137069996015408E-2</v>
      </c>
      <c r="CB79" s="123">
        <f t="shared" si="211"/>
        <v>2.9478458049886622E-2</v>
      </c>
      <c r="CC79" s="124">
        <f t="shared" si="211"/>
        <v>3.9230685171019561E-2</v>
      </c>
      <c r="CD79" s="125">
        <f t="shared" si="211"/>
        <v>2.8405154496328112E-2</v>
      </c>
      <c r="CE79" s="126">
        <f t="shared" si="211"/>
        <v>6.1700976623672445E-2</v>
      </c>
      <c r="CF79" s="123">
        <f t="shared" si="211"/>
        <v>4.2995662158713956E-2</v>
      </c>
      <c r="CG79" s="124">
        <f t="shared" si="211"/>
        <v>4.0146757919988708E-2</v>
      </c>
      <c r="CH79" s="125">
        <f t="shared" si="211"/>
        <v>5.1018638089547638E-2</v>
      </c>
      <c r="CI79" s="123">
        <f t="shared" si="211"/>
        <v>4.75978482656279E-2</v>
      </c>
      <c r="CJ79" s="129">
        <f t="shared" si="211"/>
        <v>4.5143515339219321E-2</v>
      </c>
      <c r="CK79" s="130">
        <f t="shared" si="211"/>
        <v>4.5463522750962812E-2</v>
      </c>
    </row>
    <row r="80" spans="1:89" x14ac:dyDescent="0.25">
      <c r="A80" s="131" t="s">
        <v>25</v>
      </c>
      <c r="B80" s="197">
        <v>2037</v>
      </c>
      <c r="C80" s="181">
        <v>1446</v>
      </c>
      <c r="D80" s="182">
        <v>1009</v>
      </c>
      <c r="E80" s="183">
        <v>612</v>
      </c>
      <c r="F80" s="180">
        <v>1260</v>
      </c>
      <c r="G80" s="184">
        <v>724</v>
      </c>
      <c r="H80" s="182">
        <v>2467</v>
      </c>
      <c r="I80" s="183">
        <v>2071</v>
      </c>
      <c r="J80" s="180">
        <v>268</v>
      </c>
      <c r="K80" s="181">
        <v>398</v>
      </c>
      <c r="L80" s="182">
        <v>651</v>
      </c>
      <c r="M80" s="180">
        <v>1674</v>
      </c>
      <c r="N80" s="185">
        <v>1655</v>
      </c>
      <c r="O80" s="198">
        <v>2128</v>
      </c>
      <c r="P80" s="180">
        <v>965</v>
      </c>
      <c r="Q80" s="181">
        <v>765</v>
      </c>
      <c r="R80" s="182">
        <v>1541</v>
      </c>
      <c r="S80" s="183">
        <v>1277</v>
      </c>
      <c r="T80" s="189">
        <v>260</v>
      </c>
      <c r="U80" s="180">
        <v>343</v>
      </c>
      <c r="V80" s="182">
        <v>926</v>
      </c>
      <c r="W80" s="199">
        <v>2319</v>
      </c>
      <c r="X80" s="180">
        <v>953</v>
      </c>
      <c r="Y80" s="184">
        <v>522</v>
      </c>
      <c r="Z80" s="182">
        <v>2715</v>
      </c>
      <c r="AA80" s="180">
        <v>2606</v>
      </c>
      <c r="AB80" s="162">
        <f t="shared" si="194"/>
        <v>16707</v>
      </c>
      <c r="AC80" s="165">
        <f t="shared" si="199"/>
        <v>16885</v>
      </c>
      <c r="AE80" s="256" t="str">
        <f>$AE$18</f>
        <v>18:00 - 18:59</v>
      </c>
      <c r="AF80" s="120">
        <f t="shared" si="208"/>
        <v>2180</v>
      </c>
      <c r="AG80" s="181">
        <f t="shared" si="208"/>
        <v>3854</v>
      </c>
      <c r="AH80" s="182">
        <f t="shared" si="208"/>
        <v>1180</v>
      </c>
      <c r="AI80" s="183">
        <f t="shared" si="208"/>
        <v>1541</v>
      </c>
      <c r="AJ80" s="180">
        <f t="shared" si="208"/>
        <v>1161</v>
      </c>
      <c r="AK80" s="184">
        <f t="shared" si="208"/>
        <v>2284</v>
      </c>
      <c r="AL80" s="182">
        <f t="shared" si="208"/>
        <v>2650</v>
      </c>
      <c r="AM80" s="183">
        <f t="shared" si="208"/>
        <v>4500</v>
      </c>
      <c r="AN80" s="180">
        <f t="shared" si="208"/>
        <v>802</v>
      </c>
      <c r="AO80" s="184">
        <f t="shared" si="208"/>
        <v>268</v>
      </c>
      <c r="AP80" s="182">
        <f t="shared" si="209"/>
        <v>3050</v>
      </c>
      <c r="AQ80" s="180">
        <f t="shared" si="209"/>
        <v>983</v>
      </c>
      <c r="AR80" s="185">
        <f t="shared" si="209"/>
        <v>3967</v>
      </c>
      <c r="AS80" s="186">
        <f t="shared" si="209"/>
        <v>2514</v>
      </c>
      <c r="AT80" s="180">
        <f t="shared" si="209"/>
        <v>1806</v>
      </c>
      <c r="AU80" s="184">
        <f t="shared" si="209"/>
        <v>1881</v>
      </c>
      <c r="AV80" s="182">
        <f t="shared" si="209"/>
        <v>2110</v>
      </c>
      <c r="AW80" s="183">
        <f t="shared" si="209"/>
        <v>2839</v>
      </c>
      <c r="AX80" s="180">
        <f t="shared" si="209"/>
        <v>1247</v>
      </c>
      <c r="AY80" s="184">
        <f t="shared" si="209"/>
        <v>272</v>
      </c>
      <c r="AZ80" s="182">
        <f t="shared" si="210"/>
        <v>3611</v>
      </c>
      <c r="BA80" s="183">
        <f t="shared" si="210"/>
        <v>1973</v>
      </c>
      <c r="BB80" s="180">
        <f t="shared" si="210"/>
        <v>2213</v>
      </c>
      <c r="BC80" s="184">
        <f t="shared" si="210"/>
        <v>776</v>
      </c>
      <c r="BD80" s="182">
        <f t="shared" si="210"/>
        <v>3263</v>
      </c>
      <c r="BE80" s="180">
        <f t="shared" si="210"/>
        <v>4889</v>
      </c>
      <c r="BF80" s="164">
        <f>SUM(AF80,AH80,AJ80,AL80,AN80,AP80,AR80,AT80,AV80,AX80,AZ80,BB80,BD80)</f>
        <v>29240</v>
      </c>
      <c r="BG80" s="165">
        <f>SUM(AG80,AI80,AK80,AM80,AO80,AQ80,AS80,AU80,AW80,AY80,BA80,BC80,BE80)</f>
        <v>28574</v>
      </c>
      <c r="BI80" s="131" t="s">
        <v>25</v>
      </c>
      <c r="BJ80" s="123">
        <f t="shared" ref="BJ80:CK80" si="212">B80/B95</f>
        <v>5.3890314558586207E-2</v>
      </c>
      <c r="BK80" s="124">
        <f t="shared" si="212"/>
        <v>4.1375758269428867E-2</v>
      </c>
      <c r="BL80" s="125">
        <f t="shared" si="212"/>
        <v>5.0520729020628881E-2</v>
      </c>
      <c r="BM80" s="126">
        <f t="shared" si="212"/>
        <v>3.3719008264462808E-2</v>
      </c>
      <c r="BN80" s="123">
        <f t="shared" si="212"/>
        <v>4.7892356227906802E-2</v>
      </c>
      <c r="BO80" s="124">
        <f t="shared" si="212"/>
        <v>3.2859801207279986E-2</v>
      </c>
      <c r="BP80" s="125">
        <f t="shared" si="212"/>
        <v>5.6135799940837824E-2</v>
      </c>
      <c r="BQ80" s="126">
        <f t="shared" si="212"/>
        <v>4.5079558564245448E-2</v>
      </c>
      <c r="BR80" s="123">
        <f t="shared" si="212"/>
        <v>3.7503498460677305E-2</v>
      </c>
      <c r="BS80" s="124">
        <f t="shared" si="212"/>
        <v>5.158781594296824E-2</v>
      </c>
      <c r="BT80" s="125">
        <f t="shared" si="212"/>
        <v>2.6414022559441693E-2</v>
      </c>
      <c r="BU80" s="123">
        <f t="shared" si="212"/>
        <v>6.1161856046766536E-2</v>
      </c>
      <c r="BV80" s="127">
        <f t="shared" si="212"/>
        <v>3.8625808107918873E-2</v>
      </c>
      <c r="BW80" s="128">
        <f t="shared" si="212"/>
        <v>4.8210240144993206E-2</v>
      </c>
      <c r="BX80" s="123">
        <f t="shared" si="212"/>
        <v>4.5437423486203977E-2</v>
      </c>
      <c r="BY80" s="124">
        <f t="shared" si="212"/>
        <v>3.5111070313934276E-2</v>
      </c>
      <c r="BZ80" s="125">
        <f t="shared" si="212"/>
        <v>5.3224190930128139E-2</v>
      </c>
      <c r="CA80" s="126">
        <f t="shared" si="212"/>
        <v>4.2402709523177047E-2</v>
      </c>
      <c r="CB80" s="123">
        <f t="shared" si="212"/>
        <v>3.1029955841985916E-2</v>
      </c>
      <c r="CC80" s="124">
        <f t="shared" si="212"/>
        <v>3.7482242377882197E-2</v>
      </c>
      <c r="CD80" s="125">
        <f t="shared" si="212"/>
        <v>3.2077040321463211E-2</v>
      </c>
      <c r="CE80" s="126">
        <f t="shared" si="212"/>
        <v>6.6028871615272919E-2</v>
      </c>
      <c r="CF80" s="123">
        <f t="shared" si="212"/>
        <v>4.0529046525474184E-2</v>
      </c>
      <c r="CG80" s="124">
        <f t="shared" si="212"/>
        <v>3.683059338178226E-2</v>
      </c>
      <c r="CH80" s="125">
        <f t="shared" si="212"/>
        <v>5.2329279340053582E-2</v>
      </c>
      <c r="CI80" s="123">
        <f t="shared" si="212"/>
        <v>4.833982563531812E-2</v>
      </c>
      <c r="CJ80" s="129">
        <f t="shared" si="212"/>
        <v>4.5709861258929521E-2</v>
      </c>
      <c r="CK80" s="130">
        <f t="shared" si="212"/>
        <v>4.6316615279956987E-2</v>
      </c>
    </row>
    <row r="81" spans="1:89" ht="13.8" thickBot="1" x14ac:dyDescent="0.3">
      <c r="A81" s="139" t="s">
        <v>26</v>
      </c>
      <c r="B81" s="194">
        <v>1673</v>
      </c>
      <c r="C81" s="188">
        <v>1452</v>
      </c>
      <c r="D81" s="189">
        <v>806</v>
      </c>
      <c r="E81" s="190">
        <v>690</v>
      </c>
      <c r="F81" s="187">
        <v>1107</v>
      </c>
      <c r="G81" s="191">
        <v>723</v>
      </c>
      <c r="H81" s="189">
        <v>2118</v>
      </c>
      <c r="I81" s="190">
        <v>1902</v>
      </c>
      <c r="J81" s="187">
        <v>306</v>
      </c>
      <c r="K81" s="188">
        <v>305</v>
      </c>
      <c r="L81" s="189">
        <v>786</v>
      </c>
      <c r="M81" s="187">
        <v>1305</v>
      </c>
      <c r="N81" s="192">
        <v>1731</v>
      </c>
      <c r="O81" s="195">
        <v>1882</v>
      </c>
      <c r="P81" s="187">
        <v>872</v>
      </c>
      <c r="Q81" s="188">
        <v>803</v>
      </c>
      <c r="R81" s="189">
        <v>1380</v>
      </c>
      <c r="S81" s="190">
        <v>1184</v>
      </c>
      <c r="T81" s="187">
        <v>293</v>
      </c>
      <c r="U81" s="191">
        <v>358</v>
      </c>
      <c r="V81" s="189">
        <v>944</v>
      </c>
      <c r="W81" s="196">
        <v>1803</v>
      </c>
      <c r="X81" s="187">
        <v>880</v>
      </c>
      <c r="Y81" s="191">
        <v>521</v>
      </c>
      <c r="Z81" s="189">
        <v>2539</v>
      </c>
      <c r="AA81" s="187">
        <v>2678</v>
      </c>
      <c r="AB81" s="162">
        <f t="shared" si="194"/>
        <v>15435</v>
      </c>
      <c r="AC81" s="165">
        <f t="shared" si="199"/>
        <v>15606</v>
      </c>
      <c r="AE81" s="254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26</v>
      </c>
      <c r="BJ81" s="123">
        <f t="shared" ref="BJ81:CK81" si="213">B81/B95</f>
        <v>4.4260430170110318E-2</v>
      </c>
      <c r="BK81" s="124">
        <f t="shared" si="213"/>
        <v>4.1547441913700356E-2</v>
      </c>
      <c r="BL81" s="125">
        <f t="shared" si="213"/>
        <v>4.0356499098738237E-2</v>
      </c>
      <c r="BM81" s="126">
        <f t="shared" si="213"/>
        <v>3.8016528925619832E-2</v>
      </c>
      <c r="BN81" s="123">
        <f t="shared" si="213"/>
        <v>4.2076855828803834E-2</v>
      </c>
      <c r="BO81" s="124">
        <f t="shared" si="213"/>
        <v>3.2814414741524078E-2</v>
      </c>
      <c r="BP81" s="125">
        <f t="shared" si="213"/>
        <v>4.8194416001092227E-2</v>
      </c>
      <c r="BQ81" s="126">
        <f t="shared" si="213"/>
        <v>4.1400927276289155E-2</v>
      </c>
      <c r="BR81" s="123">
        <f t="shared" si="213"/>
        <v>4.2821158690176324E-2</v>
      </c>
      <c r="BS81" s="124">
        <f t="shared" si="213"/>
        <v>3.9533376539209332E-2</v>
      </c>
      <c r="BT81" s="125">
        <f t="shared" si="213"/>
        <v>3.1891584841353564E-2</v>
      </c>
      <c r="BU81" s="123">
        <f t="shared" si="213"/>
        <v>4.7679941541834123E-2</v>
      </c>
      <c r="BV81" s="127">
        <f t="shared" si="213"/>
        <v>4.0399561229490982E-2</v>
      </c>
      <c r="BW81" s="128">
        <f t="shared" si="213"/>
        <v>4.2637063887630271E-2</v>
      </c>
      <c r="BX81" s="123">
        <f t="shared" si="213"/>
        <v>4.105848008287033E-2</v>
      </c>
      <c r="BY81" s="124">
        <f t="shared" si="213"/>
        <v>3.6855149623646041E-2</v>
      </c>
      <c r="BZ81" s="125">
        <f t="shared" si="213"/>
        <v>4.7663454564293856E-2</v>
      </c>
      <c r="CA81" s="126">
        <f t="shared" si="213"/>
        <v>3.9314650019922966E-2</v>
      </c>
      <c r="CB81" s="123">
        <f t="shared" si="213"/>
        <v>3.4968373314237973E-2</v>
      </c>
      <c r="CC81" s="124">
        <f t="shared" si="213"/>
        <v>3.9121407496448476E-2</v>
      </c>
      <c r="CD81" s="125">
        <f t="shared" si="213"/>
        <v>3.2700568103089925E-2</v>
      </c>
      <c r="CE81" s="126">
        <f t="shared" si="213"/>
        <v>5.133680703852396E-2</v>
      </c>
      <c r="CF81" s="123">
        <f t="shared" si="213"/>
        <v>3.7424513056051711E-2</v>
      </c>
      <c r="CG81" s="124">
        <f t="shared" si="213"/>
        <v>3.6760036689479997E-2</v>
      </c>
      <c r="CH81" s="125">
        <f t="shared" si="213"/>
        <v>4.8937031397567603E-2</v>
      </c>
      <c r="CI81" s="123">
        <f t="shared" si="213"/>
        <v>4.9675384900760525E-2</v>
      </c>
      <c r="CJ81" s="129">
        <f t="shared" si="213"/>
        <v>4.2229706621869707E-2</v>
      </c>
      <c r="CK81" s="130">
        <f t="shared" si="213"/>
        <v>4.2808237966183521E-2</v>
      </c>
    </row>
    <row r="82" spans="1:89" ht="14.4" thickTop="1" thickBot="1" x14ac:dyDescent="0.3">
      <c r="A82" s="131" t="s">
        <v>27</v>
      </c>
      <c r="B82" s="197">
        <v>1471</v>
      </c>
      <c r="C82" s="181">
        <v>1571</v>
      </c>
      <c r="D82" s="182">
        <v>740</v>
      </c>
      <c r="E82" s="183">
        <v>705</v>
      </c>
      <c r="F82" s="180">
        <v>908</v>
      </c>
      <c r="G82" s="184">
        <v>861</v>
      </c>
      <c r="H82" s="182">
        <v>2088</v>
      </c>
      <c r="I82" s="183">
        <v>2192</v>
      </c>
      <c r="J82" s="180">
        <v>361</v>
      </c>
      <c r="K82" s="181">
        <v>330</v>
      </c>
      <c r="L82" s="182">
        <v>1039</v>
      </c>
      <c r="M82" s="180">
        <v>1017</v>
      </c>
      <c r="N82" s="185">
        <v>1783</v>
      </c>
      <c r="O82" s="198">
        <v>1697</v>
      </c>
      <c r="P82" s="180">
        <v>1045</v>
      </c>
      <c r="Q82" s="181">
        <v>801</v>
      </c>
      <c r="R82" s="182">
        <v>1296</v>
      </c>
      <c r="S82" s="183">
        <v>1282</v>
      </c>
      <c r="T82" s="180">
        <v>378</v>
      </c>
      <c r="U82" s="184">
        <v>300</v>
      </c>
      <c r="V82" s="182">
        <v>1263</v>
      </c>
      <c r="W82" s="199">
        <v>1377</v>
      </c>
      <c r="X82" s="180">
        <v>991</v>
      </c>
      <c r="Y82" s="184">
        <v>492</v>
      </c>
      <c r="Z82" s="182">
        <v>2461</v>
      </c>
      <c r="AA82" s="180">
        <v>2898</v>
      </c>
      <c r="AB82" s="162">
        <f t="shared" si="194"/>
        <v>15824</v>
      </c>
      <c r="AC82" s="165">
        <f t="shared" si="199"/>
        <v>15523</v>
      </c>
      <c r="AE82" s="251" t="s">
        <v>13</v>
      </c>
      <c r="AF82" s="14">
        <f t="shared" ref="AF82:BG82" si="214">SUM(AF79:AF81)</f>
        <v>4172</v>
      </c>
      <c r="AG82" s="1">
        <f t="shared" si="214"/>
        <v>7746</v>
      </c>
      <c r="AH82" s="14">
        <f t="shared" si="214"/>
        <v>2728</v>
      </c>
      <c r="AI82" s="1">
        <f t="shared" si="214"/>
        <v>3042</v>
      </c>
      <c r="AJ82" s="14">
        <f t="shared" si="214"/>
        <v>2532</v>
      </c>
      <c r="AK82" s="1">
        <f t="shared" si="214"/>
        <v>4815</v>
      </c>
      <c r="AL82" s="14">
        <f t="shared" si="214"/>
        <v>5365</v>
      </c>
      <c r="AM82" s="1">
        <f t="shared" si="214"/>
        <v>9069</v>
      </c>
      <c r="AN82" s="14">
        <f t="shared" si="214"/>
        <v>1870</v>
      </c>
      <c r="AO82" s="1">
        <f t="shared" si="214"/>
        <v>530</v>
      </c>
      <c r="AP82" s="14">
        <f t="shared" si="214"/>
        <v>6249</v>
      </c>
      <c r="AQ82" s="1">
        <f t="shared" si="214"/>
        <v>2029</v>
      </c>
      <c r="AR82" s="14">
        <f t="shared" si="214"/>
        <v>8089</v>
      </c>
      <c r="AS82" s="1">
        <f t="shared" si="214"/>
        <v>5011</v>
      </c>
      <c r="AT82" s="14">
        <f t="shared" si="214"/>
        <v>3764</v>
      </c>
      <c r="AU82" s="1">
        <f t="shared" si="214"/>
        <v>3540</v>
      </c>
      <c r="AV82" s="14">
        <f t="shared" si="214"/>
        <v>4261</v>
      </c>
      <c r="AW82" s="1">
        <f t="shared" si="214"/>
        <v>5469</v>
      </c>
      <c r="AX82" s="14">
        <f t="shared" si="214"/>
        <v>2553</v>
      </c>
      <c r="AY82" s="1">
        <f t="shared" si="214"/>
        <v>535</v>
      </c>
      <c r="AZ82" s="14">
        <f t="shared" si="214"/>
        <v>6881</v>
      </c>
      <c r="BA82" s="1">
        <f t="shared" si="214"/>
        <v>4020</v>
      </c>
      <c r="BB82" s="14">
        <f t="shared" si="214"/>
        <v>4639</v>
      </c>
      <c r="BC82" s="1">
        <f t="shared" si="214"/>
        <v>1510</v>
      </c>
      <c r="BD82" s="14">
        <f t="shared" si="214"/>
        <v>6660</v>
      </c>
      <c r="BE82" s="1">
        <f t="shared" si="214"/>
        <v>9978</v>
      </c>
      <c r="BF82" s="166">
        <f t="shared" si="214"/>
        <v>59763</v>
      </c>
      <c r="BG82" s="167">
        <f t="shared" si="214"/>
        <v>57294</v>
      </c>
      <c r="BI82" s="131" t="s">
        <v>27</v>
      </c>
      <c r="BJ82" s="123">
        <f t="shared" ref="BJ82:CK82" si="215">B82/B95</f>
        <v>3.8916373449033044E-2</v>
      </c>
      <c r="BK82" s="124">
        <f t="shared" si="215"/>
        <v>4.4952500858418225E-2</v>
      </c>
      <c r="BL82" s="125">
        <f t="shared" si="215"/>
        <v>3.705187262167034E-2</v>
      </c>
      <c r="BM82" s="126">
        <f t="shared" si="215"/>
        <v>3.884297520661157E-2</v>
      </c>
      <c r="BN82" s="123">
        <f t="shared" si="215"/>
        <v>3.4512904329316967E-2</v>
      </c>
      <c r="BO82" s="124">
        <f t="shared" si="215"/>
        <v>3.9077747015839874E-2</v>
      </c>
      <c r="BP82" s="125">
        <f t="shared" si="215"/>
        <v>4.7511775547818963E-2</v>
      </c>
      <c r="BQ82" s="126">
        <f t="shared" si="215"/>
        <v>4.7713371498225986E-2</v>
      </c>
      <c r="BR82" s="123">
        <f t="shared" si="215"/>
        <v>5.0517772180240693E-2</v>
      </c>
      <c r="BS82" s="124">
        <f t="shared" si="215"/>
        <v>4.2773817239144522E-2</v>
      </c>
      <c r="BT82" s="125">
        <f t="shared" si="215"/>
        <v>4.2156942303010633E-2</v>
      </c>
      <c r="BU82" s="123">
        <f t="shared" si="215"/>
        <v>3.7157471684325906E-2</v>
      </c>
      <c r="BV82" s="127">
        <f t="shared" si="215"/>
        <v>4.1613181786356104E-2</v>
      </c>
      <c r="BW82" s="128">
        <f t="shared" si="215"/>
        <v>3.8445854100589032E-2</v>
      </c>
      <c r="BX82" s="123">
        <f t="shared" si="215"/>
        <v>4.920425652132969E-2</v>
      </c>
      <c r="BY82" s="124">
        <f t="shared" si="215"/>
        <v>3.6763355975766479E-2</v>
      </c>
      <c r="BZ82" s="125">
        <f t="shared" si="215"/>
        <v>4.4762200808206407E-2</v>
      </c>
      <c r="CA82" s="126">
        <f t="shared" si="215"/>
        <v>4.2568734227653074E-2</v>
      </c>
      <c r="CB82" s="123">
        <f t="shared" si="215"/>
        <v>4.5112781954887216E-2</v>
      </c>
      <c r="CC82" s="124">
        <f t="shared" si="215"/>
        <v>3.278330237132554E-2</v>
      </c>
      <c r="CD82" s="125">
        <f t="shared" si="215"/>
        <v>4.3750866010807812E-2</v>
      </c>
      <c r="CE82" s="126">
        <f t="shared" si="215"/>
        <v>3.9207311864696337E-2</v>
      </c>
      <c r="CF82" s="123">
        <f t="shared" si="215"/>
        <v>4.2145105043803692E-2</v>
      </c>
      <c r="CG82" s="124">
        <f t="shared" si="215"/>
        <v>3.4713892612714313E-2</v>
      </c>
      <c r="CH82" s="125">
        <f t="shared" si="215"/>
        <v>4.7433648786693136E-2</v>
      </c>
      <c r="CI82" s="123">
        <f t="shared" si="215"/>
        <v>5.3756260434056763E-2</v>
      </c>
      <c r="CJ82" s="129">
        <f t="shared" si="215"/>
        <v>4.3293999195624634E-2</v>
      </c>
      <c r="CK82" s="130">
        <f t="shared" si="215"/>
        <v>4.2580563754265464E-2</v>
      </c>
    </row>
    <row r="83" spans="1:89" ht="13.8" thickTop="1" x14ac:dyDescent="0.25">
      <c r="A83" s="139" t="s">
        <v>28</v>
      </c>
      <c r="B83" s="194">
        <v>1475</v>
      </c>
      <c r="C83" s="188">
        <v>1893</v>
      </c>
      <c r="D83" s="189">
        <v>903</v>
      </c>
      <c r="E83" s="190">
        <v>969</v>
      </c>
      <c r="F83" s="187">
        <v>1018</v>
      </c>
      <c r="G83" s="191">
        <v>1088</v>
      </c>
      <c r="H83" s="189">
        <v>2176</v>
      </c>
      <c r="I83" s="190">
        <v>2641</v>
      </c>
      <c r="J83" s="187">
        <v>483</v>
      </c>
      <c r="K83" s="188">
        <v>293</v>
      </c>
      <c r="L83" s="189">
        <v>1669</v>
      </c>
      <c r="M83" s="187">
        <v>910</v>
      </c>
      <c r="N83" s="192">
        <v>2459</v>
      </c>
      <c r="O83" s="195">
        <v>1743</v>
      </c>
      <c r="P83" s="187">
        <v>1159</v>
      </c>
      <c r="Q83" s="188">
        <v>912</v>
      </c>
      <c r="R83" s="189">
        <v>1314</v>
      </c>
      <c r="S83" s="190">
        <v>1571</v>
      </c>
      <c r="T83" s="187">
        <v>490</v>
      </c>
      <c r="U83" s="191">
        <v>229</v>
      </c>
      <c r="V83" s="189">
        <v>1732</v>
      </c>
      <c r="W83" s="196">
        <v>1391</v>
      </c>
      <c r="X83" s="187">
        <v>1331</v>
      </c>
      <c r="Y83" s="191">
        <v>522</v>
      </c>
      <c r="Z83" s="189">
        <v>2470</v>
      </c>
      <c r="AA83" s="187">
        <v>2863</v>
      </c>
      <c r="AB83" s="162">
        <f t="shared" si="194"/>
        <v>18679</v>
      </c>
      <c r="AC83" s="165">
        <f t="shared" si="199"/>
        <v>17025</v>
      </c>
      <c r="BI83" s="139" t="s">
        <v>28</v>
      </c>
      <c r="BJ83" s="123">
        <f t="shared" ref="BJ83:CK83" si="216">B83/B95</f>
        <v>3.9022196354400913E-2</v>
      </c>
      <c r="BK83" s="124">
        <f t="shared" si="216"/>
        <v>5.4166189767654804E-2</v>
      </c>
      <c r="BL83" s="125">
        <f t="shared" si="216"/>
        <v>4.5213298618065292E-2</v>
      </c>
      <c r="BM83" s="126">
        <f t="shared" si="216"/>
        <v>5.3388429752066119E-2</v>
      </c>
      <c r="BN83" s="123">
        <f t="shared" si="216"/>
        <v>3.8693983047626286E-2</v>
      </c>
      <c r="BO83" s="124">
        <f t="shared" si="216"/>
        <v>4.9380474742431804E-2</v>
      </c>
      <c r="BP83" s="125">
        <f t="shared" si="216"/>
        <v>4.9514187544087193E-2</v>
      </c>
      <c r="BQ83" s="126">
        <f t="shared" si="216"/>
        <v>5.7486776517707491E-2</v>
      </c>
      <c r="BR83" s="123">
        <f t="shared" si="216"/>
        <v>6.7590260285474393E-2</v>
      </c>
      <c r="BS83" s="124">
        <f t="shared" si="216"/>
        <v>3.7977965003240438E-2</v>
      </c>
      <c r="BT83" s="125">
        <f t="shared" si="216"/>
        <v>6.7718899618599365E-2</v>
      </c>
      <c r="BU83" s="123">
        <f t="shared" si="216"/>
        <v>3.3248081841432228E-2</v>
      </c>
      <c r="BV83" s="127">
        <f t="shared" si="216"/>
        <v>5.7390249025602726E-2</v>
      </c>
      <c r="BW83" s="128">
        <f t="shared" si="216"/>
        <v>3.9487992750339825E-2</v>
      </c>
      <c r="BX83" s="123">
        <f t="shared" si="216"/>
        <v>5.4571993596383837E-2</v>
      </c>
      <c r="BY83" s="124">
        <f t="shared" si="216"/>
        <v>4.1857903433082433E-2</v>
      </c>
      <c r="BZ83" s="125">
        <f t="shared" si="216"/>
        <v>4.5383898041653714E-2</v>
      </c>
      <c r="CA83" s="126">
        <f t="shared" si="216"/>
        <v>5.2164962146367379E-2</v>
      </c>
      <c r="CB83" s="123">
        <f t="shared" si="216"/>
        <v>5.8479532163742687E-2</v>
      </c>
      <c r="CC83" s="124">
        <f t="shared" si="216"/>
        <v>2.5024587476778493E-2</v>
      </c>
      <c r="CD83" s="125">
        <f t="shared" si="216"/>
        <v>5.9997228765414995E-2</v>
      </c>
      <c r="CE83" s="126">
        <f t="shared" si="216"/>
        <v>3.9605933771817432E-2</v>
      </c>
      <c r="CF83" s="123">
        <f t="shared" si="216"/>
        <v>5.6604575997278216E-2</v>
      </c>
      <c r="CG83" s="124">
        <f t="shared" si="216"/>
        <v>3.683059338178226E-2</v>
      </c>
      <c r="CH83" s="125">
        <f t="shared" si="216"/>
        <v>4.7607116011024804E-2</v>
      </c>
      <c r="CI83" s="123">
        <f t="shared" si="216"/>
        <v>5.3107030235577814E-2</v>
      </c>
      <c r="CJ83" s="129">
        <f t="shared" si="216"/>
        <v>5.1105195334622884E-2</v>
      </c>
      <c r="CK83" s="130">
        <f t="shared" si="216"/>
        <v>4.6700644071144076E-2</v>
      </c>
    </row>
    <row r="84" spans="1:89" x14ac:dyDescent="0.25">
      <c r="A84" s="131" t="s">
        <v>29</v>
      </c>
      <c r="B84" s="197">
        <v>1662</v>
      </c>
      <c r="C84" s="181">
        <v>3074</v>
      </c>
      <c r="D84" s="182">
        <v>1120</v>
      </c>
      <c r="E84" s="183">
        <v>1296</v>
      </c>
      <c r="F84" s="180">
        <v>1188</v>
      </c>
      <c r="G84" s="184">
        <v>1903</v>
      </c>
      <c r="H84" s="182">
        <v>2353</v>
      </c>
      <c r="I84" s="183">
        <v>3571</v>
      </c>
      <c r="J84" s="180">
        <v>832</v>
      </c>
      <c r="K84" s="181">
        <v>257</v>
      </c>
      <c r="L84" s="182">
        <v>2289</v>
      </c>
      <c r="M84" s="180">
        <v>935</v>
      </c>
      <c r="N84" s="185">
        <v>3269</v>
      </c>
      <c r="O84" s="198">
        <v>2044</v>
      </c>
      <c r="P84" s="180">
        <v>1580</v>
      </c>
      <c r="Q84" s="181">
        <v>1123</v>
      </c>
      <c r="R84" s="182">
        <v>1706</v>
      </c>
      <c r="S84" s="183">
        <v>2080</v>
      </c>
      <c r="T84" s="180">
        <v>1029</v>
      </c>
      <c r="U84" s="184">
        <v>270</v>
      </c>
      <c r="V84" s="182">
        <v>2502</v>
      </c>
      <c r="W84" s="199">
        <v>1618</v>
      </c>
      <c r="X84" s="180">
        <v>1685</v>
      </c>
      <c r="Y84" s="184">
        <v>640</v>
      </c>
      <c r="Z84" s="182">
        <v>2993</v>
      </c>
      <c r="AA84" s="180">
        <v>4033</v>
      </c>
      <c r="AB84" s="162">
        <f t="shared" si="194"/>
        <v>24208</v>
      </c>
      <c r="AC84" s="165">
        <f t="shared" si="199"/>
        <v>22844</v>
      </c>
      <c r="BI84" s="131" t="s">
        <v>29</v>
      </c>
      <c r="BJ84" s="123">
        <f t="shared" ref="BJ84:CK84" si="217">B84/B95</f>
        <v>4.3969417180348684E-2</v>
      </c>
      <c r="BK84" s="124">
        <f t="shared" si="217"/>
        <v>8.7959253748426239E-2</v>
      </c>
      <c r="BL84" s="125">
        <f t="shared" si="217"/>
        <v>5.6078509913879429E-2</v>
      </c>
      <c r="BM84" s="126">
        <f t="shared" si="217"/>
        <v>7.1404958677685954E-2</v>
      </c>
      <c r="BN84" s="123">
        <f t="shared" si="217"/>
        <v>4.5155650157740694E-2</v>
      </c>
      <c r="BO84" s="124">
        <f t="shared" si="217"/>
        <v>8.6370444333499746E-2</v>
      </c>
      <c r="BP84" s="125">
        <f t="shared" si="217"/>
        <v>5.3541766218399435E-2</v>
      </c>
      <c r="BQ84" s="126">
        <f t="shared" si="217"/>
        <v>7.7730132125987686E-2</v>
      </c>
      <c r="BR84" s="123">
        <f t="shared" si="217"/>
        <v>0.11642877134061014</v>
      </c>
      <c r="BS84" s="124">
        <f t="shared" si="217"/>
        <v>3.3311730395333763E-2</v>
      </c>
      <c r="BT84" s="125">
        <f t="shared" si="217"/>
        <v>9.2875111579972414E-2</v>
      </c>
      <c r="BU84" s="123">
        <f t="shared" si="217"/>
        <v>3.4161490683229816E-2</v>
      </c>
      <c r="BV84" s="127">
        <f t="shared" si="217"/>
        <v>7.629472308446332E-2</v>
      </c>
      <c r="BW84" s="128">
        <f t="shared" si="217"/>
        <v>4.6307204349796106E-2</v>
      </c>
      <c r="BX84" s="123">
        <f t="shared" si="217"/>
        <v>7.4394952443732926E-2</v>
      </c>
      <c r="BY84" s="124">
        <f t="shared" si="217"/>
        <v>5.154213328437672E-2</v>
      </c>
      <c r="BZ84" s="125">
        <f t="shared" si="217"/>
        <v>5.8923082236728493E-2</v>
      </c>
      <c r="CA84" s="126">
        <f t="shared" si="217"/>
        <v>6.9066277062026823E-2</v>
      </c>
      <c r="CB84" s="123">
        <f t="shared" si="217"/>
        <v>0.12280701754385964</v>
      </c>
      <c r="CC84" s="124">
        <f t="shared" si="217"/>
        <v>2.9504972134192984E-2</v>
      </c>
      <c r="CD84" s="125">
        <f t="shared" si="217"/>
        <v>8.6670361646113345E-2</v>
      </c>
      <c r="CE84" s="126">
        <f t="shared" si="217"/>
        <v>4.6069303265852339E-2</v>
      </c>
      <c r="CF84" s="123">
        <f t="shared" si="217"/>
        <v>7.1659436931189924E-2</v>
      </c>
      <c r="CG84" s="124">
        <f t="shared" si="217"/>
        <v>4.5156283073449516E-2</v>
      </c>
      <c r="CH84" s="125">
        <f t="shared" si="217"/>
        <v>5.768748915829848E-2</v>
      </c>
      <c r="CI84" s="123">
        <f t="shared" si="217"/>
        <v>7.4809868299016882E-2</v>
      </c>
      <c r="CJ84" s="129">
        <f t="shared" si="217"/>
        <v>6.6232376929201295E-2</v>
      </c>
      <c r="CK84" s="130">
        <f t="shared" si="217"/>
        <v>6.2662526470555965E-2</v>
      </c>
    </row>
    <row r="85" spans="1:89" x14ac:dyDescent="0.25">
      <c r="A85" s="139" t="s">
        <v>30</v>
      </c>
      <c r="B85" s="280">
        <v>1992</v>
      </c>
      <c r="C85" s="267">
        <v>3892</v>
      </c>
      <c r="D85" s="268">
        <v>1548</v>
      </c>
      <c r="E85" s="269">
        <v>1501</v>
      </c>
      <c r="F85" s="266">
        <v>1371</v>
      </c>
      <c r="G85" s="270">
        <v>2531</v>
      </c>
      <c r="H85" s="268">
        <v>2715</v>
      </c>
      <c r="I85" s="269">
        <v>4569</v>
      </c>
      <c r="J85" s="266">
        <v>1068</v>
      </c>
      <c r="K85" s="267">
        <v>262</v>
      </c>
      <c r="L85" s="268">
        <v>3199</v>
      </c>
      <c r="M85" s="266">
        <v>1046</v>
      </c>
      <c r="N85" s="271">
        <v>4122</v>
      </c>
      <c r="O85" s="281">
        <v>2497</v>
      </c>
      <c r="P85" s="266">
        <v>1958</v>
      </c>
      <c r="Q85" s="267">
        <v>1659</v>
      </c>
      <c r="R85" s="268">
        <v>2151</v>
      </c>
      <c r="S85" s="269">
        <v>2630</v>
      </c>
      <c r="T85" s="266">
        <v>1306</v>
      </c>
      <c r="U85" s="270">
        <v>263</v>
      </c>
      <c r="V85" s="268">
        <v>3270</v>
      </c>
      <c r="W85" s="282">
        <v>2047</v>
      </c>
      <c r="X85" s="266">
        <v>2426</v>
      </c>
      <c r="Y85" s="270">
        <v>734</v>
      </c>
      <c r="Z85" s="268">
        <v>3397</v>
      </c>
      <c r="AA85" s="266">
        <v>5089</v>
      </c>
      <c r="AB85" s="286">
        <f t="shared" si="194"/>
        <v>30523</v>
      </c>
      <c r="AC85" s="287">
        <f t="shared" si="199"/>
        <v>28720</v>
      </c>
      <c r="BI85" s="139" t="s">
        <v>30</v>
      </c>
      <c r="BJ85" s="123">
        <f t="shared" ref="BJ85:CK85" si="218">B85/B95</f>
        <v>5.2699806873197703E-2</v>
      </c>
      <c r="BK85" s="124">
        <f t="shared" si="218"/>
        <v>0.11136545725077257</v>
      </c>
      <c r="BL85" s="125">
        <f t="shared" si="218"/>
        <v>7.7508511916683356E-2</v>
      </c>
      <c r="BM85" s="126">
        <f t="shared" si="218"/>
        <v>8.2699724517906331E-2</v>
      </c>
      <c r="BN85" s="123">
        <f t="shared" si="218"/>
        <v>5.2111444752746205E-2</v>
      </c>
      <c r="BO85" s="124">
        <f t="shared" si="218"/>
        <v>0.11487314482821223</v>
      </c>
      <c r="BP85" s="125">
        <f t="shared" si="218"/>
        <v>6.1778961021230115E-2</v>
      </c>
      <c r="BQ85" s="126">
        <f t="shared" si="218"/>
        <v>9.9453647069066842E-2</v>
      </c>
      <c r="BR85" s="123">
        <f t="shared" si="218"/>
        <v>0.14945424013434089</v>
      </c>
      <c r="BS85" s="124">
        <f t="shared" si="218"/>
        <v>3.3959818535320804E-2</v>
      </c>
      <c r="BT85" s="125">
        <f t="shared" si="218"/>
        <v>0.12979793881360058</v>
      </c>
      <c r="BU85" s="123">
        <f t="shared" si="218"/>
        <v>3.8217025940811104E-2</v>
      </c>
      <c r="BV85" s="127">
        <f t="shared" si="218"/>
        <v>9.6202767988423921E-2</v>
      </c>
      <c r="BW85" s="128">
        <f t="shared" si="218"/>
        <v>5.657000453103761E-2</v>
      </c>
      <c r="BX85" s="123">
        <f t="shared" si="218"/>
        <v>9.2193238534701946E-2</v>
      </c>
      <c r="BY85" s="124">
        <f t="shared" si="218"/>
        <v>7.6142830916100607E-2</v>
      </c>
      <c r="BZ85" s="125">
        <f t="shared" si="218"/>
        <v>7.4292819396953688E-2</v>
      </c>
      <c r="CA85" s="126">
        <f t="shared" si="218"/>
        <v>8.7328994554389694E-2</v>
      </c>
      <c r="CB85" s="123">
        <f t="shared" si="218"/>
        <v>0.15586585511397541</v>
      </c>
      <c r="CC85" s="124">
        <f t="shared" si="218"/>
        <v>2.874002841219539E-2</v>
      </c>
      <c r="CD85" s="125">
        <f t="shared" si="218"/>
        <v>0.1132742136621865</v>
      </c>
      <c r="CE85" s="126">
        <f t="shared" si="218"/>
        <v>5.8284217419777344E-2</v>
      </c>
      <c r="CF85" s="123">
        <f t="shared" si="218"/>
        <v>0.10317257803861529</v>
      </c>
      <c r="CG85" s="124">
        <f t="shared" si="218"/>
        <v>5.1788612149862412E-2</v>
      </c>
      <c r="CH85" s="125">
        <f t="shared" si="218"/>
        <v>6.5474240117186749E-2</v>
      </c>
      <c r="CI85" s="123">
        <f t="shared" si="218"/>
        <v>9.4398070858838806E-2</v>
      </c>
      <c r="CJ85" s="129">
        <f t="shared" si="218"/>
        <v>8.3510031436302506E-2</v>
      </c>
      <c r="CK85" s="130">
        <f t="shared" si="218"/>
        <v>7.8780763449236874E-2</v>
      </c>
    </row>
    <row r="86" spans="1:89" x14ac:dyDescent="0.25">
      <c r="A86" s="131" t="s">
        <v>31</v>
      </c>
      <c r="B86" s="283">
        <v>2180</v>
      </c>
      <c r="C86" s="274">
        <v>3854</v>
      </c>
      <c r="D86" s="275">
        <v>1180</v>
      </c>
      <c r="E86" s="276">
        <v>1541</v>
      </c>
      <c r="F86" s="273">
        <v>1161</v>
      </c>
      <c r="G86" s="277">
        <v>2284</v>
      </c>
      <c r="H86" s="275">
        <v>2650</v>
      </c>
      <c r="I86" s="276">
        <v>4500</v>
      </c>
      <c r="J86" s="273">
        <v>802</v>
      </c>
      <c r="K86" s="274">
        <v>268</v>
      </c>
      <c r="L86" s="275">
        <v>3050</v>
      </c>
      <c r="M86" s="273">
        <v>983</v>
      </c>
      <c r="N86" s="278">
        <v>3967</v>
      </c>
      <c r="O86" s="284">
        <v>2514</v>
      </c>
      <c r="P86" s="273">
        <v>1806</v>
      </c>
      <c r="Q86" s="274">
        <v>1881</v>
      </c>
      <c r="R86" s="275">
        <v>2110</v>
      </c>
      <c r="S86" s="276">
        <v>2839</v>
      </c>
      <c r="T86" s="273">
        <v>1247</v>
      </c>
      <c r="U86" s="277">
        <v>272</v>
      </c>
      <c r="V86" s="275">
        <v>3611</v>
      </c>
      <c r="W86" s="285">
        <v>1973</v>
      </c>
      <c r="X86" s="273">
        <v>2213</v>
      </c>
      <c r="Y86" s="277">
        <v>776</v>
      </c>
      <c r="Z86" s="275">
        <v>3263</v>
      </c>
      <c r="AA86" s="273">
        <v>4889</v>
      </c>
      <c r="AB86" s="286">
        <f t="shared" si="194"/>
        <v>29240</v>
      </c>
      <c r="AC86" s="287">
        <f t="shared" si="199"/>
        <v>28574</v>
      </c>
      <c r="BI86" s="131" t="s">
        <v>31</v>
      </c>
      <c r="BJ86" s="123">
        <f t="shared" ref="BJ86:CK86" si="219">B86/B95</f>
        <v>5.7673483425487448E-2</v>
      </c>
      <c r="BK86" s="124">
        <f t="shared" si="219"/>
        <v>0.11027812750371981</v>
      </c>
      <c r="BL86" s="125">
        <f t="shared" si="219"/>
        <v>5.9082715802122973E-2</v>
      </c>
      <c r="BM86" s="126">
        <f t="shared" si="219"/>
        <v>8.4903581267217629E-2</v>
      </c>
      <c r="BN86" s="123">
        <f t="shared" si="219"/>
        <v>4.412938538142841E-2</v>
      </c>
      <c r="BO86" s="124">
        <f t="shared" si="219"/>
        <v>0.10366268778650206</v>
      </c>
      <c r="BP86" s="125">
        <f t="shared" si="219"/>
        <v>6.0299906705804721E-2</v>
      </c>
      <c r="BQ86" s="126">
        <f t="shared" si="219"/>
        <v>9.7951720685226701E-2</v>
      </c>
      <c r="BR86" s="123">
        <f t="shared" si="219"/>
        <v>0.11223061852784774</v>
      </c>
      <c r="BS86" s="124">
        <f t="shared" si="219"/>
        <v>3.4737524303305248E-2</v>
      </c>
      <c r="BT86" s="125">
        <f t="shared" si="219"/>
        <v>0.12375233303578674</v>
      </c>
      <c r="BU86" s="123">
        <f t="shared" si="219"/>
        <v>3.5915235659481182E-2</v>
      </c>
      <c r="BV86" s="127">
        <f t="shared" si="219"/>
        <v>9.2585245174691341E-2</v>
      </c>
      <c r="BW86" s="128">
        <f t="shared" si="219"/>
        <v>5.6955142727684642E-2</v>
      </c>
      <c r="BX86" s="123">
        <f t="shared" si="219"/>
        <v>8.5036255767963087E-2</v>
      </c>
      <c r="BY86" s="124">
        <f t="shared" si="219"/>
        <v>8.6331925830732514E-2</v>
      </c>
      <c r="BZ86" s="125">
        <f t="shared" si="219"/>
        <v>7.2876731254101476E-2</v>
      </c>
      <c r="CA86" s="126">
        <f t="shared" si="219"/>
        <v>9.4268827201487576E-2</v>
      </c>
      <c r="CB86" s="123">
        <f t="shared" si="219"/>
        <v>0.14882444205752476</v>
      </c>
      <c r="CC86" s="124">
        <f t="shared" si="219"/>
        <v>2.9723527483335156E-2</v>
      </c>
      <c r="CD86" s="125">
        <f t="shared" si="219"/>
        <v>0.12508660108078148</v>
      </c>
      <c r="CE86" s="126">
        <f t="shared" si="219"/>
        <v>5.6177215910708692E-2</v>
      </c>
      <c r="CF86" s="123">
        <f t="shared" si="219"/>
        <v>9.4114144764820953E-2</v>
      </c>
      <c r="CG86" s="124">
        <f t="shared" si="219"/>
        <v>5.4751993226557542E-2</v>
      </c>
      <c r="CH86" s="125">
        <f t="shared" si="219"/>
        <v>6.2891505888248558E-2</v>
      </c>
      <c r="CI86" s="123">
        <f t="shared" si="219"/>
        <v>9.0688184010387682E-2</v>
      </c>
      <c r="CJ86" s="129">
        <f t="shared" si="219"/>
        <v>7.9999781122349872E-2</v>
      </c>
      <c r="CK86" s="130">
        <f t="shared" si="219"/>
        <v>7.8380276281284633E-2</v>
      </c>
    </row>
    <row r="87" spans="1:89" x14ac:dyDescent="0.25">
      <c r="A87" s="139" t="s">
        <v>32</v>
      </c>
      <c r="B87" s="194">
        <v>2171</v>
      </c>
      <c r="C87" s="188">
        <v>3348</v>
      </c>
      <c r="D87" s="189">
        <v>983</v>
      </c>
      <c r="E87" s="190">
        <v>1528</v>
      </c>
      <c r="F87" s="187">
        <v>954</v>
      </c>
      <c r="G87" s="191">
        <v>2091</v>
      </c>
      <c r="H87" s="189">
        <v>2482</v>
      </c>
      <c r="I87" s="190">
        <v>4278</v>
      </c>
      <c r="J87" s="187">
        <v>504</v>
      </c>
      <c r="K87" s="188">
        <v>211</v>
      </c>
      <c r="L87" s="189">
        <v>2395</v>
      </c>
      <c r="M87" s="187">
        <v>1081</v>
      </c>
      <c r="N87" s="192">
        <v>3138</v>
      </c>
      <c r="O87" s="195">
        <v>2498</v>
      </c>
      <c r="P87" s="187">
        <v>1230</v>
      </c>
      <c r="Q87" s="188">
        <v>1655</v>
      </c>
      <c r="R87" s="189">
        <v>1724</v>
      </c>
      <c r="S87" s="190">
        <v>2287</v>
      </c>
      <c r="T87" s="187">
        <v>709</v>
      </c>
      <c r="U87" s="191">
        <v>267</v>
      </c>
      <c r="V87" s="189">
        <v>2799</v>
      </c>
      <c r="W87" s="196">
        <v>1731</v>
      </c>
      <c r="X87" s="187">
        <v>1537</v>
      </c>
      <c r="Y87" s="191">
        <v>666</v>
      </c>
      <c r="Z87" s="189">
        <v>3052</v>
      </c>
      <c r="AA87" s="187">
        <v>3916</v>
      </c>
      <c r="AB87" s="162">
        <f t="shared" si="194"/>
        <v>23678</v>
      </c>
      <c r="AC87" s="165">
        <f t="shared" si="199"/>
        <v>25557</v>
      </c>
      <c r="BI87" s="139" t="s">
        <v>32</v>
      </c>
      <c r="BJ87" s="123">
        <f t="shared" ref="BJ87:CK87" si="220">B87/B95</f>
        <v>5.7435381888409749E-2</v>
      </c>
      <c r="BK87" s="124">
        <f t="shared" si="220"/>
        <v>9.5799473503490898E-2</v>
      </c>
      <c r="BL87" s="125">
        <f t="shared" si="220"/>
        <v>4.9218906469056682E-2</v>
      </c>
      <c r="BM87" s="126">
        <f t="shared" si="220"/>
        <v>8.4187327823691455E-2</v>
      </c>
      <c r="BN87" s="123">
        <f t="shared" si="220"/>
        <v>3.626135542970086E-2</v>
      </c>
      <c r="BO87" s="124">
        <f t="shared" si="220"/>
        <v>9.4903099895611132E-2</v>
      </c>
      <c r="BP87" s="125">
        <f t="shared" si="220"/>
        <v>5.6477120167474457E-2</v>
      </c>
      <c r="BQ87" s="126">
        <f t="shared" si="220"/>
        <v>9.3119435798088859E-2</v>
      </c>
      <c r="BR87" s="123">
        <f t="shared" si="220"/>
        <v>7.0528967254408062E-2</v>
      </c>
      <c r="BS87" s="124">
        <f t="shared" si="220"/>
        <v>2.7349319507453014E-2</v>
      </c>
      <c r="BT87" s="125">
        <f t="shared" si="220"/>
        <v>9.7176012334658765E-2</v>
      </c>
      <c r="BU87" s="123">
        <f t="shared" si="220"/>
        <v>3.949579831932773E-2</v>
      </c>
      <c r="BV87" s="127">
        <f t="shared" si="220"/>
        <v>7.3237332835437721E-2</v>
      </c>
      <c r="BW87" s="128">
        <f t="shared" si="220"/>
        <v>5.6592659719075671E-2</v>
      </c>
      <c r="BX87" s="123">
        <f t="shared" si="220"/>
        <v>5.7915057915057917E-2</v>
      </c>
      <c r="BY87" s="124">
        <f t="shared" si="220"/>
        <v>7.5959243620341468E-2</v>
      </c>
      <c r="BZ87" s="125">
        <f t="shared" si="220"/>
        <v>5.95447794701758E-2</v>
      </c>
      <c r="CA87" s="126">
        <f t="shared" si="220"/>
        <v>7.5939699827334312E-2</v>
      </c>
      <c r="CB87" s="123">
        <f t="shared" si="220"/>
        <v>8.4616302661415441E-2</v>
      </c>
      <c r="CC87" s="124">
        <f t="shared" si="220"/>
        <v>2.9177139110479727E-2</v>
      </c>
      <c r="CD87" s="125">
        <f t="shared" si="220"/>
        <v>9.6958570042954134E-2</v>
      </c>
      <c r="CE87" s="126">
        <f t="shared" si="220"/>
        <v>4.9286751516186895E-2</v>
      </c>
      <c r="CF87" s="123">
        <f t="shared" si="220"/>
        <v>6.5365314280853959E-2</v>
      </c>
      <c r="CG87" s="124">
        <f t="shared" si="220"/>
        <v>4.6990757073308402E-2</v>
      </c>
      <c r="CH87" s="125">
        <f t="shared" si="220"/>
        <v>5.8824663184472756E-2</v>
      </c>
      <c r="CI87" s="123">
        <f t="shared" si="220"/>
        <v>7.2639584492672979E-2</v>
      </c>
      <c r="CJ87" s="129">
        <f t="shared" si="220"/>
        <v>6.4782312497093028E-2</v>
      </c>
      <c r="CK87" s="130">
        <f t="shared" si="220"/>
        <v>7.0104455831202894E-2</v>
      </c>
    </row>
    <row r="88" spans="1:89" x14ac:dyDescent="0.25">
      <c r="A88" s="131" t="s">
        <v>33</v>
      </c>
      <c r="B88" s="197">
        <v>2014</v>
      </c>
      <c r="C88" s="181">
        <v>2348</v>
      </c>
      <c r="D88" s="182">
        <v>771</v>
      </c>
      <c r="E88" s="183">
        <v>1195</v>
      </c>
      <c r="F88" s="180">
        <v>852</v>
      </c>
      <c r="G88" s="184">
        <v>1624</v>
      </c>
      <c r="H88" s="182">
        <v>2172</v>
      </c>
      <c r="I88" s="183">
        <v>3257</v>
      </c>
      <c r="J88" s="180">
        <v>433</v>
      </c>
      <c r="K88" s="181">
        <v>133</v>
      </c>
      <c r="L88" s="182">
        <v>1534</v>
      </c>
      <c r="M88" s="180">
        <v>1263</v>
      </c>
      <c r="N88" s="185">
        <v>2305</v>
      </c>
      <c r="O88" s="198">
        <v>2390</v>
      </c>
      <c r="P88" s="180">
        <v>840</v>
      </c>
      <c r="Q88" s="181">
        <v>1375</v>
      </c>
      <c r="R88" s="182">
        <v>1326</v>
      </c>
      <c r="S88" s="183">
        <v>1705</v>
      </c>
      <c r="T88" s="180">
        <v>423</v>
      </c>
      <c r="U88" s="184">
        <v>336</v>
      </c>
      <c r="V88" s="182">
        <v>2141</v>
      </c>
      <c r="W88" s="199">
        <v>1683</v>
      </c>
      <c r="X88" s="180">
        <v>859</v>
      </c>
      <c r="Y88" s="184">
        <v>605</v>
      </c>
      <c r="Z88" s="182">
        <v>2626</v>
      </c>
      <c r="AA88" s="180">
        <v>3363</v>
      </c>
      <c r="AB88" s="162">
        <f t="shared" si="194"/>
        <v>18296</v>
      </c>
      <c r="AC88" s="165">
        <f t="shared" si="199"/>
        <v>21277</v>
      </c>
      <c r="BI88" s="131" t="s">
        <v>33</v>
      </c>
      <c r="BJ88" s="123">
        <f t="shared" ref="BJ88:CK88" si="221">B88/B95</f>
        <v>5.3281832852720971E-2</v>
      </c>
      <c r="BK88" s="124">
        <f t="shared" si="221"/>
        <v>6.7185532791576061E-2</v>
      </c>
      <c r="BL88" s="125">
        <f t="shared" si="221"/>
        <v>3.8604045663929498E-2</v>
      </c>
      <c r="BM88" s="126">
        <f t="shared" si="221"/>
        <v>6.5840220385674927E-2</v>
      </c>
      <c r="BN88" s="123">
        <f t="shared" si="221"/>
        <v>3.2384355163632216E-2</v>
      </c>
      <c r="BO88" s="124">
        <f t="shared" si="221"/>
        <v>7.3707620387600412E-2</v>
      </c>
      <c r="BP88" s="125">
        <f t="shared" si="221"/>
        <v>4.9423168816984095E-2</v>
      </c>
      <c r="BQ88" s="126">
        <f t="shared" si="221"/>
        <v>7.0895278727062971E-2</v>
      </c>
      <c r="BR88" s="123">
        <f t="shared" si="221"/>
        <v>6.0593338930870419E-2</v>
      </c>
      <c r="BS88" s="124">
        <f t="shared" si="221"/>
        <v>1.7239144523655218E-2</v>
      </c>
      <c r="BT88" s="125">
        <f t="shared" si="221"/>
        <v>6.2241337336687498E-2</v>
      </c>
      <c r="BU88" s="123">
        <f t="shared" si="221"/>
        <v>4.6145414687614177E-2</v>
      </c>
      <c r="BV88" s="127">
        <f t="shared" si="221"/>
        <v>5.3796065068732933E-2</v>
      </c>
      <c r="BW88" s="128">
        <f t="shared" si="221"/>
        <v>5.4145899410965113E-2</v>
      </c>
      <c r="BX88" s="123">
        <f t="shared" si="221"/>
        <v>3.9551746868820042E-2</v>
      </c>
      <c r="BY88" s="124">
        <f t="shared" si="221"/>
        <v>6.3108132917202131E-2</v>
      </c>
      <c r="BZ88" s="125">
        <f t="shared" si="221"/>
        <v>4.5798362863951919E-2</v>
      </c>
      <c r="CA88" s="126">
        <f t="shared" si="221"/>
        <v>5.6614424226324879E-2</v>
      </c>
      <c r="CB88" s="123">
        <f t="shared" si="221"/>
        <v>5.0483351235230935E-2</v>
      </c>
      <c r="CC88" s="124">
        <f t="shared" si="221"/>
        <v>3.6717298655884606E-2</v>
      </c>
      <c r="CD88" s="125">
        <f t="shared" si="221"/>
        <v>7.4165165581266457E-2</v>
      </c>
      <c r="CE88" s="126">
        <f t="shared" si="221"/>
        <v>4.7920047834628852E-2</v>
      </c>
      <c r="CF88" s="123">
        <f t="shared" si="221"/>
        <v>3.6531428085395931E-2</v>
      </c>
      <c r="CG88" s="124">
        <f t="shared" si="221"/>
        <v>4.2686798842870244E-2</v>
      </c>
      <c r="CH88" s="125">
        <f t="shared" si="221"/>
        <v>5.0613881232773744E-2</v>
      </c>
      <c r="CI88" s="123">
        <f t="shared" si="221"/>
        <v>6.2381747356705618E-2</v>
      </c>
      <c r="CJ88" s="129">
        <f t="shared" si="221"/>
        <v>5.0057318584627676E-2</v>
      </c>
      <c r="CK88" s="130">
        <f t="shared" si="221"/>
        <v>5.836414707205477E-2</v>
      </c>
    </row>
    <row r="89" spans="1:89" x14ac:dyDescent="0.25">
      <c r="A89" s="139" t="s">
        <v>34</v>
      </c>
      <c r="B89" s="194">
        <v>668</v>
      </c>
      <c r="C89" s="188">
        <v>1725</v>
      </c>
      <c r="D89" s="189">
        <v>328</v>
      </c>
      <c r="E89" s="190">
        <v>934</v>
      </c>
      <c r="F89" s="187">
        <v>337</v>
      </c>
      <c r="G89" s="191">
        <v>1317</v>
      </c>
      <c r="H89" s="189">
        <v>1067</v>
      </c>
      <c r="I89" s="190">
        <v>2251</v>
      </c>
      <c r="J89" s="187">
        <v>401</v>
      </c>
      <c r="K89" s="188">
        <v>103</v>
      </c>
      <c r="L89" s="189">
        <v>1188</v>
      </c>
      <c r="M89" s="187">
        <v>654</v>
      </c>
      <c r="N89" s="192">
        <v>2051</v>
      </c>
      <c r="O89" s="195">
        <v>1636</v>
      </c>
      <c r="P89" s="187">
        <v>561</v>
      </c>
      <c r="Q89" s="188">
        <v>1096</v>
      </c>
      <c r="R89" s="189">
        <v>900</v>
      </c>
      <c r="S89" s="190">
        <v>1399</v>
      </c>
      <c r="T89" s="187">
        <v>263</v>
      </c>
      <c r="U89" s="191">
        <v>215</v>
      </c>
      <c r="V89" s="189">
        <v>1775</v>
      </c>
      <c r="W89" s="196">
        <v>1153</v>
      </c>
      <c r="X89" s="187">
        <v>714</v>
      </c>
      <c r="Y89" s="191">
        <v>481</v>
      </c>
      <c r="Z89" s="189">
        <v>1959</v>
      </c>
      <c r="AA89" s="187">
        <v>2235</v>
      </c>
      <c r="AB89" s="162">
        <f t="shared" si="194"/>
        <v>12212</v>
      </c>
      <c r="AC89" s="165">
        <f t="shared" si="199"/>
        <v>15199</v>
      </c>
      <c r="BI89" s="139" t="s">
        <v>34</v>
      </c>
      <c r="BJ89" s="123">
        <f t="shared" ref="BJ89:CK89" si="222">B89/B95</f>
        <v>1.7672425196433767E-2</v>
      </c>
      <c r="BK89" s="124">
        <f t="shared" si="222"/>
        <v>4.9359047728053107E-2</v>
      </c>
      <c r="BL89" s="125">
        <f t="shared" si="222"/>
        <v>1.6422992189064692E-2</v>
      </c>
      <c r="BM89" s="126">
        <f t="shared" si="222"/>
        <v>5.1460055096418732E-2</v>
      </c>
      <c r="BN89" s="123">
        <f t="shared" si="222"/>
        <v>1.2809304800638565E-2</v>
      </c>
      <c r="BO89" s="124">
        <f t="shared" si="222"/>
        <v>5.9773975400535563E-2</v>
      </c>
      <c r="BP89" s="125">
        <f t="shared" si="222"/>
        <v>2.4279245454752314E-2</v>
      </c>
      <c r="BQ89" s="126">
        <f t="shared" si="222"/>
        <v>4.8997627391654516E-2</v>
      </c>
      <c r="BR89" s="123">
        <f t="shared" si="222"/>
        <v>5.6115309263923871E-2</v>
      </c>
      <c r="BS89" s="124">
        <f t="shared" si="222"/>
        <v>1.3350615683732988E-2</v>
      </c>
      <c r="BT89" s="125">
        <f t="shared" si="222"/>
        <v>4.8202548080824477E-2</v>
      </c>
      <c r="BU89" s="123">
        <f t="shared" si="222"/>
        <v>2.3894775301424916E-2</v>
      </c>
      <c r="BV89" s="127">
        <f t="shared" si="222"/>
        <v>4.7867995425584058E-2</v>
      </c>
      <c r="BW89" s="128">
        <f t="shared" si="222"/>
        <v>3.7063887630267328E-2</v>
      </c>
      <c r="BX89" s="123">
        <f t="shared" si="222"/>
        <v>2.6414916658819097E-2</v>
      </c>
      <c r="BY89" s="124">
        <f t="shared" si="222"/>
        <v>5.0302919038002568E-2</v>
      </c>
      <c r="BZ89" s="125">
        <f t="shared" si="222"/>
        <v>3.1084861672365557E-2</v>
      </c>
      <c r="CA89" s="126">
        <f t="shared" si="222"/>
        <v>4.6453712312392086E-2</v>
      </c>
      <c r="CB89" s="123">
        <f t="shared" si="222"/>
        <v>3.1387993794008834E-2</v>
      </c>
      <c r="CC89" s="124">
        <f t="shared" si="222"/>
        <v>2.3494700032783301E-2</v>
      </c>
      <c r="CD89" s="125">
        <f t="shared" si="222"/>
        <v>6.1486767354856586E-2</v>
      </c>
      <c r="CE89" s="126">
        <f t="shared" si="222"/>
        <v>3.2829361350758805E-2</v>
      </c>
      <c r="CF89" s="123">
        <f t="shared" si="222"/>
        <v>3.0364889002296506E-2</v>
      </c>
      <c r="CG89" s="124">
        <f t="shared" si="222"/>
        <v>3.39377689973894E-2</v>
      </c>
      <c r="CH89" s="125">
        <f t="shared" si="222"/>
        <v>3.7758032496193361E-2</v>
      </c>
      <c r="CI89" s="123">
        <f t="shared" si="222"/>
        <v>4.145798553144129E-2</v>
      </c>
      <c r="CJ89" s="129">
        <f t="shared" si="222"/>
        <v>3.3411673292275533E-2</v>
      </c>
      <c r="CK89" s="130">
        <f t="shared" si="222"/>
        <v>4.1691811408946775E-2</v>
      </c>
    </row>
    <row r="90" spans="1:89" x14ac:dyDescent="0.25">
      <c r="A90" s="131" t="s">
        <v>35</v>
      </c>
      <c r="B90" s="197">
        <v>0</v>
      </c>
      <c r="C90" s="181">
        <v>787</v>
      </c>
      <c r="D90" s="182">
        <v>9</v>
      </c>
      <c r="E90" s="183">
        <v>555</v>
      </c>
      <c r="F90" s="180">
        <v>15</v>
      </c>
      <c r="G90" s="184">
        <v>712</v>
      </c>
      <c r="H90" s="182">
        <v>116</v>
      </c>
      <c r="I90" s="183">
        <v>938</v>
      </c>
      <c r="J90" s="180">
        <v>74</v>
      </c>
      <c r="K90" s="181">
        <v>44</v>
      </c>
      <c r="L90" s="182">
        <v>729</v>
      </c>
      <c r="M90" s="180">
        <v>111</v>
      </c>
      <c r="N90" s="185">
        <v>426</v>
      </c>
      <c r="O90" s="198">
        <v>291</v>
      </c>
      <c r="P90" s="180">
        <v>124</v>
      </c>
      <c r="Q90" s="181">
        <v>189</v>
      </c>
      <c r="R90" s="182">
        <v>137</v>
      </c>
      <c r="S90" s="183">
        <v>151</v>
      </c>
      <c r="T90" s="180">
        <v>44</v>
      </c>
      <c r="U90" s="184">
        <v>7</v>
      </c>
      <c r="V90" s="182">
        <v>406</v>
      </c>
      <c r="W90" s="199">
        <v>42</v>
      </c>
      <c r="X90" s="180">
        <v>75</v>
      </c>
      <c r="Y90" s="184">
        <v>18</v>
      </c>
      <c r="Z90" s="182">
        <v>66</v>
      </c>
      <c r="AA90" s="180">
        <v>120</v>
      </c>
      <c r="AB90" s="162">
        <f t="shared" si="194"/>
        <v>2221</v>
      </c>
      <c r="AC90" s="165">
        <f t="shared" si="199"/>
        <v>3965</v>
      </c>
      <c r="BI90" s="131" t="s">
        <v>35</v>
      </c>
      <c r="BJ90" s="123">
        <f t="shared" ref="BJ90:CK90" si="223">B90/B95</f>
        <v>0</v>
      </c>
      <c r="BK90" s="124">
        <f t="shared" si="223"/>
        <v>2.2519171340276981E-2</v>
      </c>
      <c r="BL90" s="125">
        <f t="shared" si="223"/>
        <v>4.5063088323653115E-4</v>
      </c>
      <c r="BM90" s="126">
        <f t="shared" si="223"/>
        <v>3.0578512396694214E-2</v>
      </c>
      <c r="BN90" s="123">
        <f t="shared" si="223"/>
        <v>5.7014709795127146E-4</v>
      </c>
      <c r="BO90" s="124">
        <f t="shared" si="223"/>
        <v>3.2315163618209047E-2</v>
      </c>
      <c r="BP90" s="125">
        <f t="shared" si="223"/>
        <v>2.6395430859899424E-3</v>
      </c>
      <c r="BQ90" s="126">
        <f t="shared" si="223"/>
        <v>2.0417492000609477E-2</v>
      </c>
      <c r="BR90" s="123">
        <f t="shared" si="223"/>
        <v>1.0355443604813882E-2</v>
      </c>
      <c r="BS90" s="124">
        <f t="shared" si="223"/>
        <v>5.7031756318859364E-3</v>
      </c>
      <c r="BT90" s="125">
        <f t="shared" si="223"/>
        <v>2.9578836322324109E-2</v>
      </c>
      <c r="BU90" s="123">
        <f t="shared" si="223"/>
        <v>4.055535257581293E-3</v>
      </c>
      <c r="BV90" s="127">
        <f t="shared" si="223"/>
        <v>9.9423530235489069E-3</v>
      </c>
      <c r="BW90" s="128">
        <f t="shared" si="223"/>
        <v>6.5926597190756686E-3</v>
      </c>
      <c r="BX90" s="123">
        <f t="shared" si="223"/>
        <v>5.8385912044448627E-3</v>
      </c>
      <c r="BY90" s="124">
        <f t="shared" si="223"/>
        <v>8.6744997246190562E-3</v>
      </c>
      <c r="BZ90" s="125">
        <f t="shared" si="223"/>
        <v>4.7318067212378679E-3</v>
      </c>
      <c r="CA90" s="126">
        <f t="shared" si="223"/>
        <v>5.0139460751759861E-3</v>
      </c>
      <c r="CB90" s="123">
        <f t="shared" si="223"/>
        <v>5.2512232963360782E-3</v>
      </c>
      <c r="CC90" s="124">
        <f t="shared" si="223"/>
        <v>7.6494372199759585E-4</v>
      </c>
      <c r="CD90" s="125">
        <f t="shared" si="223"/>
        <v>1.4064015518913677E-2</v>
      </c>
      <c r="CE90" s="126">
        <f t="shared" si="223"/>
        <v>1.195865721363287E-3</v>
      </c>
      <c r="CF90" s="123">
        <f t="shared" si="223"/>
        <v>3.1895891809134982E-3</v>
      </c>
      <c r="CG90" s="124">
        <f t="shared" si="223"/>
        <v>1.2700204614407677E-3</v>
      </c>
      <c r="CH90" s="125">
        <f t="shared" si="223"/>
        <v>1.2720929784322418E-3</v>
      </c>
      <c r="CI90" s="123">
        <f t="shared" si="223"/>
        <v>2.2259321090706734E-3</v>
      </c>
      <c r="CJ90" s="129">
        <f t="shared" si="223"/>
        <v>6.0765907617215823E-3</v>
      </c>
      <c r="CK90" s="130">
        <f t="shared" si="223"/>
        <v>1.0876243978977167E-2</v>
      </c>
    </row>
    <row r="91" spans="1:89" x14ac:dyDescent="0.25">
      <c r="A91" s="139" t="s">
        <v>36</v>
      </c>
      <c r="B91" s="194"/>
      <c r="C91" s="188"/>
      <c r="D91" s="189"/>
      <c r="E91" s="190"/>
      <c r="F91" s="187"/>
      <c r="G91" s="191"/>
      <c r="H91" s="189"/>
      <c r="I91" s="190"/>
      <c r="J91" s="187"/>
      <c r="K91" s="191"/>
      <c r="L91" s="189"/>
      <c r="M91" s="187"/>
      <c r="N91" s="192"/>
      <c r="O91" s="195"/>
      <c r="P91" s="187"/>
      <c r="Q91" s="191"/>
      <c r="R91" s="189"/>
      <c r="S91" s="190"/>
      <c r="T91" s="187"/>
      <c r="U91" s="191"/>
      <c r="V91" s="189"/>
      <c r="W91" s="190"/>
      <c r="X91" s="187"/>
      <c r="Y91" s="191"/>
      <c r="Z91" s="189"/>
      <c r="AA91" s="187"/>
      <c r="AB91" s="162">
        <f t="shared" si="194"/>
        <v>0</v>
      </c>
      <c r="AC91" s="165">
        <f t="shared" si="199"/>
        <v>0</v>
      </c>
      <c r="BI91" s="139" t="s">
        <v>36</v>
      </c>
      <c r="BJ91" s="123">
        <f t="shared" ref="BJ91:CK91" si="224">B91/B95</f>
        <v>0</v>
      </c>
      <c r="BK91" s="124">
        <f t="shared" si="224"/>
        <v>0</v>
      </c>
      <c r="BL91" s="125">
        <f t="shared" si="224"/>
        <v>0</v>
      </c>
      <c r="BM91" s="126">
        <f t="shared" si="224"/>
        <v>0</v>
      </c>
      <c r="BN91" s="123">
        <f t="shared" si="224"/>
        <v>0</v>
      </c>
      <c r="BO91" s="124">
        <f t="shared" si="224"/>
        <v>0</v>
      </c>
      <c r="BP91" s="125">
        <f t="shared" si="224"/>
        <v>0</v>
      </c>
      <c r="BQ91" s="126">
        <f t="shared" si="224"/>
        <v>0</v>
      </c>
      <c r="BR91" s="123">
        <f t="shared" si="224"/>
        <v>0</v>
      </c>
      <c r="BS91" s="124">
        <f t="shared" si="224"/>
        <v>0</v>
      </c>
      <c r="BT91" s="125">
        <f t="shared" si="224"/>
        <v>0</v>
      </c>
      <c r="BU91" s="123">
        <f t="shared" si="224"/>
        <v>0</v>
      </c>
      <c r="BV91" s="127">
        <f t="shared" si="224"/>
        <v>0</v>
      </c>
      <c r="BW91" s="128">
        <f t="shared" si="224"/>
        <v>0</v>
      </c>
      <c r="BX91" s="123">
        <f t="shared" si="224"/>
        <v>0</v>
      </c>
      <c r="BY91" s="124">
        <f t="shared" si="224"/>
        <v>0</v>
      </c>
      <c r="BZ91" s="125">
        <f t="shared" si="224"/>
        <v>0</v>
      </c>
      <c r="CA91" s="126">
        <f t="shared" si="224"/>
        <v>0</v>
      </c>
      <c r="CB91" s="123">
        <f t="shared" si="224"/>
        <v>0</v>
      </c>
      <c r="CC91" s="124">
        <f t="shared" si="224"/>
        <v>0</v>
      </c>
      <c r="CD91" s="125">
        <f t="shared" si="224"/>
        <v>0</v>
      </c>
      <c r="CE91" s="126">
        <f t="shared" si="224"/>
        <v>0</v>
      </c>
      <c r="CF91" s="123">
        <f t="shared" si="224"/>
        <v>0</v>
      </c>
      <c r="CG91" s="124">
        <f t="shared" si="224"/>
        <v>0</v>
      </c>
      <c r="CH91" s="125">
        <f t="shared" si="224"/>
        <v>0</v>
      </c>
      <c r="CI91" s="123">
        <f t="shared" si="224"/>
        <v>0</v>
      </c>
      <c r="CJ91" s="129">
        <f t="shared" si="224"/>
        <v>0</v>
      </c>
      <c r="CK91" s="130">
        <f t="shared" si="224"/>
        <v>0</v>
      </c>
    </row>
    <row r="92" spans="1:89" x14ac:dyDescent="0.25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62">
        <f t="shared" si="194"/>
        <v>0</v>
      </c>
      <c r="AC92" s="165">
        <f t="shared" si="199"/>
        <v>0</v>
      </c>
      <c r="BI92" s="131" t="s">
        <v>37</v>
      </c>
      <c r="BJ92" s="123">
        <f t="shared" ref="BJ92:CI92" si="225">B92/B95</f>
        <v>0</v>
      </c>
      <c r="BK92" s="124">
        <f t="shared" si="225"/>
        <v>0</v>
      </c>
      <c r="BL92" s="125">
        <f t="shared" si="225"/>
        <v>0</v>
      </c>
      <c r="BM92" s="126">
        <f t="shared" si="225"/>
        <v>0</v>
      </c>
      <c r="BN92" s="123">
        <f t="shared" si="225"/>
        <v>0</v>
      </c>
      <c r="BO92" s="124">
        <f t="shared" si="225"/>
        <v>0</v>
      </c>
      <c r="BP92" s="125">
        <f t="shared" si="225"/>
        <v>0</v>
      </c>
      <c r="BQ92" s="126">
        <f t="shared" si="225"/>
        <v>0</v>
      </c>
      <c r="BR92" s="123">
        <f t="shared" si="225"/>
        <v>0</v>
      </c>
      <c r="BS92" s="124">
        <f t="shared" si="225"/>
        <v>0</v>
      </c>
      <c r="BT92" s="125">
        <f t="shared" si="225"/>
        <v>0</v>
      </c>
      <c r="BU92" s="123">
        <f t="shared" si="225"/>
        <v>0</v>
      </c>
      <c r="BV92" s="127">
        <f t="shared" si="225"/>
        <v>0</v>
      </c>
      <c r="BW92" s="128">
        <f t="shared" si="225"/>
        <v>0</v>
      </c>
      <c r="BX92" s="123">
        <f t="shared" si="225"/>
        <v>0</v>
      </c>
      <c r="BY92" s="124">
        <f t="shared" si="225"/>
        <v>0</v>
      </c>
      <c r="BZ92" s="125">
        <f t="shared" si="225"/>
        <v>0</v>
      </c>
      <c r="CA92" s="126">
        <f t="shared" si="225"/>
        <v>0</v>
      </c>
      <c r="CB92" s="123">
        <f t="shared" si="225"/>
        <v>0</v>
      </c>
      <c r="CC92" s="124">
        <f t="shared" si="225"/>
        <v>0</v>
      </c>
      <c r="CD92" s="125">
        <f t="shared" si="225"/>
        <v>0</v>
      </c>
      <c r="CE92" s="126">
        <f t="shared" si="225"/>
        <v>0</v>
      </c>
      <c r="CF92" s="123">
        <f t="shared" si="225"/>
        <v>0</v>
      </c>
      <c r="CG92" s="124">
        <f t="shared" si="225"/>
        <v>0</v>
      </c>
      <c r="CH92" s="125">
        <f t="shared" si="225"/>
        <v>0</v>
      </c>
      <c r="CI92" s="123">
        <f t="shared" si="225"/>
        <v>0</v>
      </c>
      <c r="CJ92" s="129">
        <f t="shared" ref="CJ92:CK92" si="226">AB92/AB95</f>
        <v>0</v>
      </c>
      <c r="CK92" s="130">
        <f t="shared" si="226"/>
        <v>0</v>
      </c>
    </row>
    <row r="93" spans="1:89" x14ac:dyDescent="0.25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2">
        <f t="shared" si="194"/>
        <v>0</v>
      </c>
      <c r="AC93" s="165">
        <f t="shared" si="199"/>
        <v>0</v>
      </c>
      <c r="BI93" s="139" t="s">
        <v>38</v>
      </c>
      <c r="BJ93" s="123">
        <f t="shared" ref="BJ93:CI93" si="227">B93/B95</f>
        <v>0</v>
      </c>
      <c r="BK93" s="124">
        <f t="shared" si="227"/>
        <v>0</v>
      </c>
      <c r="BL93" s="125">
        <f t="shared" si="227"/>
        <v>0</v>
      </c>
      <c r="BM93" s="126">
        <f t="shared" si="227"/>
        <v>0</v>
      </c>
      <c r="BN93" s="123">
        <f t="shared" si="227"/>
        <v>0</v>
      </c>
      <c r="BO93" s="124">
        <f t="shared" si="227"/>
        <v>0</v>
      </c>
      <c r="BP93" s="125">
        <f t="shared" si="227"/>
        <v>0</v>
      </c>
      <c r="BQ93" s="126">
        <f t="shared" si="227"/>
        <v>0</v>
      </c>
      <c r="BR93" s="123">
        <f t="shared" si="227"/>
        <v>0</v>
      </c>
      <c r="BS93" s="124">
        <f t="shared" si="227"/>
        <v>0</v>
      </c>
      <c r="BT93" s="125">
        <f t="shared" si="227"/>
        <v>0</v>
      </c>
      <c r="BU93" s="123">
        <f t="shared" si="227"/>
        <v>0</v>
      </c>
      <c r="BV93" s="127">
        <f t="shared" si="227"/>
        <v>0</v>
      </c>
      <c r="BW93" s="128">
        <f t="shared" si="227"/>
        <v>0</v>
      </c>
      <c r="BX93" s="123">
        <f t="shared" si="227"/>
        <v>0</v>
      </c>
      <c r="BY93" s="124">
        <f t="shared" si="227"/>
        <v>0</v>
      </c>
      <c r="BZ93" s="125">
        <f t="shared" si="227"/>
        <v>0</v>
      </c>
      <c r="CA93" s="126">
        <f t="shared" si="227"/>
        <v>0</v>
      </c>
      <c r="CB93" s="123">
        <f t="shared" si="227"/>
        <v>0</v>
      </c>
      <c r="CC93" s="124">
        <f t="shared" si="227"/>
        <v>0</v>
      </c>
      <c r="CD93" s="125">
        <f t="shared" si="227"/>
        <v>0</v>
      </c>
      <c r="CE93" s="126">
        <f t="shared" si="227"/>
        <v>0</v>
      </c>
      <c r="CF93" s="123">
        <f t="shared" si="227"/>
        <v>0</v>
      </c>
      <c r="CG93" s="124">
        <f t="shared" si="227"/>
        <v>0</v>
      </c>
      <c r="CH93" s="125">
        <f t="shared" si="227"/>
        <v>0</v>
      </c>
      <c r="CI93" s="123">
        <f t="shared" si="227"/>
        <v>0</v>
      </c>
      <c r="CJ93" s="129">
        <f t="shared" ref="CJ93:CK93" si="228">AB93/AB95</f>
        <v>0</v>
      </c>
      <c r="CK93" s="130">
        <f t="shared" si="228"/>
        <v>0</v>
      </c>
    </row>
    <row r="94" spans="1:89" ht="13.8" thickBot="1" x14ac:dyDescent="0.3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2">
        <f t="shared" si="194"/>
        <v>0</v>
      </c>
      <c r="AC94" s="165">
        <f t="shared" si="199"/>
        <v>0</v>
      </c>
      <c r="BI94" s="131" t="s">
        <v>39</v>
      </c>
      <c r="BJ94" s="123">
        <f t="shared" ref="BJ94:CK94" si="229">B94/B95</f>
        <v>0</v>
      </c>
      <c r="BK94" s="124">
        <f t="shared" si="229"/>
        <v>0</v>
      </c>
      <c r="BL94" s="125">
        <f t="shared" si="229"/>
        <v>0</v>
      </c>
      <c r="BM94" s="126">
        <f t="shared" si="229"/>
        <v>0</v>
      </c>
      <c r="BN94" s="123">
        <f t="shared" si="229"/>
        <v>0</v>
      </c>
      <c r="BO94" s="124">
        <f t="shared" si="229"/>
        <v>0</v>
      </c>
      <c r="BP94" s="125">
        <f t="shared" si="229"/>
        <v>0</v>
      </c>
      <c r="BQ94" s="126">
        <f t="shared" si="229"/>
        <v>0</v>
      </c>
      <c r="BR94" s="123">
        <f t="shared" si="229"/>
        <v>0</v>
      </c>
      <c r="BS94" s="124">
        <f t="shared" si="229"/>
        <v>0</v>
      </c>
      <c r="BT94" s="125">
        <f t="shared" si="229"/>
        <v>0</v>
      </c>
      <c r="BU94" s="123">
        <f t="shared" si="229"/>
        <v>0</v>
      </c>
      <c r="BV94" s="127">
        <f t="shared" si="229"/>
        <v>0</v>
      </c>
      <c r="BW94" s="128">
        <f t="shared" si="229"/>
        <v>0</v>
      </c>
      <c r="BX94" s="123">
        <f t="shared" si="229"/>
        <v>0</v>
      </c>
      <c r="BY94" s="124">
        <f t="shared" si="229"/>
        <v>0</v>
      </c>
      <c r="BZ94" s="125">
        <f t="shared" si="229"/>
        <v>0</v>
      </c>
      <c r="CA94" s="126">
        <f t="shared" si="229"/>
        <v>0</v>
      </c>
      <c r="CB94" s="123">
        <f t="shared" si="229"/>
        <v>0</v>
      </c>
      <c r="CC94" s="124">
        <f t="shared" si="229"/>
        <v>0</v>
      </c>
      <c r="CD94" s="125">
        <f t="shared" si="229"/>
        <v>0</v>
      </c>
      <c r="CE94" s="126">
        <f t="shared" si="229"/>
        <v>0</v>
      </c>
      <c r="CF94" s="123">
        <f t="shared" si="229"/>
        <v>0</v>
      </c>
      <c r="CG94" s="124">
        <f t="shared" si="229"/>
        <v>0</v>
      </c>
      <c r="CH94" s="125">
        <f t="shared" si="229"/>
        <v>0</v>
      </c>
      <c r="CI94" s="123">
        <f t="shared" si="229"/>
        <v>0</v>
      </c>
      <c r="CJ94" s="129">
        <f t="shared" si="229"/>
        <v>0</v>
      </c>
      <c r="CK94" s="130">
        <f t="shared" si="229"/>
        <v>0</v>
      </c>
    </row>
    <row r="95" spans="1:89" ht="14.4" thickTop="1" thickBot="1" x14ac:dyDescent="0.3">
      <c r="A95" s="251" t="s">
        <v>13</v>
      </c>
      <c r="B95" s="14">
        <f t="shared" ref="B95:AA95" si="230">SUM(B72:B94)</f>
        <v>37799</v>
      </c>
      <c r="C95" s="1">
        <f t="shared" si="230"/>
        <v>34948</v>
      </c>
      <c r="D95" s="14">
        <f t="shared" si="230"/>
        <v>19972</v>
      </c>
      <c r="E95" s="1">
        <f t="shared" si="230"/>
        <v>18150</v>
      </c>
      <c r="F95" s="14">
        <f t="shared" si="230"/>
        <v>26309</v>
      </c>
      <c r="G95" s="1">
        <f t="shared" si="230"/>
        <v>22033</v>
      </c>
      <c r="H95" s="14">
        <f t="shared" si="230"/>
        <v>43947</v>
      </c>
      <c r="I95" s="1">
        <f t="shared" si="230"/>
        <v>45941</v>
      </c>
      <c r="J95" s="14">
        <f t="shared" si="230"/>
        <v>7146</v>
      </c>
      <c r="K95" s="1">
        <f t="shared" si="230"/>
        <v>7715</v>
      </c>
      <c r="L95" s="14">
        <f t="shared" si="230"/>
        <v>24646</v>
      </c>
      <c r="M95" s="1">
        <f t="shared" si="230"/>
        <v>27370</v>
      </c>
      <c r="N95" s="14">
        <f t="shared" si="230"/>
        <v>42847</v>
      </c>
      <c r="O95" s="1">
        <f t="shared" si="230"/>
        <v>44140</v>
      </c>
      <c r="P95" s="14">
        <f t="shared" si="230"/>
        <v>21238</v>
      </c>
      <c r="Q95" s="1">
        <f t="shared" si="230"/>
        <v>21788</v>
      </c>
      <c r="R95" s="14">
        <f t="shared" si="230"/>
        <v>28953</v>
      </c>
      <c r="S95" s="1">
        <f t="shared" si="230"/>
        <v>30116</v>
      </c>
      <c r="T95" s="14">
        <f t="shared" si="230"/>
        <v>8379</v>
      </c>
      <c r="U95" s="1">
        <f t="shared" si="230"/>
        <v>9151</v>
      </c>
      <c r="V95" s="14">
        <f t="shared" si="230"/>
        <v>28868</v>
      </c>
      <c r="W95" s="1">
        <f t="shared" si="230"/>
        <v>35121</v>
      </c>
      <c r="X95" s="14">
        <f t="shared" si="230"/>
        <v>23514</v>
      </c>
      <c r="Y95" s="1">
        <f t="shared" si="230"/>
        <v>14173</v>
      </c>
      <c r="Z95" s="14">
        <f t="shared" si="230"/>
        <v>51883</v>
      </c>
      <c r="AA95" s="1">
        <f t="shared" si="230"/>
        <v>53910</v>
      </c>
      <c r="AB95" s="166">
        <f>SUM(AB71:AB94)</f>
        <v>365501</v>
      </c>
      <c r="AC95" s="167">
        <f>SUM(AC71:AC94)</f>
        <v>364556</v>
      </c>
      <c r="BI95" s="251" t="s">
        <v>13</v>
      </c>
      <c r="BJ95" s="147">
        <f t="shared" ref="BJ95:CK95" si="231">SUM(BJ71:BJ94)</f>
        <v>1.0000000000000002</v>
      </c>
      <c r="BK95" s="148">
        <f t="shared" si="231"/>
        <v>1</v>
      </c>
      <c r="BL95" s="147">
        <f t="shared" si="231"/>
        <v>1.0000000000000002</v>
      </c>
      <c r="BM95" s="148">
        <f t="shared" si="231"/>
        <v>0.99999999999999989</v>
      </c>
      <c r="BN95" s="147">
        <f t="shared" si="231"/>
        <v>1.0000000000000002</v>
      </c>
      <c r="BO95" s="148">
        <f t="shared" si="231"/>
        <v>0.99999999999999978</v>
      </c>
      <c r="BP95" s="147">
        <f t="shared" si="231"/>
        <v>0.99999999999999989</v>
      </c>
      <c r="BQ95" s="148">
        <f t="shared" si="231"/>
        <v>0.99999999999999989</v>
      </c>
      <c r="BR95" s="147">
        <f t="shared" si="231"/>
        <v>0.99999999999999978</v>
      </c>
      <c r="BS95" s="148">
        <f t="shared" si="231"/>
        <v>1</v>
      </c>
      <c r="BT95" s="147">
        <f t="shared" si="231"/>
        <v>1</v>
      </c>
      <c r="BU95" s="148">
        <f t="shared" si="231"/>
        <v>1</v>
      </c>
      <c r="BV95" s="147">
        <f t="shared" si="231"/>
        <v>1</v>
      </c>
      <c r="BW95" s="148">
        <f t="shared" si="231"/>
        <v>1</v>
      </c>
      <c r="BX95" s="147">
        <f t="shared" si="231"/>
        <v>0.99999999999999989</v>
      </c>
      <c r="BY95" s="148">
        <f t="shared" si="231"/>
        <v>1</v>
      </c>
      <c r="BZ95" s="147">
        <f t="shared" si="231"/>
        <v>0.99999999999999978</v>
      </c>
      <c r="CA95" s="148">
        <f t="shared" si="231"/>
        <v>0.99999999999999989</v>
      </c>
      <c r="CB95" s="147">
        <f t="shared" si="231"/>
        <v>1</v>
      </c>
      <c r="CC95" s="148">
        <f t="shared" si="231"/>
        <v>1</v>
      </c>
      <c r="CD95" s="147">
        <f t="shared" si="231"/>
        <v>1</v>
      </c>
      <c r="CE95" s="148">
        <f t="shared" si="231"/>
        <v>1</v>
      </c>
      <c r="CF95" s="147">
        <f t="shared" si="231"/>
        <v>1</v>
      </c>
      <c r="CG95" s="148">
        <f t="shared" si="231"/>
        <v>1.0000000000000002</v>
      </c>
      <c r="CH95" s="147">
        <f t="shared" si="231"/>
        <v>1</v>
      </c>
      <c r="CI95" s="148">
        <f t="shared" si="231"/>
        <v>1</v>
      </c>
      <c r="CJ95" s="147">
        <f t="shared" si="231"/>
        <v>1</v>
      </c>
      <c r="CK95" s="148">
        <f t="shared" si="231"/>
        <v>0.99999999999999978</v>
      </c>
    </row>
    <row r="96" spans="1:89" ht="13.8" thickTop="1" x14ac:dyDescent="0.25">
      <c r="A96" s="178"/>
    </row>
    <row r="98" spans="1:89" x14ac:dyDescent="0.25">
      <c r="A98" s="299">
        <f>+A67+1</f>
        <v>45234</v>
      </c>
      <c r="B98" s="299"/>
      <c r="C98" s="299"/>
      <c r="D98" s="299"/>
      <c r="BI98" s="298">
        <f>+BI67+1</f>
        <v>45234</v>
      </c>
      <c r="BJ98" s="298"/>
      <c r="BK98" s="298"/>
      <c r="BL98" s="298"/>
    </row>
    <row r="99" spans="1:89" ht="13.8" thickBot="1" x14ac:dyDescent="0.3">
      <c r="AE99" t="s">
        <v>84</v>
      </c>
    </row>
    <row r="100" spans="1:89" ht="14.4" thickTop="1" thickBot="1" x14ac:dyDescent="0.3">
      <c r="A100" s="290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0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0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5">
      <c r="A101" s="291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68" t="s">
        <v>14</v>
      </c>
      <c r="AC101" s="169" t="s">
        <v>15</v>
      </c>
      <c r="AE101" s="291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68" t="s">
        <v>14</v>
      </c>
      <c r="BG101" s="169" t="s">
        <v>15</v>
      </c>
      <c r="BI101" s="291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8" thickTop="1" x14ac:dyDescent="0.25">
      <c r="A102" s="119" t="s">
        <v>16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1"/>
      <c r="AA102" s="176"/>
      <c r="AB102" s="162">
        <f t="shared" ref="AB102:AB125" si="232">B102+D102+F102+H102+J102+L102+N102+P102+R102+T102+V102+X102+Z102</f>
        <v>0</v>
      </c>
      <c r="AC102" s="163">
        <f>C102+E102+G102+I102+K102+M102+O102+Q102+S102+U102+W102+Y102+AA102</f>
        <v>0</v>
      </c>
      <c r="AE102" s="254" t="str">
        <f>$AE$9</f>
        <v>07:00 - 07:59</v>
      </c>
      <c r="AF102" s="120">
        <f t="shared" ref="AF102:AO103" si="233">SUMIF($A$9:$A$32,$AE102,B$102:B$125)</f>
        <v>1846</v>
      </c>
      <c r="AG102" s="177">
        <f t="shared" si="233"/>
        <v>1438</v>
      </c>
      <c r="AH102" s="121">
        <f t="shared" si="233"/>
        <v>1073</v>
      </c>
      <c r="AI102" s="172">
        <f t="shared" si="233"/>
        <v>927</v>
      </c>
      <c r="AJ102" s="120">
        <f t="shared" si="233"/>
        <v>1535</v>
      </c>
      <c r="AK102" s="122">
        <f t="shared" si="233"/>
        <v>916</v>
      </c>
      <c r="AL102" s="121">
        <f t="shared" si="233"/>
        <v>2257</v>
      </c>
      <c r="AM102" s="172">
        <f t="shared" si="233"/>
        <v>2213</v>
      </c>
      <c r="AN102" s="120">
        <f t="shared" si="233"/>
        <v>146</v>
      </c>
      <c r="AO102" s="122">
        <f t="shared" si="233"/>
        <v>560</v>
      </c>
      <c r="AP102" s="121">
        <f t="shared" ref="AP102:AY103" si="234">SUMIF($A$9:$A$32,$AE102,L$102:L$125)</f>
        <v>822</v>
      </c>
      <c r="AQ102" s="120">
        <f t="shared" si="234"/>
        <v>1534</v>
      </c>
      <c r="AR102" s="171">
        <f t="shared" si="234"/>
        <v>2264</v>
      </c>
      <c r="AS102" s="173">
        <f t="shared" si="234"/>
        <v>2396</v>
      </c>
      <c r="AT102" s="120">
        <f t="shared" si="234"/>
        <v>1260</v>
      </c>
      <c r="AU102" s="122">
        <f t="shared" si="234"/>
        <v>1115</v>
      </c>
      <c r="AV102" s="121">
        <f t="shared" si="234"/>
        <v>1984</v>
      </c>
      <c r="AW102" s="172">
        <f t="shared" si="234"/>
        <v>1498</v>
      </c>
      <c r="AX102" s="120">
        <f t="shared" si="234"/>
        <v>332</v>
      </c>
      <c r="AY102" s="122">
        <f t="shared" si="234"/>
        <v>671</v>
      </c>
      <c r="AZ102" s="121">
        <f t="shared" ref="AZ102:BE103" si="235">SUMIF($A$9:$A$32,$AE102,V$102:V$125)</f>
        <v>1196</v>
      </c>
      <c r="BA102" s="172">
        <f t="shared" si="235"/>
        <v>1898</v>
      </c>
      <c r="BB102" s="120">
        <f t="shared" si="235"/>
        <v>1077</v>
      </c>
      <c r="BC102" s="122">
        <f t="shared" si="235"/>
        <v>997</v>
      </c>
      <c r="BD102" s="21">
        <f t="shared" si="235"/>
        <v>2674</v>
      </c>
      <c r="BE102" s="176">
        <f t="shared" si="235"/>
        <v>2555</v>
      </c>
      <c r="BF102" s="162">
        <f>AF102+AH102+AJ102+AL102+AN102+AP102+AR102+AT102+AV102+AX102+AZ102+BB102+BD102</f>
        <v>18466</v>
      </c>
      <c r="BG102" s="163">
        <f>AG102+AI102+AK102+AM102+AO102+AQ102+AS102+AU102+AW102+AY102+BA102+BC102+BE102</f>
        <v>18718</v>
      </c>
      <c r="BI102" s="119" t="s">
        <v>16</v>
      </c>
      <c r="BJ102" s="123">
        <f>B102/B126</f>
        <v>0</v>
      </c>
      <c r="BK102" s="124">
        <f t="shared" ref="BK102" si="236">C102/C126</f>
        <v>0</v>
      </c>
      <c r="BL102" s="125">
        <f t="shared" ref="BL102" si="237">D102/D126</f>
        <v>0</v>
      </c>
      <c r="BM102" s="126">
        <f t="shared" ref="BM102" si="238">E102/E126</f>
        <v>0</v>
      </c>
      <c r="BN102" s="123">
        <f t="shared" ref="BN102" si="239">F102/F126</f>
        <v>0</v>
      </c>
      <c r="BO102" s="124">
        <f t="shared" ref="BO102" si="240">G102/G126</f>
        <v>0</v>
      </c>
      <c r="BP102" s="125">
        <f t="shared" ref="BP102" si="241">H102/H126</f>
        <v>0</v>
      </c>
      <c r="BQ102" s="126">
        <f t="shared" ref="BQ102" si="242">I102/I126</f>
        <v>0</v>
      </c>
      <c r="BR102" s="123">
        <f t="shared" ref="BR102" si="243">J102/J126</f>
        <v>0</v>
      </c>
      <c r="BS102" s="124">
        <f t="shared" ref="BS102" si="244">K102/K126</f>
        <v>0</v>
      </c>
      <c r="BT102" s="125">
        <f t="shared" ref="BT102" si="245">L102/L126</f>
        <v>0</v>
      </c>
      <c r="BU102" s="123">
        <f t="shared" ref="BU102" si="246">M102/M126</f>
        <v>0</v>
      </c>
      <c r="BV102" s="127">
        <f t="shared" ref="BV102" si="247">N102/N126</f>
        <v>0</v>
      </c>
      <c r="BW102" s="128">
        <f t="shared" ref="BW102" si="248">O102/O126</f>
        <v>0</v>
      </c>
      <c r="BX102" s="123">
        <f t="shared" ref="BX102" si="249">P102/P126</f>
        <v>0</v>
      </c>
      <c r="BY102" s="124">
        <f t="shared" ref="BY102" si="250">Q102/Q126</f>
        <v>0</v>
      </c>
      <c r="BZ102" s="125">
        <f t="shared" ref="BZ102" si="251">R102/R126</f>
        <v>0</v>
      </c>
      <c r="CA102" s="126">
        <f t="shared" ref="CA102" si="252">S102/S126</f>
        <v>0</v>
      </c>
      <c r="CB102" s="123">
        <f t="shared" ref="CB102" si="253">T102/T126</f>
        <v>0</v>
      </c>
      <c r="CC102" s="124">
        <f t="shared" ref="CC102" si="254">U102/U126</f>
        <v>0</v>
      </c>
      <c r="CD102" s="125">
        <f t="shared" ref="CD102" si="255">V102/V126</f>
        <v>0</v>
      </c>
      <c r="CE102" s="126">
        <f t="shared" ref="CE102" si="256">W102/W126</f>
        <v>0</v>
      </c>
      <c r="CF102" s="123">
        <f t="shared" ref="CF102" si="257">X102/X126</f>
        <v>0</v>
      </c>
      <c r="CG102" s="124">
        <f t="shared" ref="CG102" si="258">Y102/Y126</f>
        <v>0</v>
      </c>
      <c r="CH102" s="125">
        <f t="shared" ref="CH102" si="259">Z102/Z126</f>
        <v>0</v>
      </c>
      <c r="CI102" s="123">
        <f t="shared" ref="CI102" si="260">AA102/AA126</f>
        <v>0</v>
      </c>
      <c r="CJ102" s="129">
        <f t="shared" ref="CJ102" si="261">AB102/AB126</f>
        <v>0</v>
      </c>
      <c r="CK102" s="130">
        <f t="shared" ref="CK102" si="262">AC102/AC126</f>
        <v>0</v>
      </c>
    </row>
    <row r="103" spans="1:89" x14ac:dyDescent="0.25">
      <c r="A103" s="131" t="s">
        <v>17</v>
      </c>
      <c r="B103" s="180">
        <v>352</v>
      </c>
      <c r="C103" s="181">
        <v>0</v>
      </c>
      <c r="D103" s="182">
        <v>322</v>
      </c>
      <c r="E103" s="183">
        <v>2</v>
      </c>
      <c r="F103" s="180">
        <v>424</v>
      </c>
      <c r="G103" s="184">
        <v>4</v>
      </c>
      <c r="H103" s="182">
        <v>438</v>
      </c>
      <c r="I103" s="183">
        <v>44</v>
      </c>
      <c r="J103" s="180">
        <v>16</v>
      </c>
      <c r="K103" s="184">
        <v>27</v>
      </c>
      <c r="L103" s="182">
        <v>45</v>
      </c>
      <c r="M103" s="180">
        <v>65</v>
      </c>
      <c r="N103" s="185">
        <v>195</v>
      </c>
      <c r="O103" s="186">
        <v>165</v>
      </c>
      <c r="P103" s="180">
        <v>79</v>
      </c>
      <c r="Q103" s="184">
        <v>46</v>
      </c>
      <c r="R103" s="182">
        <v>70</v>
      </c>
      <c r="S103" s="183">
        <v>96</v>
      </c>
      <c r="T103" s="180">
        <v>2</v>
      </c>
      <c r="U103" s="184">
        <v>49</v>
      </c>
      <c r="V103" s="182">
        <v>16</v>
      </c>
      <c r="W103" s="183">
        <v>38</v>
      </c>
      <c r="X103" s="180">
        <v>3</v>
      </c>
      <c r="Y103" s="184">
        <v>0</v>
      </c>
      <c r="Z103" s="182">
        <v>0</v>
      </c>
      <c r="AA103" s="180">
        <v>0</v>
      </c>
      <c r="AB103" s="162">
        <f t="shared" si="232"/>
        <v>1962</v>
      </c>
      <c r="AC103" s="165">
        <f t="shared" ref="AC103:AC125" si="263">SUM(C103,E103,G103,I103,K103,M103,O103,Q103,S103,U103,W103,Y103,AA103)</f>
        <v>536</v>
      </c>
      <c r="AE103" s="256" t="str">
        <f>$AE$10</f>
        <v>08:00 - 08:59</v>
      </c>
      <c r="AF103" s="120">
        <f t="shared" si="233"/>
        <v>1971</v>
      </c>
      <c r="AG103" s="181">
        <f t="shared" si="233"/>
        <v>1129</v>
      </c>
      <c r="AH103" s="182">
        <f t="shared" si="233"/>
        <v>986</v>
      </c>
      <c r="AI103" s="183">
        <f t="shared" si="233"/>
        <v>805</v>
      </c>
      <c r="AJ103" s="180">
        <f t="shared" si="233"/>
        <v>1200</v>
      </c>
      <c r="AK103" s="184">
        <f t="shared" si="233"/>
        <v>807</v>
      </c>
      <c r="AL103" s="182">
        <f t="shared" si="233"/>
        <v>2254</v>
      </c>
      <c r="AM103" s="183">
        <f t="shared" si="233"/>
        <v>1916</v>
      </c>
      <c r="AN103" s="180">
        <f t="shared" si="233"/>
        <v>160</v>
      </c>
      <c r="AO103" s="184">
        <f t="shared" si="233"/>
        <v>533</v>
      </c>
      <c r="AP103" s="182">
        <f t="shared" si="234"/>
        <v>783</v>
      </c>
      <c r="AQ103" s="180">
        <f t="shared" si="234"/>
        <v>1513</v>
      </c>
      <c r="AR103" s="185">
        <f t="shared" si="234"/>
        <v>1887</v>
      </c>
      <c r="AS103" s="186">
        <f t="shared" si="234"/>
        <v>2430</v>
      </c>
      <c r="AT103" s="180">
        <f t="shared" si="234"/>
        <v>1102</v>
      </c>
      <c r="AU103" s="184">
        <f t="shared" si="234"/>
        <v>951</v>
      </c>
      <c r="AV103" s="182">
        <f t="shared" si="234"/>
        <v>1744</v>
      </c>
      <c r="AW103" s="183">
        <f t="shared" si="234"/>
        <v>1262</v>
      </c>
      <c r="AX103" s="180">
        <f t="shared" si="234"/>
        <v>216</v>
      </c>
      <c r="AY103" s="184">
        <f t="shared" si="234"/>
        <v>461</v>
      </c>
      <c r="AZ103" s="182">
        <f t="shared" si="235"/>
        <v>935</v>
      </c>
      <c r="BA103" s="183">
        <f t="shared" si="235"/>
        <v>1950</v>
      </c>
      <c r="BB103" s="180">
        <f t="shared" si="235"/>
        <v>1049</v>
      </c>
      <c r="BC103" s="184">
        <f t="shared" si="235"/>
        <v>781</v>
      </c>
      <c r="BD103" s="182">
        <f t="shared" si="235"/>
        <v>2639</v>
      </c>
      <c r="BE103" s="180">
        <f t="shared" si="235"/>
        <v>2547</v>
      </c>
      <c r="BF103" s="164">
        <f>SUM(AF103,AH103,AJ103,AL103,AN103,AP103,AR103,AT103,AV103,AX103,AZ103,BB103,BD103)</f>
        <v>16926</v>
      </c>
      <c r="BG103" s="165">
        <f>SUM(AG103,AI103,AK103,AM103,AO103,AQ103,AS103,AU103,AW103,AY103,BA103,BC103,BE103)</f>
        <v>17085</v>
      </c>
      <c r="BI103" s="131" t="s">
        <v>17</v>
      </c>
      <c r="BJ103" s="123">
        <f>B103/B126</f>
        <v>1.2415349887133182E-2</v>
      </c>
      <c r="BK103" s="124">
        <f t="shared" ref="BK103" si="264">C103/C126</f>
        <v>0</v>
      </c>
      <c r="BL103" s="125">
        <f t="shared" ref="BL103" si="265">D103/D126</f>
        <v>2.163978494623656E-2</v>
      </c>
      <c r="BM103" s="126">
        <f t="shared" ref="BM103" si="266">E103/E126</f>
        <v>1.4216661927779356E-4</v>
      </c>
      <c r="BN103" s="123">
        <f t="shared" ref="BN103" si="267">F103/F126</f>
        <v>2.3958863084138554E-2</v>
      </c>
      <c r="BO103" s="124">
        <f t="shared" ref="BO103" si="268">G103/G126</f>
        <v>1.9708316909735908E-4</v>
      </c>
      <c r="BP103" s="125">
        <f t="shared" ref="BP103" si="269">H103/H126</f>
        <v>1.1906703637253303E-2</v>
      </c>
      <c r="BQ103" s="126">
        <f t="shared" ref="BQ103" si="270">I103/I126</f>
        <v>1.0935752454330806E-3</v>
      </c>
      <c r="BR103" s="123">
        <f t="shared" ref="BR103" si="271">J103/J126</f>
        <v>2.8490028490028491E-3</v>
      </c>
      <c r="BS103" s="124">
        <f t="shared" ref="BS103" si="272">K103/K126</f>
        <v>4.8833423765599565E-3</v>
      </c>
      <c r="BT103" s="125">
        <f t="shared" ref="BT103" si="273">L103/L126</f>
        <v>2.5954550697889029E-3</v>
      </c>
      <c r="BU103" s="123">
        <f t="shared" ref="BU103" si="274">M103/M126</f>
        <v>3.6353467561521251E-3</v>
      </c>
      <c r="BV103" s="127">
        <f t="shared" ref="BV103" si="275">N103/N126</f>
        <v>5.4504290465941805E-3</v>
      </c>
      <c r="BW103" s="128">
        <f t="shared" ref="BW103" si="276">O103/O126</f>
        <v>4.8189252336448595E-3</v>
      </c>
      <c r="BX103" s="123">
        <f t="shared" ref="BX103" si="277">P103/P126</f>
        <v>4.3634355150510909E-3</v>
      </c>
      <c r="BY103" s="124">
        <f t="shared" ref="BY103" si="278">Q103/Q126</f>
        <v>2.913420735955412E-3</v>
      </c>
      <c r="BZ103" s="125">
        <f t="shared" ref="BZ103" si="279">R103/R126</f>
        <v>2.6980150317980345E-3</v>
      </c>
      <c r="CA103" s="126">
        <f t="shared" ref="CA103" si="280">S103/S126</f>
        <v>3.9225300318705561E-3</v>
      </c>
      <c r="CB103" s="123">
        <f t="shared" ref="CB103" si="281">T103/T126</f>
        <v>3.7601052829479227E-4</v>
      </c>
      <c r="CC103" s="124">
        <f t="shared" ref="CC103" si="282">U103/U126</f>
        <v>9.5497953615279671E-3</v>
      </c>
      <c r="CD103" s="125">
        <f t="shared" ref="CD103" si="283">V103/V126</f>
        <v>7.1565952498099032E-4</v>
      </c>
      <c r="CE103" s="126">
        <f t="shared" ref="CE103" si="284">W103/W126</f>
        <v>1.4207731997308009E-3</v>
      </c>
      <c r="CF103" s="123">
        <f t="shared" ref="CF103" si="285">X103/X126</f>
        <v>1.7163453286801305E-4</v>
      </c>
      <c r="CG103" s="124">
        <f t="shared" ref="CG103" si="286">Y103/Y126</f>
        <v>0</v>
      </c>
      <c r="CH103" s="125">
        <f t="shared" ref="CH103" si="287">Z103/Z126</f>
        <v>0</v>
      </c>
      <c r="CI103" s="123">
        <f t="shared" ref="CI103" si="288">AA103/AA126</f>
        <v>0</v>
      </c>
      <c r="CJ103" s="129">
        <f t="shared" ref="CJ103" si="289">AB103/AB126</f>
        <v>6.8128548361893852E-3</v>
      </c>
      <c r="CK103" s="130">
        <f t="shared" ref="CK103" si="290">AC103/AC126</f>
        <v>1.8657235944418145E-3</v>
      </c>
    </row>
    <row r="104" spans="1:89" ht="13.8" thickBot="1" x14ac:dyDescent="0.3">
      <c r="A104" s="139" t="s">
        <v>18</v>
      </c>
      <c r="B104" s="187">
        <v>1263</v>
      </c>
      <c r="C104" s="188">
        <v>591</v>
      </c>
      <c r="D104" s="189">
        <v>1078</v>
      </c>
      <c r="E104" s="190">
        <v>354</v>
      </c>
      <c r="F104" s="187">
        <v>1717</v>
      </c>
      <c r="G104" s="191">
        <v>400</v>
      </c>
      <c r="H104" s="189">
        <v>1773</v>
      </c>
      <c r="I104" s="190">
        <v>796</v>
      </c>
      <c r="J104" s="187">
        <v>73</v>
      </c>
      <c r="K104" s="191">
        <v>268</v>
      </c>
      <c r="L104" s="189">
        <v>587</v>
      </c>
      <c r="M104" s="187">
        <v>904</v>
      </c>
      <c r="N104" s="192">
        <v>1545</v>
      </c>
      <c r="O104" s="193">
        <v>1627</v>
      </c>
      <c r="P104" s="187">
        <v>854</v>
      </c>
      <c r="Q104" s="191">
        <v>749</v>
      </c>
      <c r="R104" s="189">
        <v>1130</v>
      </c>
      <c r="S104" s="190">
        <v>964</v>
      </c>
      <c r="T104" s="187">
        <v>129</v>
      </c>
      <c r="U104" s="191">
        <v>431</v>
      </c>
      <c r="V104" s="189">
        <v>714</v>
      </c>
      <c r="W104" s="190">
        <v>972</v>
      </c>
      <c r="X104" s="187">
        <v>775</v>
      </c>
      <c r="Y104" s="191">
        <v>685</v>
      </c>
      <c r="Z104" s="189">
        <v>1925</v>
      </c>
      <c r="AA104" s="187">
        <v>1544</v>
      </c>
      <c r="AB104" s="162">
        <f t="shared" si="232"/>
        <v>13563</v>
      </c>
      <c r="AC104" s="165">
        <f t="shared" si="263"/>
        <v>10285</v>
      </c>
      <c r="AE104" s="254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18</v>
      </c>
      <c r="BJ104" s="123">
        <f>B104/B126</f>
        <v>4.4547121896162528E-2</v>
      </c>
      <c r="BK104" s="124">
        <f t="shared" ref="BK104" si="291">C104/C126</f>
        <v>2.0166518801610592E-2</v>
      </c>
      <c r="BL104" s="125">
        <f t="shared" ref="BL104" si="292">D104/D126</f>
        <v>7.2446236559139787E-2</v>
      </c>
      <c r="BM104" s="126">
        <f t="shared" ref="BM104" si="293">E104/E126</f>
        <v>2.5163491612169464E-2</v>
      </c>
      <c r="BN104" s="123">
        <f t="shared" ref="BN104" si="294">F104/F126</f>
        <v>9.7022094140249759E-2</v>
      </c>
      <c r="BO104" s="124">
        <f t="shared" ref="BO104" si="295">G104/G126</f>
        <v>1.9708316909735908E-2</v>
      </c>
      <c r="BP104" s="125">
        <f t="shared" ref="BP104" si="296">H104/H126</f>
        <v>4.819768390148426E-2</v>
      </c>
      <c r="BQ104" s="126">
        <f t="shared" ref="BQ104" si="297">I104/I126</f>
        <v>1.9783770349198457E-2</v>
      </c>
      <c r="BR104" s="123">
        <f t="shared" ref="BR104" si="298">J104/J126</f>
        <v>1.2998575498575499E-2</v>
      </c>
      <c r="BS104" s="124">
        <f t="shared" ref="BS104" si="299">K104/K126</f>
        <v>4.8471694700669199E-2</v>
      </c>
      <c r="BT104" s="125">
        <f t="shared" ref="BT104" si="300">L104/L126</f>
        <v>3.3856269465913025E-2</v>
      </c>
      <c r="BU104" s="123">
        <f t="shared" ref="BU104" si="301">M104/M126</f>
        <v>5.0559284116331094E-2</v>
      </c>
      <c r="BV104" s="127">
        <f t="shared" ref="BV104" si="302">N104/N126</f>
        <v>4.3184168599938511E-2</v>
      </c>
      <c r="BW104" s="128">
        <f t="shared" ref="BW104" si="303">O104/O126</f>
        <v>4.7517523364485982E-2</v>
      </c>
      <c r="BX104" s="123">
        <f t="shared" ref="BX104" si="304">P104/P126</f>
        <v>4.7169290251311793E-2</v>
      </c>
      <c r="BY104" s="124">
        <f t="shared" ref="BY104" si="305">Q104/Q126</f>
        <v>4.7438089809360949E-2</v>
      </c>
      <c r="BZ104" s="125">
        <f t="shared" ref="BZ104" si="306">R104/R126</f>
        <v>4.3553671227596839E-2</v>
      </c>
      <c r="CA104" s="126">
        <f t="shared" ref="CA104" si="307">S104/S126</f>
        <v>3.9388739070033506E-2</v>
      </c>
      <c r="CB104" s="123">
        <f t="shared" ref="CB104" si="308">T104/T126</f>
        <v>2.4252679075014102E-2</v>
      </c>
      <c r="CC104" s="124">
        <f t="shared" ref="CC104" si="309">U104/U126</f>
        <v>8.3999220424868445E-2</v>
      </c>
      <c r="CD104" s="125">
        <f t="shared" ref="CD104" si="310">V104/V126</f>
        <v>3.1936306302276694E-2</v>
      </c>
      <c r="CE104" s="126">
        <f t="shared" ref="CE104" si="311">W104/W126</f>
        <v>3.634188289837733E-2</v>
      </c>
      <c r="CF104" s="123">
        <f t="shared" ref="CF104" si="312">X104/X126</f>
        <v>4.433892099090337E-2</v>
      </c>
      <c r="CG104" s="124">
        <f t="shared" ref="CG104" si="313">Y104/Y126</f>
        <v>7.6043516873889883E-2</v>
      </c>
      <c r="CH104" s="125">
        <f t="shared" ref="CH104" si="314">Z104/Z126</f>
        <v>4.5471724854726697E-2</v>
      </c>
      <c r="CI104" s="123">
        <f t="shared" ref="CI104" si="315">AA104/AA126</f>
        <v>3.4629704391513028E-2</v>
      </c>
      <c r="CJ104" s="129">
        <f t="shared" ref="CJ104" si="316">AB104/AB126</f>
        <v>4.7096202927235792E-2</v>
      </c>
      <c r="CK104" s="130">
        <f t="shared" ref="CK104" si="317">AC104/AC126</f>
        <v>3.5800311882153102E-2</v>
      </c>
    </row>
    <row r="105" spans="1:89" ht="14.4" thickTop="1" thickBot="1" x14ac:dyDescent="0.3">
      <c r="A105" s="131" t="s">
        <v>19</v>
      </c>
      <c r="B105" s="180">
        <v>1673</v>
      </c>
      <c r="C105" s="181">
        <v>1644</v>
      </c>
      <c r="D105" s="182">
        <v>1127</v>
      </c>
      <c r="E105" s="183">
        <v>1009</v>
      </c>
      <c r="F105" s="180">
        <v>1782</v>
      </c>
      <c r="G105" s="184">
        <v>1087</v>
      </c>
      <c r="H105" s="182">
        <v>2400</v>
      </c>
      <c r="I105" s="183">
        <v>1961</v>
      </c>
      <c r="J105" s="180">
        <v>143</v>
      </c>
      <c r="K105" s="184">
        <v>536</v>
      </c>
      <c r="L105" s="182">
        <v>1134</v>
      </c>
      <c r="M105" s="180">
        <v>1400</v>
      </c>
      <c r="N105" s="185">
        <v>2355</v>
      </c>
      <c r="O105" s="186">
        <v>2441</v>
      </c>
      <c r="P105" s="180">
        <v>1353</v>
      </c>
      <c r="Q105" s="184">
        <v>1267</v>
      </c>
      <c r="R105" s="182">
        <v>1818</v>
      </c>
      <c r="S105" s="183">
        <v>1496</v>
      </c>
      <c r="T105" s="180">
        <v>332</v>
      </c>
      <c r="U105" s="184">
        <v>751</v>
      </c>
      <c r="V105" s="182">
        <v>1189</v>
      </c>
      <c r="W105" s="183">
        <v>1687</v>
      </c>
      <c r="X105" s="180">
        <v>1270</v>
      </c>
      <c r="Y105" s="184">
        <v>812</v>
      </c>
      <c r="Z105" s="182">
        <v>2459</v>
      </c>
      <c r="AA105" s="180">
        <v>2395</v>
      </c>
      <c r="AB105" s="162">
        <f t="shared" si="232"/>
        <v>19035</v>
      </c>
      <c r="AC105" s="165">
        <f t="shared" si="263"/>
        <v>18486</v>
      </c>
      <c r="AE105" s="251" t="s">
        <v>13</v>
      </c>
      <c r="AF105" s="14">
        <f t="shared" ref="AF105:BG105" si="318">SUM(AF102:AF104)</f>
        <v>3817</v>
      </c>
      <c r="AG105" s="1">
        <f t="shared" si="318"/>
        <v>2567</v>
      </c>
      <c r="AH105" s="14">
        <f t="shared" si="318"/>
        <v>2059</v>
      </c>
      <c r="AI105" s="1">
        <f t="shared" si="318"/>
        <v>1732</v>
      </c>
      <c r="AJ105" s="14">
        <f t="shared" si="318"/>
        <v>2735</v>
      </c>
      <c r="AK105" s="1">
        <f t="shared" si="318"/>
        <v>1723</v>
      </c>
      <c r="AL105" s="14">
        <f t="shared" si="318"/>
        <v>4511</v>
      </c>
      <c r="AM105" s="1">
        <f t="shared" si="318"/>
        <v>4129</v>
      </c>
      <c r="AN105" s="14">
        <f t="shared" si="318"/>
        <v>306</v>
      </c>
      <c r="AO105" s="1">
        <f t="shared" si="318"/>
        <v>1093</v>
      </c>
      <c r="AP105" s="14">
        <f t="shared" si="318"/>
        <v>1605</v>
      </c>
      <c r="AQ105" s="1">
        <f t="shared" si="318"/>
        <v>3047</v>
      </c>
      <c r="AR105" s="14">
        <f t="shared" si="318"/>
        <v>4151</v>
      </c>
      <c r="AS105" s="1">
        <f t="shared" si="318"/>
        <v>4826</v>
      </c>
      <c r="AT105" s="14">
        <f t="shared" si="318"/>
        <v>2362</v>
      </c>
      <c r="AU105" s="1">
        <f t="shared" si="318"/>
        <v>2066</v>
      </c>
      <c r="AV105" s="14">
        <f t="shared" si="318"/>
        <v>3728</v>
      </c>
      <c r="AW105" s="1">
        <f t="shared" si="318"/>
        <v>2760</v>
      </c>
      <c r="AX105" s="14">
        <f t="shared" si="318"/>
        <v>548</v>
      </c>
      <c r="AY105" s="1">
        <f t="shared" si="318"/>
        <v>1132</v>
      </c>
      <c r="AZ105" s="14">
        <f t="shared" si="318"/>
        <v>2131</v>
      </c>
      <c r="BA105" s="1">
        <f t="shared" si="318"/>
        <v>3848</v>
      </c>
      <c r="BB105" s="14">
        <f t="shared" si="318"/>
        <v>2126</v>
      </c>
      <c r="BC105" s="1">
        <f t="shared" si="318"/>
        <v>1778</v>
      </c>
      <c r="BD105" s="14">
        <f t="shared" si="318"/>
        <v>5313</v>
      </c>
      <c r="BE105" s="1">
        <f t="shared" si="318"/>
        <v>5102</v>
      </c>
      <c r="BF105" s="166">
        <f t="shared" si="318"/>
        <v>35392</v>
      </c>
      <c r="BG105" s="167">
        <f t="shared" si="318"/>
        <v>35803</v>
      </c>
      <c r="BI105" s="131" t="s">
        <v>19</v>
      </c>
      <c r="BJ105" s="123">
        <f>B105/B126</f>
        <v>5.9008182844243792E-2</v>
      </c>
      <c r="BK105" s="124">
        <f t="shared" ref="BK105" si="319">C105/C126</f>
        <v>5.6097727427830479E-2</v>
      </c>
      <c r="BL105" s="125">
        <f t="shared" ref="BL105" si="320">D105/D126</f>
        <v>7.5739247311827962E-2</v>
      </c>
      <c r="BM105" s="126">
        <f t="shared" ref="BM105" si="321">E105/E126</f>
        <v>7.1723059425646857E-2</v>
      </c>
      <c r="BN105" s="123">
        <f t="shared" ref="BN105" si="322">F105/F126</f>
        <v>0.10069503305645025</v>
      </c>
      <c r="BO105" s="124">
        <f t="shared" ref="BO105" si="323">G105/G126</f>
        <v>5.355735120220733E-2</v>
      </c>
      <c r="BP105" s="125">
        <f t="shared" ref="BP105" si="324">H105/H126</f>
        <v>6.5242211710977008E-2</v>
      </c>
      <c r="BQ105" s="126">
        <f t="shared" ref="BQ105" si="325">I105/I126</f>
        <v>4.8738660370324344E-2</v>
      </c>
      <c r="BR105" s="123">
        <f t="shared" ref="BR105" si="326">J105/J126</f>
        <v>2.5462962962962962E-2</v>
      </c>
      <c r="BS105" s="124">
        <f t="shared" ref="BS105" si="327">K105/K126</f>
        <v>9.6943389401338398E-2</v>
      </c>
      <c r="BT105" s="125">
        <f t="shared" ref="BT105" si="328">L105/L126</f>
        <v>6.540546775868035E-2</v>
      </c>
      <c r="BU105" s="123">
        <f t="shared" ref="BU105" si="329">M105/M126</f>
        <v>7.829977628635347E-2</v>
      </c>
      <c r="BV105" s="127">
        <f t="shared" ref="BV105" si="330">N105/N126</f>
        <v>6.5824412331945109E-2</v>
      </c>
      <c r="BW105" s="128">
        <f t="shared" ref="BW105" si="331">O105/O126</f>
        <v>7.1290887850467291E-2</v>
      </c>
      <c r="BX105" s="123">
        <f t="shared" ref="BX105" si="332">P105/P126</f>
        <v>7.4730737365368685E-2</v>
      </c>
      <c r="BY105" s="124">
        <f t="shared" ref="BY105" si="333">Q105/Q126</f>
        <v>8.02457407055545E-2</v>
      </c>
      <c r="BZ105" s="125">
        <f t="shared" ref="BZ105" si="334">R105/R126</f>
        <v>7.007130468298324E-2</v>
      </c>
      <c r="CA105" s="126">
        <f t="shared" ref="CA105" si="335">S105/S126</f>
        <v>6.1126092996649506E-2</v>
      </c>
      <c r="CB105" s="123">
        <f t="shared" ref="CB105" si="336">T105/T126</f>
        <v>6.2417747696935512E-2</v>
      </c>
      <c r="CC105" s="124">
        <f t="shared" ref="CC105" si="337">U105/U126</f>
        <v>0.14636523094913273</v>
      </c>
      <c r="CD105" s="125">
        <f t="shared" ref="CD105" si="338">V105/V126</f>
        <v>5.3182448450149841E-2</v>
      </c>
      <c r="CE105" s="126">
        <f t="shared" ref="CE105" si="339">W105/W126</f>
        <v>6.3074852314364771E-2</v>
      </c>
      <c r="CF105" s="123">
        <f t="shared" ref="CF105" si="340">X105/X126</f>
        <v>7.265861891412552E-2</v>
      </c>
      <c r="CG105" s="124">
        <f t="shared" ref="CG105" si="341">Y105/Y126</f>
        <v>9.0142095914742454E-2</v>
      </c>
      <c r="CH105" s="125">
        <f t="shared" ref="CH105" si="342">Z105/Z126</f>
        <v>5.8085699437804131E-2</v>
      </c>
      <c r="CI105" s="123">
        <f t="shared" ref="CI105" si="343">AA105/AA126</f>
        <v>5.3716413223881938E-2</v>
      </c>
      <c r="CJ105" s="129">
        <f t="shared" ref="CJ105" si="344">AB105/AB126</f>
        <v>6.6097192562112606E-2</v>
      </c>
      <c r="CK105" s="130">
        <f t="shared" ref="CK105" si="345">AC105/AC126</f>
        <v>6.4346579042633176E-2</v>
      </c>
    </row>
    <row r="106" spans="1:89" ht="13.8" thickTop="1" x14ac:dyDescent="0.25">
      <c r="A106" s="139" t="s">
        <v>20</v>
      </c>
      <c r="B106" s="266">
        <v>1846</v>
      </c>
      <c r="C106" s="267">
        <v>1438</v>
      </c>
      <c r="D106" s="268">
        <v>1073</v>
      </c>
      <c r="E106" s="269">
        <v>927</v>
      </c>
      <c r="F106" s="266">
        <v>1535</v>
      </c>
      <c r="G106" s="270">
        <v>916</v>
      </c>
      <c r="H106" s="268">
        <v>2257</v>
      </c>
      <c r="I106" s="269">
        <v>2213</v>
      </c>
      <c r="J106" s="266">
        <v>146</v>
      </c>
      <c r="K106" s="270">
        <v>560</v>
      </c>
      <c r="L106" s="268">
        <v>822</v>
      </c>
      <c r="M106" s="266">
        <v>1534</v>
      </c>
      <c r="N106" s="271">
        <v>2264</v>
      </c>
      <c r="O106" s="272">
        <v>2396</v>
      </c>
      <c r="P106" s="266">
        <v>1260</v>
      </c>
      <c r="Q106" s="270">
        <v>1115</v>
      </c>
      <c r="R106" s="268">
        <v>1984</v>
      </c>
      <c r="S106" s="269">
        <v>1498</v>
      </c>
      <c r="T106" s="266">
        <v>332</v>
      </c>
      <c r="U106" s="270">
        <v>671</v>
      </c>
      <c r="V106" s="268">
        <v>1196</v>
      </c>
      <c r="W106" s="269">
        <v>1898</v>
      </c>
      <c r="X106" s="266">
        <v>1077</v>
      </c>
      <c r="Y106" s="270">
        <v>997</v>
      </c>
      <c r="Z106" s="268">
        <v>2674</v>
      </c>
      <c r="AA106" s="266">
        <v>2555</v>
      </c>
      <c r="AB106" s="286">
        <f t="shared" si="232"/>
        <v>18466</v>
      </c>
      <c r="AC106" s="287">
        <f t="shared" si="263"/>
        <v>18718</v>
      </c>
      <c r="BI106" s="139" t="s">
        <v>20</v>
      </c>
      <c r="BJ106" s="123">
        <f>B106/B126</f>
        <v>6.5110045146726858E-2</v>
      </c>
      <c r="BK106" s="124">
        <f t="shared" ref="BK106" si="346">C106/C126</f>
        <v>4.906845014672763E-2</v>
      </c>
      <c r="BL106" s="125">
        <f t="shared" ref="BL106" si="347">D106/D126</f>
        <v>7.2110215053763443E-2</v>
      </c>
      <c r="BM106" s="126">
        <f t="shared" ref="BM106" si="348">E106/E126</f>
        <v>6.5894228035257324E-2</v>
      </c>
      <c r="BN106" s="123">
        <f t="shared" ref="BN106" si="349">F106/F126</f>
        <v>8.6737865174888393E-2</v>
      </c>
      <c r="BO106" s="124">
        <f t="shared" ref="BO106" si="350">G106/G126</f>
        <v>4.5132045723295232E-2</v>
      </c>
      <c r="BP106" s="125">
        <f t="shared" ref="BP106" si="351">H106/H126</f>
        <v>6.1354863263197959E-2</v>
      </c>
      <c r="BQ106" s="126">
        <f t="shared" ref="BQ106" si="352">I106/I126</f>
        <v>5.5001864048713808E-2</v>
      </c>
      <c r="BR106" s="123">
        <f t="shared" ref="BR106" si="353">J106/J126</f>
        <v>2.5997150997150997E-2</v>
      </c>
      <c r="BS106" s="124">
        <f t="shared" ref="BS106" si="354">K106/K126</f>
        <v>0.1012841381805028</v>
      </c>
      <c r="BT106" s="125">
        <f t="shared" ref="BT106" si="355">L106/L126</f>
        <v>4.7410312608143962E-2</v>
      </c>
      <c r="BU106" s="123">
        <f t="shared" ref="BU106" si="356">M106/M126</f>
        <v>8.5794183445190159E-2</v>
      </c>
      <c r="BV106" s="127">
        <f t="shared" ref="BV106" si="357">N106/N126</f>
        <v>6.3280878776867819E-2</v>
      </c>
      <c r="BW106" s="128">
        <f t="shared" ref="BW106" si="358">O106/O126</f>
        <v>6.9976635514018698E-2</v>
      </c>
      <c r="BX106" s="123">
        <f t="shared" ref="BX106" si="359">P106/P126</f>
        <v>6.9594034797017396E-2</v>
      </c>
      <c r="BY106" s="124">
        <f t="shared" ref="BY106" si="360">Q106/Q126</f>
        <v>7.061878523022358E-2</v>
      </c>
      <c r="BZ106" s="125">
        <f t="shared" ref="BZ106" si="361">R106/R126</f>
        <v>7.6469454615532853E-2</v>
      </c>
      <c r="CA106" s="126">
        <f t="shared" ref="CA106" si="362">S106/S126</f>
        <v>6.1207812372313479E-2</v>
      </c>
      <c r="CB106" s="123">
        <f t="shared" ref="CB106" si="363">T106/T126</f>
        <v>6.2417747696935512E-2</v>
      </c>
      <c r="CC106" s="124">
        <f t="shared" ref="CC106" si="364">U106/U126</f>
        <v>0.13077372831806666</v>
      </c>
      <c r="CD106" s="125">
        <f t="shared" ref="CD106" si="365">V106/V126</f>
        <v>5.3495549492329021E-2</v>
      </c>
      <c r="CE106" s="126">
        <f t="shared" ref="CE106" si="366">W106/W126</f>
        <v>7.0963882449712107E-2</v>
      </c>
      <c r="CF106" s="123">
        <f t="shared" ref="CF106" si="367">X106/X126</f>
        <v>6.161679729961668E-2</v>
      </c>
      <c r="CG106" s="124">
        <f t="shared" ref="CG106" si="368">Y106/Y126</f>
        <v>0.11067939609236234</v>
      </c>
      <c r="CH106" s="125">
        <f t="shared" ref="CH106" si="369">Z106/Z126</f>
        <v>6.3164359616383989E-2</v>
      </c>
      <c r="CI106" s="123">
        <f t="shared" ref="CI106" si="370">AA106/AA126</f>
        <v>5.7304983627147532E-2</v>
      </c>
      <c r="CJ106" s="129">
        <f t="shared" ref="CJ106" si="371">AB106/AB126</f>
        <v>6.4121395211556159E-2</v>
      </c>
      <c r="CK106" s="130">
        <f t="shared" ref="CK106" si="372">AC106/AC126</f>
        <v>6.515413104619755E-2</v>
      </c>
    </row>
    <row r="107" spans="1:89" ht="13.8" thickBot="1" x14ac:dyDescent="0.3">
      <c r="A107" s="131" t="s">
        <v>21</v>
      </c>
      <c r="B107" s="273">
        <v>1971</v>
      </c>
      <c r="C107" s="274">
        <v>1129</v>
      </c>
      <c r="D107" s="275">
        <v>986</v>
      </c>
      <c r="E107" s="276">
        <v>805</v>
      </c>
      <c r="F107" s="273">
        <v>1200</v>
      </c>
      <c r="G107" s="277">
        <v>807</v>
      </c>
      <c r="H107" s="275">
        <v>2254</v>
      </c>
      <c r="I107" s="276">
        <v>1916</v>
      </c>
      <c r="J107" s="273">
        <v>160</v>
      </c>
      <c r="K107" s="277">
        <v>533</v>
      </c>
      <c r="L107" s="275">
        <v>783</v>
      </c>
      <c r="M107" s="273">
        <v>1513</v>
      </c>
      <c r="N107" s="278">
        <v>1887</v>
      </c>
      <c r="O107" s="279">
        <v>2430</v>
      </c>
      <c r="P107" s="273">
        <v>1102</v>
      </c>
      <c r="Q107" s="277">
        <v>951</v>
      </c>
      <c r="R107" s="275">
        <v>1744</v>
      </c>
      <c r="S107" s="276">
        <v>1262</v>
      </c>
      <c r="T107" s="273">
        <v>216</v>
      </c>
      <c r="U107" s="277">
        <v>461</v>
      </c>
      <c r="V107" s="275">
        <v>935</v>
      </c>
      <c r="W107" s="276">
        <v>1950</v>
      </c>
      <c r="X107" s="273">
        <v>1049</v>
      </c>
      <c r="Y107" s="277">
        <v>781</v>
      </c>
      <c r="Z107" s="275">
        <v>2639</v>
      </c>
      <c r="AA107" s="273">
        <v>2547</v>
      </c>
      <c r="AB107" s="286">
        <f t="shared" si="232"/>
        <v>16926</v>
      </c>
      <c r="AC107" s="287">
        <f t="shared" si="263"/>
        <v>17085</v>
      </c>
      <c r="AE107" t="s">
        <v>85</v>
      </c>
      <c r="BI107" s="131" t="s">
        <v>21</v>
      </c>
      <c r="BJ107" s="123">
        <f>B107/B126</f>
        <v>6.9518905191873592E-2</v>
      </c>
      <c r="BK107" s="124">
        <f t="shared" ref="BK107" si="373">C107/C126</f>
        <v>3.8524534225073362E-2</v>
      </c>
      <c r="BL107" s="125">
        <f t="shared" ref="BL107" si="374">D107/D126</f>
        <v>6.6263440860215059E-2</v>
      </c>
      <c r="BM107" s="126">
        <f t="shared" ref="BM107" si="375">E107/E126</f>
        <v>5.7222064259311915E-2</v>
      </c>
      <c r="BN107" s="123">
        <f t="shared" ref="BN107" si="376">F107/F126</f>
        <v>6.7808103068316666E-2</v>
      </c>
      <c r="BO107" s="124">
        <f t="shared" ref="BO107" si="377">G107/G126</f>
        <v>3.9761529365392193E-2</v>
      </c>
      <c r="BP107" s="125">
        <f t="shared" ref="BP107" si="378">H107/H126</f>
        <v>6.1273310498559233E-2</v>
      </c>
      <c r="BQ107" s="126">
        <f t="shared" ref="BQ107" si="379">I107/I126</f>
        <v>4.762023114204051E-2</v>
      </c>
      <c r="BR107" s="123">
        <f t="shared" ref="BR107" si="380">J107/J126</f>
        <v>2.8490028490028491E-2</v>
      </c>
      <c r="BS107" s="124">
        <f t="shared" ref="BS107" si="381">K107/K126</f>
        <v>9.640079580394284E-2</v>
      </c>
      <c r="BT107" s="125">
        <f t="shared" ref="BT107" si="382">L107/L126</f>
        <v>4.5160918214326912E-2</v>
      </c>
      <c r="BU107" s="123">
        <f t="shared" ref="BU107" si="383">M107/M126</f>
        <v>8.461968680089485E-2</v>
      </c>
      <c r="BV107" s="127">
        <f t="shared" ref="BV107" si="384">N107/N126</f>
        <v>5.2743382620119073E-2</v>
      </c>
      <c r="BW107" s="128">
        <f t="shared" ref="BW107" si="385">O107/O126</f>
        <v>7.0969626168224303E-2</v>
      </c>
      <c r="BX107" s="123">
        <f t="shared" ref="BX107" si="386">P107/P126</f>
        <v>6.0867163766915214E-2</v>
      </c>
      <c r="BY107" s="124">
        <f t="shared" ref="BY107" si="387">Q107/Q126</f>
        <v>6.0231806954208628E-2</v>
      </c>
      <c r="BZ107" s="125">
        <f t="shared" ref="BZ107" si="388">R107/R126</f>
        <v>6.721911736365388E-2</v>
      </c>
      <c r="CA107" s="126">
        <f t="shared" ref="CA107" si="389">S107/S126</f>
        <v>5.1564926043965023E-2</v>
      </c>
      <c r="CB107" s="123">
        <f t="shared" ref="CB107" si="390">T107/T126</f>
        <v>4.060913705583756E-2</v>
      </c>
      <c r="CC107" s="124">
        <f t="shared" ref="CC107" si="391">U107/U126</f>
        <v>8.9846033911518228E-2</v>
      </c>
      <c r="CD107" s="125">
        <f t="shared" ref="CD107" si="392">V107/V126</f>
        <v>4.1821353491076622E-2</v>
      </c>
      <c r="CE107" s="126">
        <f t="shared" ref="CE107" si="393">W107/W126</f>
        <v>7.290809840723847E-2</v>
      </c>
      <c r="CF107" s="123">
        <f t="shared" ref="CF107" si="394">X107/X126</f>
        <v>6.0014874992848563E-2</v>
      </c>
      <c r="CG107" s="124">
        <f t="shared" ref="CG107" si="395">Y107/Y126</f>
        <v>8.6700710479573714E-2</v>
      </c>
      <c r="CH107" s="125">
        <f t="shared" ref="CH107" si="396">Z107/Z126</f>
        <v>6.2337600982661688E-2</v>
      </c>
      <c r="CI107" s="123">
        <f t="shared" ref="CI107" si="397">AA107/AA126</f>
        <v>5.7125555106984256E-2</v>
      </c>
      <c r="CJ107" s="129">
        <f t="shared" ref="CJ107" si="398">AB107/AB126</f>
        <v>5.8773894473670506E-2</v>
      </c>
      <c r="CK107" s="130">
        <f t="shared" ref="CK107" si="399">AC107/AC126</f>
        <v>5.9469939572832836E-2</v>
      </c>
    </row>
    <row r="108" spans="1:89" ht="14.4" thickTop="1" thickBot="1" x14ac:dyDescent="0.3">
      <c r="A108" s="139" t="s">
        <v>22</v>
      </c>
      <c r="B108" s="187">
        <v>1752</v>
      </c>
      <c r="C108" s="188">
        <v>1492</v>
      </c>
      <c r="D108" s="189">
        <v>1029</v>
      </c>
      <c r="E108" s="190">
        <v>620</v>
      </c>
      <c r="F108" s="187">
        <v>1147</v>
      </c>
      <c r="G108" s="191">
        <v>594</v>
      </c>
      <c r="H108" s="189">
        <v>2380</v>
      </c>
      <c r="I108" s="190">
        <v>1950</v>
      </c>
      <c r="J108" s="187">
        <v>203</v>
      </c>
      <c r="K108" s="191">
        <v>601</v>
      </c>
      <c r="L108" s="189">
        <v>545</v>
      </c>
      <c r="M108" s="187">
        <v>1579</v>
      </c>
      <c r="N108" s="192">
        <v>1674</v>
      </c>
      <c r="O108" s="193">
        <v>2350</v>
      </c>
      <c r="P108" s="187">
        <v>1032</v>
      </c>
      <c r="Q108" s="191">
        <v>812</v>
      </c>
      <c r="R108" s="189">
        <v>1708</v>
      </c>
      <c r="S108" s="190">
        <v>1096</v>
      </c>
      <c r="T108" s="187">
        <v>196</v>
      </c>
      <c r="U108" s="191">
        <v>310</v>
      </c>
      <c r="V108" s="189">
        <v>773</v>
      </c>
      <c r="W108" s="190">
        <v>2281</v>
      </c>
      <c r="X108" s="187">
        <v>902</v>
      </c>
      <c r="Y108" s="191">
        <v>507</v>
      </c>
      <c r="Z108" s="189">
        <v>2598</v>
      </c>
      <c r="AA108" s="187">
        <v>2096</v>
      </c>
      <c r="AB108" s="162">
        <f t="shared" si="232"/>
        <v>15939</v>
      </c>
      <c r="AC108" s="165">
        <f t="shared" si="263"/>
        <v>16288</v>
      </c>
      <c r="AE108" s="290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39" t="s">
        <v>22</v>
      </c>
      <c r="BJ108" s="123">
        <f>B108/B126</f>
        <v>6.179458239277652E-2</v>
      </c>
      <c r="BK108" s="124">
        <f t="shared" ref="BK108" si="400">C108/C126</f>
        <v>5.0911076230123524E-2</v>
      </c>
      <c r="BL108" s="125">
        <f t="shared" ref="BL108" si="401">D108/D126</f>
        <v>6.9153225806451613E-2</v>
      </c>
      <c r="BM108" s="126">
        <f t="shared" ref="BM108" si="402">E108/E126</f>
        <v>4.4071651976116011E-2</v>
      </c>
      <c r="BN108" s="123">
        <f t="shared" ref="BN108" si="403">F108/F126</f>
        <v>6.4813245182799351E-2</v>
      </c>
      <c r="BO108" s="124">
        <f t="shared" ref="BO108" si="404">G108/G126</f>
        <v>2.9266850610957823E-2</v>
      </c>
      <c r="BP108" s="125">
        <f t="shared" ref="BP108" si="405">H108/H126</f>
        <v>6.4698526613385529E-2</v>
      </c>
      <c r="BQ108" s="126">
        <f t="shared" ref="BQ108" si="406">I108/I126</f>
        <v>4.8465266558966075E-2</v>
      </c>
      <c r="BR108" s="123">
        <f t="shared" ref="BR108" si="407">J108/J126</f>
        <v>3.6146723646723646E-2</v>
      </c>
      <c r="BS108" s="124">
        <f t="shared" ref="BS108" si="408">K108/K126</f>
        <v>0.10869958401157533</v>
      </c>
      <c r="BT108" s="125">
        <f t="shared" ref="BT108" si="409">L108/L126</f>
        <v>3.1433844734110046E-2</v>
      </c>
      <c r="BU108" s="123">
        <f t="shared" ref="BU108" si="410">M108/M126</f>
        <v>8.8310961968680088E-2</v>
      </c>
      <c r="BV108" s="127">
        <f t="shared" ref="BV108" si="411">N108/N126</f>
        <v>4.6789837046146969E-2</v>
      </c>
      <c r="BW108" s="128">
        <f t="shared" ref="BW108" si="412">O108/O126</f>
        <v>6.8633177570093462E-2</v>
      </c>
      <c r="BX108" s="123">
        <f t="shared" ref="BX108" si="413">P108/P126</f>
        <v>5.7000828500414248E-2</v>
      </c>
      <c r="BY108" s="124">
        <f t="shared" ref="BY108" si="414">Q108/Q126</f>
        <v>5.1428209512952058E-2</v>
      </c>
      <c r="BZ108" s="125">
        <f t="shared" ref="BZ108" si="415">R108/R126</f>
        <v>6.5831566775872041E-2</v>
      </c>
      <c r="CA108" s="126">
        <f t="shared" ref="CA108" si="416">S108/S126</f>
        <v>4.4782217863855521E-2</v>
      </c>
      <c r="CB108" s="123">
        <f t="shared" ref="CB108" si="417">T108/T126</f>
        <v>3.6849031772889639E-2</v>
      </c>
      <c r="CC108" s="124">
        <f t="shared" ref="CC108" si="418">U108/U126</f>
        <v>6.0417072695381019E-2</v>
      </c>
      <c r="CD108" s="125">
        <f t="shared" ref="CD108" si="419">V108/V126</f>
        <v>3.4575300800644096E-2</v>
      </c>
      <c r="CE108" s="126">
        <f t="shared" ref="CE108" si="420">W108/W126</f>
        <v>8.528378075226202E-2</v>
      </c>
      <c r="CF108" s="123">
        <f t="shared" ref="CF108" si="421">X108/X126</f>
        <v>5.1604782882315924E-2</v>
      </c>
      <c r="CG108" s="124">
        <f t="shared" ref="CG108" si="422">Y108/Y126</f>
        <v>5.6283303730017761E-2</v>
      </c>
      <c r="CH108" s="125">
        <f t="shared" ref="CH108" si="423">Z108/Z126</f>
        <v>6.1369112297444135E-2</v>
      </c>
      <c r="CI108" s="123">
        <f t="shared" ref="CI108" si="424">AA108/AA126</f>
        <v>4.7010272282779347E-2</v>
      </c>
      <c r="CJ108" s="129">
        <f t="shared" ref="CJ108" si="425">AB108/AB126</f>
        <v>5.5346632637116519E-2</v>
      </c>
      <c r="CK108" s="130">
        <f t="shared" ref="CK108" si="426">AC108/AC126</f>
        <v>5.6695719974381109E-2</v>
      </c>
    </row>
    <row r="109" spans="1:89" ht="15" thickTop="1" thickBot="1" x14ac:dyDescent="0.35">
      <c r="A109" s="131" t="s">
        <v>23</v>
      </c>
      <c r="B109" s="180">
        <v>1664</v>
      </c>
      <c r="C109" s="181">
        <v>1403</v>
      </c>
      <c r="D109" s="182">
        <v>847</v>
      </c>
      <c r="E109" s="183">
        <v>562</v>
      </c>
      <c r="F109" s="180">
        <v>1060</v>
      </c>
      <c r="G109" s="184">
        <v>537</v>
      </c>
      <c r="H109" s="182">
        <v>2056</v>
      </c>
      <c r="I109" s="183">
        <v>1724</v>
      </c>
      <c r="J109" s="180">
        <v>175</v>
      </c>
      <c r="K109" s="184">
        <v>430</v>
      </c>
      <c r="L109" s="182">
        <v>497</v>
      </c>
      <c r="M109" s="180">
        <v>1216</v>
      </c>
      <c r="N109" s="185">
        <v>1485</v>
      </c>
      <c r="O109" s="186">
        <v>1910</v>
      </c>
      <c r="P109" s="180">
        <v>896</v>
      </c>
      <c r="Q109" s="184">
        <v>549</v>
      </c>
      <c r="R109" s="182">
        <v>1472</v>
      </c>
      <c r="S109" s="183">
        <v>1090</v>
      </c>
      <c r="T109" s="180">
        <v>182</v>
      </c>
      <c r="U109" s="184">
        <v>202</v>
      </c>
      <c r="V109" s="182">
        <v>633</v>
      </c>
      <c r="W109" s="183">
        <v>1838</v>
      </c>
      <c r="X109" s="180">
        <v>712</v>
      </c>
      <c r="Y109" s="184">
        <v>389</v>
      </c>
      <c r="Z109" s="182">
        <v>2416</v>
      </c>
      <c r="AA109" s="180">
        <v>2384</v>
      </c>
      <c r="AB109" s="162">
        <f t="shared" si="232"/>
        <v>14095</v>
      </c>
      <c r="AC109" s="165">
        <f t="shared" si="263"/>
        <v>14234</v>
      </c>
      <c r="AE109" s="291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68" t="s">
        <v>14</v>
      </c>
      <c r="BG109" s="169" t="s">
        <v>15</v>
      </c>
      <c r="BI109" s="131" t="s">
        <v>23</v>
      </c>
      <c r="BJ109" s="123">
        <f>B109/B126</f>
        <v>5.8690744920993229E-2</v>
      </c>
      <c r="BK109" s="124">
        <f t="shared" ref="BK109" si="427">C109/C126</f>
        <v>4.7874155463045111E-2</v>
      </c>
      <c r="BL109" s="125">
        <f t="shared" ref="BL109" si="428">D109/D126</f>
        <v>5.6922043010752689E-2</v>
      </c>
      <c r="BM109" s="126">
        <f t="shared" ref="BM109" si="429">E109/E126</f>
        <v>3.9948820017059995E-2</v>
      </c>
      <c r="BN109" s="123">
        <f t="shared" ref="BN109" si="430">F109/F126</f>
        <v>5.9897157710346385E-2</v>
      </c>
      <c r="BO109" s="124">
        <f t="shared" ref="BO109" si="431">G109/G126</f>
        <v>2.6458415451320456E-2</v>
      </c>
      <c r="BP109" s="125">
        <f t="shared" ref="BP109" si="432">H109/H126</f>
        <v>5.5890828032403632E-2</v>
      </c>
      <c r="BQ109" s="126">
        <f t="shared" ref="BQ109" si="433">I109/I126</f>
        <v>4.2848266434696157E-2</v>
      </c>
      <c r="BR109" s="123">
        <f t="shared" ref="BR109" si="434">J109/J126</f>
        <v>3.1160968660968662E-2</v>
      </c>
      <c r="BS109" s="124">
        <f t="shared" ref="BS109" si="435">K109/K126</f>
        <v>7.7771748960028933E-2</v>
      </c>
      <c r="BT109" s="125">
        <f t="shared" ref="BT109" si="436">L109/L126</f>
        <v>2.8665359326335217E-2</v>
      </c>
      <c r="BU109" s="123">
        <f t="shared" ref="BU109" si="437">M109/M126</f>
        <v>6.80089485458613E-2</v>
      </c>
      <c r="BV109" s="127">
        <f t="shared" ref="BV109" si="438">N109/N126</f>
        <v>4.1507113508678757E-2</v>
      </c>
      <c r="BW109" s="128">
        <f t="shared" ref="BW109" si="439">O109/O126</f>
        <v>5.5782710280373834E-2</v>
      </c>
      <c r="BX109" s="123">
        <f t="shared" ref="BX109" si="440">P109/P126</f>
        <v>4.9489091411212376E-2</v>
      </c>
      <c r="BY109" s="124">
        <f t="shared" ref="BY109" si="441">Q109/Q126</f>
        <v>3.4771043131293936E-2</v>
      </c>
      <c r="BZ109" s="125">
        <f t="shared" ref="BZ109" si="442">R109/R126</f>
        <v>5.673540181152438E-2</v>
      </c>
      <c r="CA109" s="126">
        <f t="shared" ref="CA109" si="443">S109/S126</f>
        <v>4.4537059736863609E-2</v>
      </c>
      <c r="CB109" s="123">
        <f t="shared" ref="CB109" si="444">T109/T126</f>
        <v>3.4216958074826095E-2</v>
      </c>
      <c r="CC109" s="124">
        <f t="shared" ref="CC109" si="445">U109/U126</f>
        <v>3.9368544143441826E-2</v>
      </c>
      <c r="CD109" s="125">
        <f t="shared" ref="CD109" si="446">V109/V126</f>
        <v>2.8313279957060428E-2</v>
      </c>
      <c r="CE109" s="126">
        <f t="shared" ref="CE109" si="447">W109/W126</f>
        <v>6.8720556344874006E-2</v>
      </c>
      <c r="CF109" s="123">
        <f t="shared" ref="CF109" si="448">X109/X126</f>
        <v>4.0734595800675094E-2</v>
      </c>
      <c r="CG109" s="124">
        <f t="shared" ref="CG109" si="449">Y109/Y126</f>
        <v>4.3183836589698044E-2</v>
      </c>
      <c r="CH109" s="125">
        <f t="shared" ref="CH109" si="450">Z109/Z126</f>
        <v>5.7069967402088154E-2</v>
      </c>
      <c r="CI109" s="123">
        <f t="shared" ref="CI109" si="451">AA109/AA126</f>
        <v>5.3469699008657424E-2</v>
      </c>
      <c r="CJ109" s="129">
        <f t="shared" ref="CJ109" si="452">AB109/AB126</f>
        <v>4.8943521363959928E-2</v>
      </c>
      <c r="CK109" s="130">
        <f t="shared" ref="CK109" si="453">AC109/AC126</f>
        <v>4.9546100080755204E-2</v>
      </c>
    </row>
    <row r="110" spans="1:89" ht="13.8" thickTop="1" x14ac:dyDescent="0.25">
      <c r="A110" s="139" t="s">
        <v>24</v>
      </c>
      <c r="B110" s="194">
        <v>1787</v>
      </c>
      <c r="C110" s="188">
        <v>1449</v>
      </c>
      <c r="D110" s="189">
        <v>873</v>
      </c>
      <c r="E110" s="190">
        <v>548</v>
      </c>
      <c r="F110" s="187">
        <v>1134</v>
      </c>
      <c r="G110" s="191">
        <v>576</v>
      </c>
      <c r="H110" s="189">
        <v>2304</v>
      </c>
      <c r="I110" s="190">
        <v>1848</v>
      </c>
      <c r="J110" s="187">
        <v>202</v>
      </c>
      <c r="K110" s="191">
        <v>431</v>
      </c>
      <c r="L110" s="189">
        <v>458</v>
      </c>
      <c r="M110" s="187">
        <v>1319</v>
      </c>
      <c r="N110" s="192">
        <v>1533</v>
      </c>
      <c r="O110" s="195">
        <v>2126</v>
      </c>
      <c r="P110" s="187">
        <v>928</v>
      </c>
      <c r="Q110" s="191">
        <v>610</v>
      </c>
      <c r="R110" s="189">
        <v>1515</v>
      </c>
      <c r="S110" s="190">
        <v>916</v>
      </c>
      <c r="T110" s="187">
        <v>153</v>
      </c>
      <c r="U110" s="191">
        <v>202</v>
      </c>
      <c r="V110" s="189">
        <v>760</v>
      </c>
      <c r="W110" s="196">
        <v>1994</v>
      </c>
      <c r="X110" s="187">
        <v>859</v>
      </c>
      <c r="Y110" s="191">
        <v>373</v>
      </c>
      <c r="Z110" s="189">
        <v>2440</v>
      </c>
      <c r="AA110" s="187">
        <v>2077</v>
      </c>
      <c r="AB110" s="162">
        <f t="shared" si="232"/>
        <v>14946</v>
      </c>
      <c r="AC110" s="165">
        <f t="shared" si="263"/>
        <v>14469</v>
      </c>
      <c r="AE110" s="254" t="str">
        <f>$AE$17</f>
        <v>17:00 - 17:59</v>
      </c>
      <c r="AF110" s="120">
        <f t="shared" ref="AF110:AO111" si="454">SUMIF($A$9:$A$32,$AE110,B$102:B$125)</f>
        <v>1736</v>
      </c>
      <c r="AG110" s="177">
        <f t="shared" si="454"/>
        <v>2867</v>
      </c>
      <c r="AH110" s="121">
        <f t="shared" si="454"/>
        <v>1043</v>
      </c>
      <c r="AI110" s="172">
        <f t="shared" si="454"/>
        <v>1208</v>
      </c>
      <c r="AJ110" s="120">
        <f t="shared" si="454"/>
        <v>1084</v>
      </c>
      <c r="AK110" s="122">
        <f t="shared" si="454"/>
        <v>2467</v>
      </c>
      <c r="AL110" s="121">
        <f t="shared" si="454"/>
        <v>2602</v>
      </c>
      <c r="AM110" s="172">
        <f t="shared" si="454"/>
        <v>3622</v>
      </c>
      <c r="AN110" s="120">
        <f t="shared" si="454"/>
        <v>684</v>
      </c>
      <c r="AO110" s="122">
        <f t="shared" si="454"/>
        <v>269</v>
      </c>
      <c r="AP110" s="121">
        <f t="shared" ref="AP110:AY111" si="455">SUMIF($A$9:$A$32,$AE110,L$102:L$125)</f>
        <v>1819</v>
      </c>
      <c r="AQ110" s="120">
        <f t="shared" si="455"/>
        <v>898</v>
      </c>
      <c r="AR110" s="171">
        <f t="shared" si="455"/>
        <v>3094</v>
      </c>
      <c r="AS110" s="173">
        <f t="shared" si="455"/>
        <v>2242</v>
      </c>
      <c r="AT110" s="120">
        <f t="shared" si="455"/>
        <v>1372</v>
      </c>
      <c r="AU110" s="122">
        <f t="shared" si="455"/>
        <v>1257</v>
      </c>
      <c r="AV110" s="121">
        <f t="shared" si="455"/>
        <v>1900</v>
      </c>
      <c r="AW110" s="172">
        <f t="shared" si="455"/>
        <v>2189</v>
      </c>
      <c r="AX110" s="120">
        <f t="shared" si="455"/>
        <v>625</v>
      </c>
      <c r="AY110" s="122">
        <f t="shared" si="455"/>
        <v>234</v>
      </c>
      <c r="AZ110" s="121">
        <f t="shared" ref="AZ110:BE111" si="456">SUMIF($A$9:$A$32,$AE110,V$102:V$125)</f>
        <v>2040</v>
      </c>
      <c r="BA110" s="172">
        <f t="shared" si="456"/>
        <v>1638</v>
      </c>
      <c r="BB110" s="120">
        <f t="shared" si="456"/>
        <v>1882</v>
      </c>
      <c r="BC110" s="122">
        <f t="shared" si="456"/>
        <v>638</v>
      </c>
      <c r="BD110" s="21">
        <f t="shared" si="456"/>
        <v>3220</v>
      </c>
      <c r="BE110" s="176">
        <f t="shared" si="456"/>
        <v>4055</v>
      </c>
      <c r="BF110" s="162">
        <f>AF110+AH110+AJ110+AL110+AN110+AP110+AR110+AT110+AV110+AX110+AZ110+BB110+BD110</f>
        <v>23101</v>
      </c>
      <c r="BG110" s="163">
        <f>AG110+AI110+AK110+AM110+AO110+AQ110+AS110+AU110+AW110+AY110+BA110+BC110+BE110</f>
        <v>23584</v>
      </c>
      <c r="BI110" s="139" t="s">
        <v>24</v>
      </c>
      <c r="BJ110" s="123">
        <f>B110/B126</f>
        <v>6.302906320541761E-2</v>
      </c>
      <c r="BK110" s="124">
        <f t="shared" ref="BK110" si="457">C110/C126</f>
        <v>4.9443799904456423E-2</v>
      </c>
      <c r="BL110" s="125">
        <f t="shared" ref="BL110" si="458">D110/D126</f>
        <v>5.8669354838709678E-2</v>
      </c>
      <c r="BM110" s="126">
        <f t="shared" ref="BM110" si="459">E110/E126</f>
        <v>3.8953653682115438E-2</v>
      </c>
      <c r="BN110" s="123">
        <f t="shared" ref="BN110" si="460">F110/F126</f>
        <v>6.4078657399559244E-2</v>
      </c>
      <c r="BO110" s="124">
        <f t="shared" ref="BO110" si="461">G110/G126</f>
        <v>2.8379976350019709E-2</v>
      </c>
      <c r="BP110" s="125">
        <f t="shared" ref="BP110" si="462">H110/H126</f>
        <v>6.2632523242537916E-2</v>
      </c>
      <c r="BQ110" s="126">
        <f t="shared" ref="BQ110" si="463">I110/I126</f>
        <v>4.5930160308189388E-2</v>
      </c>
      <c r="BR110" s="123">
        <f t="shared" ref="BR110" si="464">J110/J126</f>
        <v>3.596866096866097E-2</v>
      </c>
      <c r="BS110" s="124">
        <f t="shared" ref="BS110" si="465">K110/K126</f>
        <v>7.7952613492494119E-2</v>
      </c>
      <c r="BT110" s="125">
        <f t="shared" ref="BT110" si="466">L110/L126</f>
        <v>2.6415964932518167E-2</v>
      </c>
      <c r="BU110" s="123">
        <f t="shared" ref="BU110" si="467">M110/M126</f>
        <v>7.3769574944071589E-2</v>
      </c>
      <c r="BV110" s="127">
        <f t="shared" ref="BV110" si="468">N110/N126</f>
        <v>4.2848757581686561E-2</v>
      </c>
      <c r="BW110" s="128">
        <f t="shared" ref="BW110" si="469">O110/O126</f>
        <v>6.2091121495327105E-2</v>
      </c>
      <c r="BX110" s="123">
        <f t="shared" ref="BX110" si="470">P110/P126</f>
        <v>5.1256558961612811E-2</v>
      </c>
      <c r="BY110" s="124">
        <f t="shared" ref="BY110" si="471">Q110/Q126</f>
        <v>3.863449236810438E-2</v>
      </c>
      <c r="BZ110" s="125">
        <f t="shared" ref="BZ110" si="472">R110/R126</f>
        <v>5.8392753902486029E-2</v>
      </c>
      <c r="CA110" s="126">
        <f t="shared" ref="CA110" si="473">S110/S126</f>
        <v>3.7427474054098228E-2</v>
      </c>
      <c r="CB110" s="123">
        <f t="shared" ref="CB110" si="474">T110/T126</f>
        <v>2.8764805414551606E-2</v>
      </c>
      <c r="CC110" s="124">
        <f t="shared" ref="CC110" si="475">U110/U126</f>
        <v>3.9368544143441826E-2</v>
      </c>
      <c r="CD110" s="125">
        <f t="shared" ref="CD110" si="476">V110/V126</f>
        <v>3.3993827436597041E-2</v>
      </c>
      <c r="CE110" s="126">
        <f t="shared" ref="CE110" si="477">W110/W126</f>
        <v>7.4553204217453081E-2</v>
      </c>
      <c r="CF110" s="123">
        <f t="shared" ref="CF110" si="478">X110/X126</f>
        <v>4.9144687911207734E-2</v>
      </c>
      <c r="CG110" s="124">
        <f t="shared" ref="CG110" si="479">Y110/Y126</f>
        <v>4.1407637655417405E-2</v>
      </c>
      <c r="CH110" s="125">
        <f t="shared" ref="CH110" si="480">Z110/Z126</f>
        <v>5.7636887608069162E-2</v>
      </c>
      <c r="CI110" s="123">
        <f t="shared" ref="CI110" si="481">AA110/AA126</f>
        <v>4.6584129547391558E-2</v>
      </c>
      <c r="CJ110" s="129">
        <f t="shared" ref="CJ110" si="482">AB110/AB126</f>
        <v>5.1898536382103233E-2</v>
      </c>
      <c r="CK110" s="130">
        <f t="shared" ref="CK110" si="483">AC110/AC126</f>
        <v>5.0364094567124276E-2</v>
      </c>
    </row>
    <row r="111" spans="1:89" x14ac:dyDescent="0.25">
      <c r="A111" s="131" t="s">
        <v>25</v>
      </c>
      <c r="B111" s="197">
        <v>1749</v>
      </c>
      <c r="C111" s="181">
        <v>1606</v>
      </c>
      <c r="D111" s="182">
        <v>1042</v>
      </c>
      <c r="E111" s="183">
        <v>613</v>
      </c>
      <c r="F111" s="180">
        <v>1008</v>
      </c>
      <c r="G111" s="184">
        <v>693</v>
      </c>
      <c r="H111" s="182">
        <v>2473</v>
      </c>
      <c r="I111" s="183">
        <v>1979</v>
      </c>
      <c r="J111" s="180">
        <v>303</v>
      </c>
      <c r="K111" s="181">
        <v>265</v>
      </c>
      <c r="L111" s="182">
        <v>645</v>
      </c>
      <c r="M111" s="180">
        <v>1519</v>
      </c>
      <c r="N111" s="185">
        <v>1768</v>
      </c>
      <c r="O111" s="198">
        <v>2183</v>
      </c>
      <c r="P111" s="180">
        <v>1130</v>
      </c>
      <c r="Q111" s="181">
        <v>726</v>
      </c>
      <c r="R111" s="182">
        <v>1623</v>
      </c>
      <c r="S111" s="183">
        <v>1224</v>
      </c>
      <c r="T111" s="189">
        <v>199</v>
      </c>
      <c r="U111" s="180">
        <v>249</v>
      </c>
      <c r="V111" s="182">
        <v>987</v>
      </c>
      <c r="W111" s="199">
        <v>2170</v>
      </c>
      <c r="X111" s="180">
        <v>932</v>
      </c>
      <c r="Y111" s="184">
        <v>338</v>
      </c>
      <c r="Z111" s="182">
        <v>2480</v>
      </c>
      <c r="AA111" s="180">
        <v>2629</v>
      </c>
      <c r="AB111" s="162">
        <f t="shared" si="232"/>
        <v>16339</v>
      </c>
      <c r="AC111" s="165">
        <f t="shared" si="263"/>
        <v>16194</v>
      </c>
      <c r="AE111" s="256" t="str">
        <f>$AE$18</f>
        <v>18:00 - 18:59</v>
      </c>
      <c r="AF111" s="120">
        <f t="shared" si="454"/>
        <v>1819</v>
      </c>
      <c r="AG111" s="181">
        <f t="shared" si="454"/>
        <v>2282</v>
      </c>
      <c r="AH111" s="182">
        <f t="shared" si="454"/>
        <v>734</v>
      </c>
      <c r="AI111" s="183">
        <f t="shared" si="454"/>
        <v>1098</v>
      </c>
      <c r="AJ111" s="180">
        <f t="shared" si="454"/>
        <v>815</v>
      </c>
      <c r="AK111" s="184">
        <f t="shared" si="454"/>
        <v>2052</v>
      </c>
      <c r="AL111" s="182">
        <f t="shared" si="454"/>
        <v>2327</v>
      </c>
      <c r="AM111" s="183">
        <f t="shared" si="454"/>
        <v>3521</v>
      </c>
      <c r="AN111" s="180">
        <f t="shared" si="454"/>
        <v>518</v>
      </c>
      <c r="AO111" s="184">
        <f t="shared" si="454"/>
        <v>214</v>
      </c>
      <c r="AP111" s="182">
        <f t="shared" si="455"/>
        <v>1498</v>
      </c>
      <c r="AQ111" s="180">
        <f t="shared" si="455"/>
        <v>648</v>
      </c>
      <c r="AR111" s="185">
        <f t="shared" si="455"/>
        <v>2673</v>
      </c>
      <c r="AS111" s="186">
        <f t="shared" si="455"/>
        <v>1961</v>
      </c>
      <c r="AT111" s="180">
        <f t="shared" si="455"/>
        <v>1219</v>
      </c>
      <c r="AU111" s="184">
        <f t="shared" si="455"/>
        <v>1192</v>
      </c>
      <c r="AV111" s="182">
        <f t="shared" si="455"/>
        <v>1757</v>
      </c>
      <c r="AW111" s="183">
        <f t="shared" si="455"/>
        <v>2016</v>
      </c>
      <c r="AX111" s="180">
        <f t="shared" si="455"/>
        <v>472</v>
      </c>
      <c r="AY111" s="184">
        <f t="shared" si="455"/>
        <v>201</v>
      </c>
      <c r="AZ111" s="182">
        <f t="shared" si="456"/>
        <v>2066</v>
      </c>
      <c r="BA111" s="183">
        <f t="shared" si="456"/>
        <v>1444</v>
      </c>
      <c r="BB111" s="180">
        <f t="shared" si="456"/>
        <v>1425</v>
      </c>
      <c r="BC111" s="184">
        <f t="shared" si="456"/>
        <v>493</v>
      </c>
      <c r="BD111" s="182">
        <f t="shared" si="456"/>
        <v>2762</v>
      </c>
      <c r="BE111" s="180">
        <f t="shared" si="456"/>
        <v>3363</v>
      </c>
      <c r="BF111" s="164">
        <f>SUM(AF111,AH111,AJ111,AL111,AN111,AP111,AR111,AT111,AV111,AX111,AZ111,BB111,BD111)</f>
        <v>20085</v>
      </c>
      <c r="BG111" s="165">
        <f>SUM(AG111,AI111,AK111,AM111,AO111,AQ111,AS111,AU111,AW111,AY111,BA111,BC111,BE111)</f>
        <v>20485</v>
      </c>
      <c r="BI111" s="131" t="s">
        <v>25</v>
      </c>
      <c r="BJ111" s="123">
        <f>B111/B126</f>
        <v>6.1688769751693004E-2</v>
      </c>
      <c r="BK111" s="124">
        <f t="shared" ref="BK111" si="484">C111/C126</f>
        <v>5.4801064628403742E-2</v>
      </c>
      <c r="BL111" s="125">
        <f t="shared" ref="BL111" si="485">D111/D126</f>
        <v>7.0026881720430104E-2</v>
      </c>
      <c r="BM111" s="126">
        <f t="shared" ref="BM111" si="486">E111/E126</f>
        <v>4.3574068808643729E-2</v>
      </c>
      <c r="BN111" s="123">
        <f t="shared" ref="BN111" si="487">F111/F126</f>
        <v>5.6958806577386001E-2</v>
      </c>
      <c r="BO111" s="124">
        <f t="shared" ref="BO111" si="488">G111/G126</f>
        <v>3.4144659046117465E-2</v>
      </c>
      <c r="BP111" s="125">
        <f t="shared" ref="BP111" si="489">H111/H126</f>
        <v>6.7226662317185881E-2</v>
      </c>
      <c r="BQ111" s="126">
        <f t="shared" ref="BQ111" si="490">I111/I126</f>
        <v>4.918603206163788E-2</v>
      </c>
      <c r="BR111" s="123">
        <f t="shared" ref="BR111" si="491">J111/J126</f>
        <v>5.3952991452991456E-2</v>
      </c>
      <c r="BS111" s="124">
        <f t="shared" ref="BS111" si="492">K111/K126</f>
        <v>4.7929101103273648E-2</v>
      </c>
      <c r="BT111" s="125">
        <f t="shared" ref="BT111" si="493">L111/L126</f>
        <v>3.7201522666974275E-2</v>
      </c>
      <c r="BU111" s="123">
        <f t="shared" ref="BU111" si="494">M111/M126</f>
        <v>8.4955257270693516E-2</v>
      </c>
      <c r="BV111" s="127">
        <f t="shared" ref="BV111" si="495">N111/N126</f>
        <v>4.9417223355787236E-2</v>
      </c>
      <c r="BW111" s="128">
        <f t="shared" ref="BW111" si="496">O111/O126</f>
        <v>6.3755841121495321E-2</v>
      </c>
      <c r="BX111" s="123">
        <f t="shared" ref="BX111" si="497">P111/P126</f>
        <v>6.2413697873515604E-2</v>
      </c>
      <c r="BY111" s="124">
        <f t="shared" ref="BY111" si="498">Q111/Q126</f>
        <v>4.5981379441383238E-2</v>
      </c>
      <c r="BZ111" s="125">
        <f t="shared" ref="BZ111" si="499">R111/R126</f>
        <v>6.2555405665831565E-2</v>
      </c>
      <c r="CA111" s="126">
        <f t="shared" ref="CA111" si="500">S111/S126</f>
        <v>5.0012257906349597E-2</v>
      </c>
      <c r="CB111" s="123">
        <f t="shared" ref="CB111" si="501">T111/T126</f>
        <v>3.7413047565331828E-2</v>
      </c>
      <c r="CC111" s="124">
        <f t="shared" ref="CC111" si="502">U111/U126</f>
        <v>4.8528551939193143E-2</v>
      </c>
      <c r="CD111" s="125">
        <f t="shared" ref="CD111" si="503">V111/V126</f>
        <v>4.4147246947264837E-2</v>
      </c>
      <c r="CE111" s="126">
        <f t="shared" ref="CE111" si="504">W111/W126</f>
        <v>8.1133627458311527E-2</v>
      </c>
      <c r="CF111" s="123">
        <f t="shared" ref="CF111" si="505">X111/X126</f>
        <v>5.3321128210996049E-2</v>
      </c>
      <c r="CG111" s="124">
        <f t="shared" ref="CG111" si="506">Y111/Y126</f>
        <v>3.7522202486678508E-2</v>
      </c>
      <c r="CH111" s="125">
        <f t="shared" ref="CH111" si="507">Z111/Z126</f>
        <v>5.858175461803751E-2</v>
      </c>
      <c r="CI111" s="123">
        <f t="shared" ref="CI111" si="508">AA111/AA126</f>
        <v>5.8964697438657877E-2</v>
      </c>
      <c r="CJ111" s="129">
        <f t="shared" ref="CJ111" si="509">AB111/AB126</f>
        <v>5.6735593867736168E-2</v>
      </c>
      <c r="CK111" s="130">
        <f t="shared" ref="CK111" si="510">AC111/AC126</f>
        <v>5.6368522179833479E-2</v>
      </c>
    </row>
    <row r="112" spans="1:89" ht="13.8" thickBot="1" x14ac:dyDescent="0.3">
      <c r="A112" s="139" t="s">
        <v>26</v>
      </c>
      <c r="B112" s="194">
        <v>1668</v>
      </c>
      <c r="C112" s="188">
        <v>1748</v>
      </c>
      <c r="D112" s="189">
        <v>812</v>
      </c>
      <c r="E112" s="190">
        <v>637</v>
      </c>
      <c r="F112" s="187">
        <v>851</v>
      </c>
      <c r="G112" s="191">
        <v>764</v>
      </c>
      <c r="H112" s="189">
        <v>2217</v>
      </c>
      <c r="I112" s="190">
        <v>1946</v>
      </c>
      <c r="J112" s="187">
        <v>269</v>
      </c>
      <c r="K112" s="188">
        <v>324</v>
      </c>
      <c r="L112" s="189">
        <v>612</v>
      </c>
      <c r="M112" s="187">
        <v>1116</v>
      </c>
      <c r="N112" s="192">
        <v>1625</v>
      </c>
      <c r="O112" s="195">
        <v>1814</v>
      </c>
      <c r="P112" s="187">
        <v>936</v>
      </c>
      <c r="Q112" s="188">
        <v>710</v>
      </c>
      <c r="R112" s="189">
        <v>1267</v>
      </c>
      <c r="S112" s="190">
        <v>1152</v>
      </c>
      <c r="T112" s="187">
        <v>175</v>
      </c>
      <c r="U112" s="191">
        <v>228</v>
      </c>
      <c r="V112" s="189">
        <v>803</v>
      </c>
      <c r="W112" s="196">
        <v>1632</v>
      </c>
      <c r="X112" s="187">
        <v>857</v>
      </c>
      <c r="Y112" s="191">
        <v>487</v>
      </c>
      <c r="Z112" s="189">
        <v>2499</v>
      </c>
      <c r="AA112" s="187">
        <v>2413</v>
      </c>
      <c r="AB112" s="162">
        <f t="shared" si="232"/>
        <v>14591</v>
      </c>
      <c r="AC112" s="165">
        <f t="shared" si="263"/>
        <v>14971</v>
      </c>
      <c r="AE112" s="254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26</v>
      </c>
      <c r="BJ112" s="123">
        <f>B112/B126</f>
        <v>5.8831828442437922E-2</v>
      </c>
      <c r="BK112" s="124">
        <f t="shared" ref="BK112" si="511">C112/C126</f>
        <v>5.964648877362997E-2</v>
      </c>
      <c r="BL112" s="125">
        <f t="shared" ref="BL112" si="512">D112/D126</f>
        <v>5.4569892473118282E-2</v>
      </c>
      <c r="BM112" s="126">
        <f t="shared" ref="BM112" si="513">E112/E126</f>
        <v>4.5280068239977253E-2</v>
      </c>
      <c r="BN112" s="123">
        <f t="shared" ref="BN112" si="514">F112/F126</f>
        <v>4.8087246425947902E-2</v>
      </c>
      <c r="BO112" s="124">
        <f t="shared" ref="BO112" si="515">G112/G126</f>
        <v>3.7642885297595588E-2</v>
      </c>
      <c r="BP112" s="125">
        <f t="shared" ref="BP112" si="516">H112/H126</f>
        <v>6.0267493068015009E-2</v>
      </c>
      <c r="BQ112" s="126">
        <f t="shared" ref="BQ112" si="517">I112/I126</f>
        <v>4.8365850627563066E-2</v>
      </c>
      <c r="BR112" s="123">
        <f t="shared" ref="BR112" si="518">J112/J126</f>
        <v>4.7898860398860398E-2</v>
      </c>
      <c r="BS112" s="124">
        <f t="shared" ref="BS112" si="519">K112/K126</f>
        <v>5.8600108518719482E-2</v>
      </c>
      <c r="BT112" s="125">
        <f t="shared" ref="BT112" si="520">L112/L126</f>
        <v>3.5298188949129082E-2</v>
      </c>
      <c r="BU112" s="123">
        <f t="shared" ref="BU112" si="521">M112/M126</f>
        <v>6.2416107382550337E-2</v>
      </c>
      <c r="BV112" s="127">
        <f t="shared" ref="BV112" si="522">N112/N126</f>
        <v>4.5420242054951508E-2</v>
      </c>
      <c r="BW112" s="128">
        <f t="shared" ref="BW112" si="523">O112/O126</f>
        <v>5.2978971962616819E-2</v>
      </c>
      <c r="BX112" s="123">
        <f t="shared" ref="BX112" si="524">P112/P126</f>
        <v>5.1698425849212921E-2</v>
      </c>
      <c r="BY112" s="124">
        <f t="shared" ref="BY112" si="525">Q112/Q126</f>
        <v>4.4968015707137883E-2</v>
      </c>
      <c r="BZ112" s="125">
        <f t="shared" ref="BZ112" si="526">R112/R126</f>
        <v>4.8834072075544424E-2</v>
      </c>
      <c r="CA112" s="126">
        <f t="shared" ref="CA112" si="527">S112/S126</f>
        <v>4.7070360382446677E-2</v>
      </c>
      <c r="CB112" s="123">
        <f t="shared" ref="CB112" si="528">T112/T126</f>
        <v>3.290092122579432E-2</v>
      </c>
      <c r="CC112" s="124">
        <f t="shared" ref="CC112" si="529">U112/U126</f>
        <v>4.4435782498538294E-2</v>
      </c>
      <c r="CD112" s="125">
        <f t="shared" ref="CD112" si="530">V112/V126</f>
        <v>3.5917162409983452E-2</v>
      </c>
      <c r="CE112" s="126">
        <f t="shared" ref="CE112" si="531">W112/W126</f>
        <v>6.1018470051596503E-2</v>
      </c>
      <c r="CF112" s="123">
        <f t="shared" ref="CF112" si="532">X112/X126</f>
        <v>4.9030264889295724E-2</v>
      </c>
      <c r="CG112" s="124">
        <f t="shared" ref="CG112" si="533">Y112/Y126</f>
        <v>5.4063055062166965E-2</v>
      </c>
      <c r="CH112" s="125">
        <f t="shared" ref="CH112" si="534">Z112/Z126</f>
        <v>5.9030566447772478E-2</v>
      </c>
      <c r="CI112" s="123">
        <f t="shared" ref="CI112" si="535">AA112/AA126</f>
        <v>5.4120127394249318E-2</v>
      </c>
      <c r="CJ112" s="129">
        <f t="shared" ref="CJ112" si="536">AB112/AB126</f>
        <v>5.0665833289928297E-2</v>
      </c>
      <c r="CK112" s="130">
        <f t="shared" ref="CK112" si="537">AC112/AC126</f>
        <v>5.2111470023112692E-2</v>
      </c>
    </row>
    <row r="113" spans="1:89" ht="14.4" thickTop="1" thickBot="1" x14ac:dyDescent="0.3">
      <c r="A113" s="131" t="s">
        <v>27</v>
      </c>
      <c r="B113" s="197">
        <v>1547</v>
      </c>
      <c r="C113" s="181">
        <v>1538</v>
      </c>
      <c r="D113" s="182">
        <v>791</v>
      </c>
      <c r="E113" s="183">
        <v>637</v>
      </c>
      <c r="F113" s="180">
        <v>706</v>
      </c>
      <c r="G113" s="184">
        <v>910</v>
      </c>
      <c r="H113" s="182">
        <v>2077</v>
      </c>
      <c r="I113" s="183">
        <v>2214</v>
      </c>
      <c r="J113" s="180">
        <v>325</v>
      </c>
      <c r="K113" s="181">
        <v>248</v>
      </c>
      <c r="L113" s="182">
        <v>848</v>
      </c>
      <c r="M113" s="180">
        <v>840</v>
      </c>
      <c r="N113" s="185">
        <v>1762</v>
      </c>
      <c r="O113" s="198">
        <v>1840</v>
      </c>
      <c r="P113" s="180">
        <v>1069</v>
      </c>
      <c r="Q113" s="181">
        <v>689</v>
      </c>
      <c r="R113" s="182">
        <v>1400</v>
      </c>
      <c r="S113" s="183">
        <v>1234</v>
      </c>
      <c r="T113" s="180">
        <v>245</v>
      </c>
      <c r="U113" s="184">
        <v>226</v>
      </c>
      <c r="V113" s="182">
        <v>1051</v>
      </c>
      <c r="W113" s="199">
        <v>1421</v>
      </c>
      <c r="X113" s="180">
        <v>937</v>
      </c>
      <c r="Y113" s="184">
        <v>430</v>
      </c>
      <c r="Z113" s="182">
        <v>2372</v>
      </c>
      <c r="AA113" s="180">
        <v>2445</v>
      </c>
      <c r="AB113" s="162">
        <f t="shared" si="232"/>
        <v>15130</v>
      </c>
      <c r="AC113" s="165">
        <f t="shared" si="263"/>
        <v>14672</v>
      </c>
      <c r="AE113" s="251" t="s">
        <v>13</v>
      </c>
      <c r="AF113" s="14">
        <f t="shared" ref="AF113:BG113" si="538">SUM(AF110:AF112)</f>
        <v>3555</v>
      </c>
      <c r="AG113" s="1">
        <f t="shared" si="538"/>
        <v>5149</v>
      </c>
      <c r="AH113" s="14">
        <f t="shared" si="538"/>
        <v>1777</v>
      </c>
      <c r="AI113" s="1">
        <f t="shared" si="538"/>
        <v>2306</v>
      </c>
      <c r="AJ113" s="14">
        <f t="shared" si="538"/>
        <v>1899</v>
      </c>
      <c r="AK113" s="1">
        <f t="shared" si="538"/>
        <v>4519</v>
      </c>
      <c r="AL113" s="14">
        <f t="shared" si="538"/>
        <v>4929</v>
      </c>
      <c r="AM113" s="1">
        <f t="shared" si="538"/>
        <v>7143</v>
      </c>
      <c r="AN113" s="14">
        <f t="shared" si="538"/>
        <v>1202</v>
      </c>
      <c r="AO113" s="1">
        <f t="shared" si="538"/>
        <v>483</v>
      </c>
      <c r="AP113" s="14">
        <f t="shared" si="538"/>
        <v>3317</v>
      </c>
      <c r="AQ113" s="1">
        <f t="shared" si="538"/>
        <v>1546</v>
      </c>
      <c r="AR113" s="14">
        <f t="shared" si="538"/>
        <v>5767</v>
      </c>
      <c r="AS113" s="1">
        <f t="shared" si="538"/>
        <v>4203</v>
      </c>
      <c r="AT113" s="14">
        <f t="shared" si="538"/>
        <v>2591</v>
      </c>
      <c r="AU113" s="1">
        <f t="shared" si="538"/>
        <v>2449</v>
      </c>
      <c r="AV113" s="14">
        <f t="shared" si="538"/>
        <v>3657</v>
      </c>
      <c r="AW113" s="1">
        <f t="shared" si="538"/>
        <v>4205</v>
      </c>
      <c r="AX113" s="14">
        <f t="shared" si="538"/>
        <v>1097</v>
      </c>
      <c r="AY113" s="1">
        <f t="shared" si="538"/>
        <v>435</v>
      </c>
      <c r="AZ113" s="14">
        <f t="shared" si="538"/>
        <v>4106</v>
      </c>
      <c r="BA113" s="1">
        <f t="shared" si="538"/>
        <v>3082</v>
      </c>
      <c r="BB113" s="14">
        <f t="shared" si="538"/>
        <v>3307</v>
      </c>
      <c r="BC113" s="1">
        <f t="shared" si="538"/>
        <v>1131</v>
      </c>
      <c r="BD113" s="14">
        <f t="shared" si="538"/>
        <v>5982</v>
      </c>
      <c r="BE113" s="1">
        <f t="shared" si="538"/>
        <v>7418</v>
      </c>
      <c r="BF113" s="166">
        <f t="shared" si="538"/>
        <v>43186</v>
      </c>
      <c r="BG113" s="167">
        <f t="shared" si="538"/>
        <v>44069</v>
      </c>
      <c r="BI113" s="131" t="s">
        <v>27</v>
      </c>
      <c r="BJ113" s="123">
        <f>B113/B126</f>
        <v>5.4564051918735888E-2</v>
      </c>
      <c r="BK113" s="124">
        <f t="shared" ref="BK113" si="539">C113/C126</f>
        <v>5.2480720671534836E-2</v>
      </c>
      <c r="BL113" s="125">
        <f t="shared" ref="BL113" si="540">D113/D126</f>
        <v>5.3158602150537637E-2</v>
      </c>
      <c r="BM113" s="126">
        <f t="shared" ref="BM113" si="541">E113/E126</f>
        <v>4.5280068239977253E-2</v>
      </c>
      <c r="BN113" s="123">
        <f t="shared" ref="BN113" si="542">F113/F126</f>
        <v>3.9893767305192972E-2</v>
      </c>
      <c r="BO113" s="124">
        <f t="shared" ref="BO113" si="543">G113/G126</f>
        <v>4.4836420969649189E-2</v>
      </c>
      <c r="BP113" s="125">
        <f t="shared" ref="BP113" si="544">H113/H126</f>
        <v>5.6461697384874679E-2</v>
      </c>
      <c r="BQ113" s="126">
        <f t="shared" ref="BQ113" si="545">I113/I126</f>
        <v>5.5026718031564559E-2</v>
      </c>
      <c r="BR113" s="123">
        <f t="shared" ref="BR113" si="546">J113/J126</f>
        <v>5.7870370370370371E-2</v>
      </c>
      <c r="BS113" s="124">
        <f t="shared" ref="BS113" si="547">K113/K126</f>
        <v>4.485440405136553E-2</v>
      </c>
      <c r="BT113" s="125">
        <f t="shared" ref="BT113" si="548">L113/L126</f>
        <v>4.8909908870688662E-2</v>
      </c>
      <c r="BU113" s="123">
        <f t="shared" ref="BU113" si="549">M113/M126</f>
        <v>4.6979865771812082E-2</v>
      </c>
      <c r="BV113" s="127">
        <f t="shared" ref="BV113" si="550">N113/N126</f>
        <v>4.9249517846661262E-2</v>
      </c>
      <c r="BW113" s="128">
        <f t="shared" ref="BW113" si="551">O113/O126</f>
        <v>5.3738317757009345E-2</v>
      </c>
      <c r="BX113" s="123">
        <f t="shared" ref="BX113" si="552">P113/P126</f>
        <v>5.9044462855564764E-2</v>
      </c>
      <c r="BY113" s="124">
        <f t="shared" ref="BY113" si="553">Q113/Q126</f>
        <v>4.3637975805940844E-2</v>
      </c>
      <c r="BZ113" s="125">
        <f t="shared" ref="BZ113" si="554">R113/R126</f>
        <v>5.3960300635960683E-2</v>
      </c>
      <c r="CA113" s="126">
        <f t="shared" ref="CA113" si="555">S113/S126</f>
        <v>5.0420854784669449E-2</v>
      </c>
      <c r="CB113" s="123">
        <f t="shared" ref="CB113" si="556">T113/T126</f>
        <v>4.606128971611205E-2</v>
      </c>
      <c r="CC113" s="124">
        <f t="shared" ref="CC113" si="557">U113/U126</f>
        <v>4.4045994932761644E-2</v>
      </c>
      <c r="CD113" s="125">
        <f t="shared" ref="CD113" si="558">V113/V126</f>
        <v>4.7009885047188803E-2</v>
      </c>
      <c r="CE113" s="126">
        <f t="shared" ref="CE113" si="559">W113/W126</f>
        <v>5.312943991624916E-2</v>
      </c>
      <c r="CF113" s="123">
        <f t="shared" ref="CF113" si="560">X113/X126</f>
        <v>5.3607185765776076E-2</v>
      </c>
      <c r="CG113" s="124">
        <f t="shared" ref="CG113" si="561">Y113/Y126</f>
        <v>4.7735346358792181E-2</v>
      </c>
      <c r="CH113" s="125">
        <f t="shared" ref="CH113" si="562">Z113/Z126</f>
        <v>5.6030613691122971E-2</v>
      </c>
      <c r="CI113" s="123">
        <f t="shared" ref="CI113" si="563">AA113/AA126</f>
        <v>5.4837841474902435E-2</v>
      </c>
      <c r="CJ113" s="129">
        <f t="shared" ref="CJ113" si="564">AB113/AB126</f>
        <v>5.2537458548188275E-2</v>
      </c>
      <c r="CK113" s="130">
        <f t="shared" ref="CK113" si="565">AC113/AC126</f>
        <v>5.1070702570243098E-2</v>
      </c>
    </row>
    <row r="114" spans="1:89" ht="13.8" thickTop="1" x14ac:dyDescent="0.25">
      <c r="A114" s="139" t="s">
        <v>28</v>
      </c>
      <c r="B114" s="194">
        <v>1578</v>
      </c>
      <c r="C114" s="188">
        <v>2037</v>
      </c>
      <c r="D114" s="189">
        <v>750</v>
      </c>
      <c r="E114" s="190">
        <v>795</v>
      </c>
      <c r="F114" s="187">
        <v>750</v>
      </c>
      <c r="G114" s="191">
        <v>1260</v>
      </c>
      <c r="H114" s="189">
        <v>2015</v>
      </c>
      <c r="I114" s="190">
        <v>2493</v>
      </c>
      <c r="J114" s="187">
        <v>470</v>
      </c>
      <c r="K114" s="188">
        <v>226</v>
      </c>
      <c r="L114" s="189">
        <v>1145</v>
      </c>
      <c r="M114" s="187">
        <v>881</v>
      </c>
      <c r="N114" s="192">
        <v>2336</v>
      </c>
      <c r="O114" s="195">
        <v>1691</v>
      </c>
      <c r="P114" s="187">
        <v>1242</v>
      </c>
      <c r="Q114" s="188">
        <v>798</v>
      </c>
      <c r="R114" s="189">
        <v>1372</v>
      </c>
      <c r="S114" s="190">
        <v>1363</v>
      </c>
      <c r="T114" s="187">
        <v>463</v>
      </c>
      <c r="U114" s="191">
        <v>174</v>
      </c>
      <c r="V114" s="189">
        <v>1538</v>
      </c>
      <c r="W114" s="196">
        <v>1366</v>
      </c>
      <c r="X114" s="187">
        <v>1070</v>
      </c>
      <c r="Y114" s="191">
        <v>433</v>
      </c>
      <c r="Z114" s="189">
        <v>2610</v>
      </c>
      <c r="AA114" s="187">
        <v>2946</v>
      </c>
      <c r="AB114" s="162">
        <f t="shared" si="232"/>
        <v>17339</v>
      </c>
      <c r="AC114" s="165">
        <f t="shared" si="263"/>
        <v>16463</v>
      </c>
      <c r="BI114" s="139" t="s">
        <v>28</v>
      </c>
      <c r="BJ114" s="123">
        <f>B114/B126</f>
        <v>5.5657449209932278E-2</v>
      </c>
      <c r="BK114" s="124">
        <f t="shared" ref="BK114" si="566">C114/C126</f>
        <v>6.9507950590322803E-2</v>
      </c>
      <c r="BL114" s="125">
        <f t="shared" ref="BL114" si="567">D114/D126</f>
        <v>5.040322580645161E-2</v>
      </c>
      <c r="BM114" s="126">
        <f t="shared" ref="BM114" si="568">E114/E126</f>
        <v>5.6511231162922948E-2</v>
      </c>
      <c r="BN114" s="123">
        <f t="shared" ref="BN114" si="569">F114/F126</f>
        <v>4.2380064417697913E-2</v>
      </c>
      <c r="BO114" s="124">
        <f t="shared" ref="BO114" si="570">G114/G126</f>
        <v>6.208119826566811E-2</v>
      </c>
      <c r="BP114" s="125">
        <f t="shared" ref="BP114" si="571">H114/H126</f>
        <v>5.4776273582341106E-2</v>
      </c>
      <c r="BQ114" s="126">
        <f t="shared" ref="BQ114" si="572">I114/I126</f>
        <v>6.1960979246924321E-2</v>
      </c>
      <c r="BR114" s="123">
        <f t="shared" ref="BR114" si="573">J114/J126</f>
        <v>8.3689458689458693E-2</v>
      </c>
      <c r="BS114" s="124">
        <f t="shared" ref="BS114" si="574">K114/K126</f>
        <v>4.087538433713149E-2</v>
      </c>
      <c r="BT114" s="125">
        <f t="shared" ref="BT114" si="575">L114/L126</f>
        <v>6.6039912331295414E-2</v>
      </c>
      <c r="BU114" s="123">
        <f t="shared" ref="BU114" si="576">M114/M126</f>
        <v>4.9272930648769572E-2</v>
      </c>
      <c r="BV114" s="127">
        <f t="shared" ref="BV114" si="577">N114/N126</f>
        <v>6.5293344886379515E-2</v>
      </c>
      <c r="BW114" s="128">
        <f t="shared" ref="BW114" si="578">O114/O126</f>
        <v>4.9386682242990657E-2</v>
      </c>
      <c r="BX114" s="123">
        <f t="shared" ref="BX114" si="579">P114/P126</f>
        <v>6.8599834299917145E-2</v>
      </c>
      <c r="BY114" s="124">
        <f t="shared" ref="BY114" si="580">Q114/Q126</f>
        <v>5.0541516245487361E-2</v>
      </c>
      <c r="BZ114" s="125">
        <f t="shared" ref="BZ114" si="581">R114/R126</f>
        <v>5.2881094623241476E-2</v>
      </c>
      <c r="CA114" s="126">
        <f t="shared" ref="CA114" si="582">S114/S126</f>
        <v>5.5691754514995508E-2</v>
      </c>
      <c r="CB114" s="123">
        <f t="shared" ref="CB114" si="583">T114/T126</f>
        <v>8.7046437300244403E-2</v>
      </c>
      <c r="CC114" s="124">
        <f t="shared" ref="CC114" si="584">U114/U126</f>
        <v>3.3911518222568701E-2</v>
      </c>
      <c r="CD114" s="125">
        <f t="shared" ref="CD114" si="585">V114/V126</f>
        <v>6.8792771838797687E-2</v>
      </c>
      <c r="CE114" s="126">
        <f t="shared" ref="CE114" si="586">W114/W126</f>
        <v>5.1073057653480892E-2</v>
      </c>
      <c r="CF114" s="123">
        <f t="shared" ref="CF114" si="587">X114/X126</f>
        <v>6.121631672292465E-2</v>
      </c>
      <c r="CG114" s="124">
        <f t="shared" ref="CG114" si="588">Y114/Y126</f>
        <v>4.8068383658969802E-2</v>
      </c>
      <c r="CH114" s="125">
        <f t="shared" ref="CH114" si="589">Z114/Z126</f>
        <v>6.165257240043464E-2</v>
      </c>
      <c r="CI114" s="123">
        <f t="shared" ref="CI114" si="590">AA114/AA126</f>
        <v>6.6074552550127841E-2</v>
      </c>
      <c r="CJ114" s="129">
        <f t="shared" ref="CJ114" si="591">AB114/AB126</f>
        <v>6.0207996944285296E-2</v>
      </c>
      <c r="CK114" s="130">
        <f t="shared" ref="CK114" si="592">AC114/AC126</f>
        <v>5.7304864804655957E-2</v>
      </c>
    </row>
    <row r="115" spans="1:89" x14ac:dyDescent="0.25">
      <c r="A115" s="131" t="s">
        <v>29</v>
      </c>
      <c r="B115" s="197">
        <v>2032</v>
      </c>
      <c r="C115" s="181">
        <v>2273</v>
      </c>
      <c r="D115" s="182">
        <v>1004</v>
      </c>
      <c r="E115" s="183">
        <v>1160</v>
      </c>
      <c r="F115" s="180">
        <v>1007</v>
      </c>
      <c r="G115" s="184">
        <v>2259</v>
      </c>
      <c r="H115" s="182">
        <v>2383</v>
      </c>
      <c r="I115" s="183">
        <v>3555</v>
      </c>
      <c r="J115" s="180">
        <v>715</v>
      </c>
      <c r="K115" s="181">
        <v>241</v>
      </c>
      <c r="L115" s="182">
        <v>1735</v>
      </c>
      <c r="M115" s="180">
        <v>883</v>
      </c>
      <c r="N115" s="185">
        <v>3067</v>
      </c>
      <c r="O115" s="198">
        <v>2082</v>
      </c>
      <c r="P115" s="180">
        <v>1699</v>
      </c>
      <c r="Q115" s="181">
        <v>1053</v>
      </c>
      <c r="R115" s="182">
        <v>1914</v>
      </c>
      <c r="S115" s="183">
        <v>2055</v>
      </c>
      <c r="T115" s="180">
        <v>808</v>
      </c>
      <c r="U115" s="184">
        <v>181</v>
      </c>
      <c r="V115" s="182">
        <v>2095</v>
      </c>
      <c r="W115" s="199">
        <v>1528</v>
      </c>
      <c r="X115" s="180">
        <v>1498</v>
      </c>
      <c r="Y115" s="184">
        <v>505</v>
      </c>
      <c r="Z115" s="182">
        <v>2951</v>
      </c>
      <c r="AA115" s="180">
        <v>3594</v>
      </c>
      <c r="AB115" s="162">
        <f t="shared" si="232"/>
        <v>22908</v>
      </c>
      <c r="AC115" s="165">
        <f t="shared" si="263"/>
        <v>21369</v>
      </c>
      <c r="BI115" s="131" t="s">
        <v>29</v>
      </c>
      <c r="BJ115" s="123">
        <f>B115/B126</f>
        <v>7.1670428893905194E-2</v>
      </c>
      <c r="BK115" s="124">
        <f t="shared" ref="BK115" si="593">C115/C126</f>
        <v>7.7560909028867808E-2</v>
      </c>
      <c r="BL115" s="125">
        <f t="shared" ref="BL115" si="594">D115/D126</f>
        <v>6.7473118279569894E-2</v>
      </c>
      <c r="BM115" s="126">
        <f t="shared" ref="BM115" si="595">E115/E126</f>
        <v>8.245663918112027E-2</v>
      </c>
      <c r="BN115" s="123">
        <f t="shared" ref="BN115" si="596">F115/F126</f>
        <v>5.690229982482907E-2</v>
      </c>
      <c r="BO115" s="124">
        <f t="shared" ref="BO115" si="597">G115/G126</f>
        <v>0.11130271974773355</v>
      </c>
      <c r="BP115" s="125">
        <f t="shared" ref="BP115" si="598">H115/H126</f>
        <v>6.4780079378024255E-2</v>
      </c>
      <c r="BQ115" s="126">
        <f t="shared" ref="BQ115" si="599">I115/I126</f>
        <v>8.8355909034422767E-2</v>
      </c>
      <c r="BR115" s="123">
        <f t="shared" ref="BR115" si="600">J115/J126</f>
        <v>0.12731481481481483</v>
      </c>
      <c r="BS115" s="124">
        <f t="shared" ref="BS115" si="601">K115/K126</f>
        <v>4.3588352324109243E-2</v>
      </c>
      <c r="BT115" s="125">
        <f t="shared" ref="BT115" si="602">L115/L126</f>
        <v>0.10006921213519437</v>
      </c>
      <c r="BU115" s="123">
        <f t="shared" ref="BU115" si="603">M115/M126</f>
        <v>4.9384787472035792E-2</v>
      </c>
      <c r="BV115" s="127">
        <f t="shared" ref="BV115" si="604">N115/N126</f>
        <v>8.5725466081560786E-2</v>
      </c>
      <c r="BW115" s="128">
        <f t="shared" ref="BW115" si="605">O115/O126</f>
        <v>6.0806074766355141E-2</v>
      </c>
      <c r="BX115" s="123">
        <f t="shared" ref="BX115" si="606">P115/P126</f>
        <v>9.3841480254073462E-2</v>
      </c>
      <c r="BY115" s="124">
        <f t="shared" ref="BY115" si="607">Q115/Q126</f>
        <v>6.6692000760022796E-2</v>
      </c>
      <c r="BZ115" s="125">
        <f t="shared" ref="BZ115" si="608">R115/R126</f>
        <v>7.3771439583734819E-2</v>
      </c>
      <c r="CA115" s="126">
        <f t="shared" ref="CA115" si="609">S115/S126</f>
        <v>8.3966658494729104E-2</v>
      </c>
      <c r="CB115" s="123">
        <f t="shared" ref="CB115" si="610">T115/T126</f>
        <v>0.15190825343109607</v>
      </c>
      <c r="CC115" s="124">
        <f t="shared" ref="CC115" si="611">U115/U126</f>
        <v>3.5275774702786984E-2</v>
      </c>
      <c r="CD115" s="125">
        <f t="shared" ref="CD115" si="612">V115/V126</f>
        <v>9.3706669052198419E-2</v>
      </c>
      <c r="CE115" s="126">
        <f t="shared" ref="CE115" si="613">W115/W126</f>
        <v>5.7130038136543784E-2</v>
      </c>
      <c r="CF115" s="123">
        <f t="shared" ref="CF115" si="614">X115/X126</f>
        <v>8.5702843412094512E-2</v>
      </c>
      <c r="CG115" s="124">
        <f t="shared" ref="CG115" si="615">Y115/Y126</f>
        <v>5.6061278863232679E-2</v>
      </c>
      <c r="CH115" s="125">
        <f t="shared" ref="CH115" si="616">Z115/Z126</f>
        <v>6.9707563660414792E-2</v>
      </c>
      <c r="CI115" s="123">
        <f t="shared" ref="CI115" si="617">AA115/AA126</f>
        <v>8.0608262683353513E-2</v>
      </c>
      <c r="CJ115" s="129">
        <f t="shared" ref="CJ115" si="618">AB115/AB126</f>
        <v>7.954580967758737E-2</v>
      </c>
      <c r="CK115" s="130">
        <f t="shared" ref="CK115" si="619">AC115/AC126</f>
        <v>7.4381805017961072E-2</v>
      </c>
    </row>
    <row r="116" spans="1:89" x14ac:dyDescent="0.25">
      <c r="A116" s="139" t="s">
        <v>30</v>
      </c>
      <c r="B116" s="280">
        <v>1736</v>
      </c>
      <c r="C116" s="267">
        <v>2867</v>
      </c>
      <c r="D116" s="268">
        <v>1043</v>
      </c>
      <c r="E116" s="269">
        <v>1208</v>
      </c>
      <c r="F116" s="266">
        <v>1084</v>
      </c>
      <c r="G116" s="270">
        <v>2467</v>
      </c>
      <c r="H116" s="268">
        <v>2602</v>
      </c>
      <c r="I116" s="269">
        <v>3622</v>
      </c>
      <c r="J116" s="266">
        <v>684</v>
      </c>
      <c r="K116" s="267">
        <v>269</v>
      </c>
      <c r="L116" s="268">
        <v>1819</v>
      </c>
      <c r="M116" s="266">
        <v>898</v>
      </c>
      <c r="N116" s="271">
        <v>3094</v>
      </c>
      <c r="O116" s="281">
        <v>2242</v>
      </c>
      <c r="P116" s="266">
        <v>1372</v>
      </c>
      <c r="Q116" s="267">
        <v>1257</v>
      </c>
      <c r="R116" s="268">
        <v>1900</v>
      </c>
      <c r="S116" s="269">
        <v>2189</v>
      </c>
      <c r="T116" s="266">
        <v>625</v>
      </c>
      <c r="U116" s="270">
        <v>234</v>
      </c>
      <c r="V116" s="268">
        <v>2040</v>
      </c>
      <c r="W116" s="282">
        <v>1638</v>
      </c>
      <c r="X116" s="266">
        <v>1882</v>
      </c>
      <c r="Y116" s="270">
        <v>638</v>
      </c>
      <c r="Z116" s="268">
        <v>3220</v>
      </c>
      <c r="AA116" s="266">
        <v>4055</v>
      </c>
      <c r="AB116" s="286">
        <f t="shared" si="232"/>
        <v>23101</v>
      </c>
      <c r="AC116" s="287">
        <f t="shared" si="263"/>
        <v>23584</v>
      </c>
      <c r="BI116" s="139" t="s">
        <v>30</v>
      </c>
      <c r="BJ116" s="123">
        <f>B116/B126</f>
        <v>6.1230248306997741E-2</v>
      </c>
      <c r="BK116" s="124">
        <f t="shared" ref="BK116" si="620">C116/C126</f>
        <v>9.7829795946222611E-2</v>
      </c>
      <c r="BL116" s="125">
        <f t="shared" ref="BL116" si="621">D116/D126</f>
        <v>7.0094086021505381E-2</v>
      </c>
      <c r="BM116" s="126">
        <f t="shared" ref="BM116" si="622">E116/E126</f>
        <v>8.5868638043787318E-2</v>
      </c>
      <c r="BN116" s="123">
        <f t="shared" ref="BN116" si="623">F116/F126</f>
        <v>6.1253319771712722E-2</v>
      </c>
      <c r="BO116" s="124">
        <f t="shared" ref="BO116" si="624">G116/G126</f>
        <v>0.12155104454079621</v>
      </c>
      <c r="BP116" s="125">
        <f t="shared" ref="BP116" si="625">H116/H126</f>
        <v>7.0733431196650903E-2</v>
      </c>
      <c r="BQ116" s="126">
        <f t="shared" ref="BQ116" si="626">I116/I126</f>
        <v>9.0021125885423145E-2</v>
      </c>
      <c r="BR116" s="123">
        <f t="shared" ref="BR116" si="627">J116/J126</f>
        <v>0.12179487179487179</v>
      </c>
      <c r="BS116" s="124">
        <f t="shared" ref="BS116" si="628">K116/K126</f>
        <v>4.8652559233134385E-2</v>
      </c>
      <c r="BT116" s="125">
        <f t="shared" ref="BT116" si="629">L116/L126</f>
        <v>0.10491406159880032</v>
      </c>
      <c r="BU116" s="123">
        <f t="shared" ref="BU116" si="630">M116/M126</f>
        <v>5.0223713646532442E-2</v>
      </c>
      <c r="BV116" s="127">
        <f t="shared" ref="BV116" si="631">N116/N126</f>
        <v>8.6480140872627662E-2</v>
      </c>
      <c r="BW116" s="128">
        <f t="shared" ref="BW116" si="632">O116/O126</f>
        <v>6.5478971962616817E-2</v>
      </c>
      <c r="BX116" s="123">
        <f t="shared" ref="BX116" si="633">P116/P126</f>
        <v>7.5780171223418943E-2</v>
      </c>
      <c r="BY116" s="124">
        <f t="shared" ref="BY116" si="634">Q116/Q126</f>
        <v>7.9612388371651147E-2</v>
      </c>
      <c r="BZ116" s="125">
        <f t="shared" ref="BZ116" si="635">R116/R126</f>
        <v>7.3231836577375212E-2</v>
      </c>
      <c r="CA116" s="126">
        <f t="shared" ref="CA116" si="636">S116/S126</f>
        <v>8.9441856664215086E-2</v>
      </c>
      <c r="CB116" s="123">
        <f t="shared" ref="CB116" si="637">T116/T126</f>
        <v>0.11750329009212258</v>
      </c>
      <c r="CC116" s="124">
        <f t="shared" ref="CC116" si="638">U116/U126</f>
        <v>4.5605145195868252E-2</v>
      </c>
      <c r="CD116" s="125">
        <f t="shared" ref="CD116" si="639">V116/V126</f>
        <v>9.1246589435076256E-2</v>
      </c>
      <c r="CE116" s="126">
        <f t="shared" ref="CE116" si="640">W116/W126</f>
        <v>6.1242802662080313E-2</v>
      </c>
      <c r="CF116" s="123">
        <f t="shared" ref="CF116" si="641">X116/X126</f>
        <v>0.10767206361920019</v>
      </c>
      <c r="CG116" s="124">
        <f t="shared" ref="CG116" si="642">Y116/Y126</f>
        <v>7.0825932504440497E-2</v>
      </c>
      <c r="CH116" s="125">
        <f t="shared" ref="CH116" si="643">Z116/Z126</f>
        <v>7.6061794302451927E-2</v>
      </c>
      <c r="CI116" s="123">
        <f t="shared" ref="CI116" si="644">AA116/AA126</f>
        <v>9.0947831157762532E-2</v>
      </c>
      <c r="CJ116" s="129">
        <f t="shared" ref="CJ116" si="645">AB116/AB126</f>
        <v>8.0215983471361357E-2</v>
      </c>
      <c r="CK116" s="130">
        <f t="shared" ref="CK116" si="646">AC116/AC126</f>
        <v>8.2091838155439842E-2</v>
      </c>
    </row>
    <row r="117" spans="1:89" x14ac:dyDescent="0.25">
      <c r="A117" s="131" t="s">
        <v>31</v>
      </c>
      <c r="B117" s="283">
        <v>1819</v>
      </c>
      <c r="C117" s="274">
        <v>2282</v>
      </c>
      <c r="D117" s="275">
        <v>734</v>
      </c>
      <c r="E117" s="276">
        <v>1098</v>
      </c>
      <c r="F117" s="273">
        <v>815</v>
      </c>
      <c r="G117" s="277">
        <v>2052</v>
      </c>
      <c r="H117" s="275">
        <v>2327</v>
      </c>
      <c r="I117" s="276">
        <v>3521</v>
      </c>
      <c r="J117" s="273">
        <v>518</v>
      </c>
      <c r="K117" s="274">
        <v>214</v>
      </c>
      <c r="L117" s="275">
        <v>1498</v>
      </c>
      <c r="M117" s="273">
        <v>648</v>
      </c>
      <c r="N117" s="278">
        <v>2673</v>
      </c>
      <c r="O117" s="284">
        <v>1961</v>
      </c>
      <c r="P117" s="273">
        <v>1219</v>
      </c>
      <c r="Q117" s="274">
        <v>1192</v>
      </c>
      <c r="R117" s="275">
        <v>1757</v>
      </c>
      <c r="S117" s="276">
        <v>2016</v>
      </c>
      <c r="T117" s="273">
        <v>472</v>
      </c>
      <c r="U117" s="277">
        <v>201</v>
      </c>
      <c r="V117" s="275">
        <v>2066</v>
      </c>
      <c r="W117" s="285">
        <v>1444</v>
      </c>
      <c r="X117" s="273">
        <v>1425</v>
      </c>
      <c r="Y117" s="277">
        <v>493</v>
      </c>
      <c r="Z117" s="275">
        <v>2762</v>
      </c>
      <c r="AA117" s="273">
        <v>3363</v>
      </c>
      <c r="AB117" s="286">
        <f t="shared" si="232"/>
        <v>20085</v>
      </c>
      <c r="AC117" s="287">
        <f t="shared" si="263"/>
        <v>20485</v>
      </c>
      <c r="BI117" s="131" t="s">
        <v>31</v>
      </c>
      <c r="BJ117" s="123">
        <f>B117/B126</f>
        <v>6.4157731376975169E-2</v>
      </c>
      <c r="BK117" s="124">
        <f t="shared" ref="BK117" si="647">C117/C126</f>
        <v>7.7868013376100456E-2</v>
      </c>
      <c r="BL117" s="125">
        <f t="shared" ref="BL117" si="648">D117/D126</f>
        <v>4.9327956989247315E-2</v>
      </c>
      <c r="BM117" s="126">
        <f t="shared" ref="BM117" si="649">E117/E126</f>
        <v>7.8049473983508671E-2</v>
      </c>
      <c r="BN117" s="123">
        <f t="shared" ref="BN117" si="650">F117/F126</f>
        <v>4.6053003333898404E-2</v>
      </c>
      <c r="BO117" s="124">
        <f t="shared" ref="BO117" si="651">G117/G126</f>
        <v>0.10110366574694521</v>
      </c>
      <c r="BP117" s="125">
        <f t="shared" ref="BP117" si="652">H117/H126</f>
        <v>6.325776110476812E-2</v>
      </c>
      <c r="BQ117" s="126">
        <f t="shared" ref="BQ117" si="653">I117/I126</f>
        <v>8.7510873617497209E-2</v>
      </c>
      <c r="BR117" s="123">
        <f t="shared" ref="BR117" si="654">J117/J126</f>
        <v>9.2236467236467237E-2</v>
      </c>
      <c r="BS117" s="124">
        <f t="shared" ref="BS117" si="655">K117/K126</f>
        <v>3.8705009947549288E-2</v>
      </c>
      <c r="BT117" s="125">
        <f t="shared" ref="BT117" si="656">L117/L126</f>
        <v>8.6399815434306151E-2</v>
      </c>
      <c r="BU117" s="123">
        <f t="shared" ref="BU117" si="657">M117/M126</f>
        <v>3.6241610738255034E-2</v>
      </c>
      <c r="BV117" s="127">
        <f t="shared" ref="BV117" si="658">N117/N126</f>
        <v>7.4712804315621772E-2</v>
      </c>
      <c r="BW117" s="128">
        <f t="shared" ref="BW117" si="659">O117/O126</f>
        <v>5.7272196261682243E-2</v>
      </c>
      <c r="BX117" s="123">
        <f t="shared" ref="BX117" si="660">P117/P126</f>
        <v>6.7329466998066828E-2</v>
      </c>
      <c r="BY117" s="124">
        <f t="shared" ref="BY117" si="661">Q117/Q126</f>
        <v>7.5495598201279365E-2</v>
      </c>
      <c r="BZ117" s="125">
        <f t="shared" ref="BZ117" si="662">R117/R126</f>
        <v>6.7720177298130665E-2</v>
      </c>
      <c r="CA117" s="126">
        <f t="shared" ref="CA117" si="663">S117/S126</f>
        <v>8.2373130669281688E-2</v>
      </c>
      <c r="CB117" s="123">
        <f t="shared" ref="CB117" si="664">T117/T126</f>
        <v>8.8738484677570978E-2</v>
      </c>
      <c r="CC117" s="124">
        <f t="shared" ref="CC117" si="665">U117/U126</f>
        <v>3.9173650360553501E-2</v>
      </c>
      <c r="CD117" s="125">
        <f t="shared" ref="CD117" si="666">V117/V126</f>
        <v>9.2409536163170367E-2</v>
      </c>
      <c r="CE117" s="126">
        <f t="shared" ref="CE117" si="667">W117/W126</f>
        <v>5.398938158977043E-2</v>
      </c>
      <c r="CF117" s="123">
        <f t="shared" ref="CF117" si="668">X117/X126</f>
        <v>8.1526403112306189E-2</v>
      </c>
      <c r="CG117" s="124">
        <f t="shared" ref="CG117" si="669">Y117/Y126</f>
        <v>5.4729129662522205E-2</v>
      </c>
      <c r="CH117" s="125">
        <f t="shared" ref="CH117" si="670">Z117/Z126</f>
        <v>6.5243067038314354E-2</v>
      </c>
      <c r="CI117" s="123">
        <f t="shared" ref="CI117" si="671">AA117/AA126</f>
        <v>7.5427264163638805E-2</v>
      </c>
      <c r="CJ117" s="129">
        <f t="shared" ref="CJ117" si="672">AB117/AB126</f>
        <v>6.9743215792489197E-2</v>
      </c>
      <c r="CK117" s="130">
        <f t="shared" ref="CK117" si="673">AC117/AC126</f>
        <v>7.1304753418172703E-2</v>
      </c>
    </row>
    <row r="118" spans="1:89" x14ac:dyDescent="0.25">
      <c r="A118" s="139" t="s">
        <v>32</v>
      </c>
      <c r="B118" s="194">
        <v>1835</v>
      </c>
      <c r="C118" s="188">
        <v>2208</v>
      </c>
      <c r="D118" s="189">
        <v>570</v>
      </c>
      <c r="E118" s="190">
        <v>1075</v>
      </c>
      <c r="F118" s="187">
        <v>686</v>
      </c>
      <c r="G118" s="191">
        <v>1758</v>
      </c>
      <c r="H118" s="189">
        <v>2082</v>
      </c>
      <c r="I118" s="190">
        <v>3058</v>
      </c>
      <c r="J118" s="187">
        <v>423</v>
      </c>
      <c r="K118" s="188">
        <v>138</v>
      </c>
      <c r="L118" s="189">
        <v>1390</v>
      </c>
      <c r="M118" s="187">
        <v>605</v>
      </c>
      <c r="N118" s="192">
        <v>2344</v>
      </c>
      <c r="O118" s="195">
        <v>1900</v>
      </c>
      <c r="P118" s="187">
        <v>786</v>
      </c>
      <c r="Q118" s="188">
        <v>1227</v>
      </c>
      <c r="R118" s="189">
        <v>1344</v>
      </c>
      <c r="S118" s="190">
        <v>1927</v>
      </c>
      <c r="T118" s="187">
        <v>304</v>
      </c>
      <c r="U118" s="191">
        <v>173</v>
      </c>
      <c r="V118" s="189">
        <v>1997</v>
      </c>
      <c r="W118" s="196">
        <v>1095</v>
      </c>
      <c r="X118" s="187">
        <v>1009</v>
      </c>
      <c r="Y118" s="191">
        <v>427</v>
      </c>
      <c r="Z118" s="189">
        <v>2673</v>
      </c>
      <c r="AA118" s="187">
        <v>3088</v>
      </c>
      <c r="AB118" s="162">
        <f t="shared" si="232"/>
        <v>17443</v>
      </c>
      <c r="AC118" s="165">
        <f t="shared" si="263"/>
        <v>18679</v>
      </c>
      <c r="BI118" s="139" t="s">
        <v>32</v>
      </c>
      <c r="BJ118" s="123">
        <f>B118/B126</f>
        <v>6.4722065462753955E-2</v>
      </c>
      <c r="BK118" s="124">
        <f t="shared" ref="BK118" si="674">C118/C126</f>
        <v>7.5342933187743127E-2</v>
      </c>
      <c r="BL118" s="125">
        <f t="shared" ref="BL118" si="675">D118/D126</f>
        <v>3.8306451612903226E-2</v>
      </c>
      <c r="BM118" s="126">
        <f t="shared" ref="BM118" si="676">E118/E126</f>
        <v>7.6414557861814045E-2</v>
      </c>
      <c r="BN118" s="123">
        <f t="shared" ref="BN118" si="677">F118/F126</f>
        <v>3.876363225405436E-2</v>
      </c>
      <c r="BO118" s="124">
        <f t="shared" ref="BO118" si="678">G118/G126</f>
        <v>8.6618052818289312E-2</v>
      </c>
      <c r="BP118" s="125">
        <f t="shared" ref="BP118" si="679">H118/H126</f>
        <v>5.6597618659272549E-2</v>
      </c>
      <c r="BQ118" s="126">
        <f t="shared" ref="BQ118" si="680">I118/I126</f>
        <v>7.6003479557599105E-2</v>
      </c>
      <c r="BR118" s="123">
        <f t="shared" ref="BR118" si="681">J118/J126</f>
        <v>7.5320512820512817E-2</v>
      </c>
      <c r="BS118" s="124">
        <f t="shared" ref="BS118" si="682">K118/K126</f>
        <v>2.4959305480195332E-2</v>
      </c>
      <c r="BT118" s="125">
        <f t="shared" ref="BT118" si="683">L118/L126</f>
        <v>8.0170723266812779E-2</v>
      </c>
      <c r="BU118" s="123">
        <f t="shared" ref="BU118" si="684">M118/M126</f>
        <v>3.3836689038031317E-2</v>
      </c>
      <c r="BV118" s="127">
        <f t="shared" ref="BV118" si="685">N118/N126</f>
        <v>6.5516952231880823E-2</v>
      </c>
      <c r="BW118" s="128">
        <f t="shared" ref="BW118" si="686">O118/O126</f>
        <v>5.5490654205607476E-2</v>
      </c>
      <c r="BX118" s="123">
        <f t="shared" ref="BX118" si="687">P118/P126</f>
        <v>4.341342170671085E-2</v>
      </c>
      <c r="BY118" s="124">
        <f t="shared" ref="BY118" si="688">Q118/Q126</f>
        <v>7.7712331369941101E-2</v>
      </c>
      <c r="BZ118" s="125">
        <f t="shared" ref="BZ118" si="689">R118/R126</f>
        <v>5.1801888610522262E-2</v>
      </c>
      <c r="CA118" s="126">
        <f t="shared" ref="CA118" si="690">S118/S126</f>
        <v>7.8736618452235022E-2</v>
      </c>
      <c r="CB118" s="123">
        <f t="shared" ref="CB118" si="691">T118/T126</f>
        <v>5.7153600300808426E-2</v>
      </c>
      <c r="CC118" s="124">
        <f t="shared" ref="CC118" si="692">U118/U126</f>
        <v>3.3716624439680376E-2</v>
      </c>
      <c r="CD118" s="125">
        <f t="shared" ref="CD118" si="693">V118/V126</f>
        <v>8.9323254461689858E-2</v>
      </c>
      <c r="CE118" s="126">
        <f t="shared" ref="CE118" si="694">W118/W126</f>
        <v>4.0940701413295449E-2</v>
      </c>
      <c r="CF118" s="123">
        <f t="shared" ref="CF118" si="695">X118/X126</f>
        <v>5.7726414554608391E-2</v>
      </c>
      <c r="CG118" s="124">
        <f t="shared" ref="CG118" si="696">Y118/Y126</f>
        <v>4.7402309058614568E-2</v>
      </c>
      <c r="CH118" s="125">
        <f t="shared" ref="CH118" si="697">Z118/Z126</f>
        <v>6.3140737941134784E-2</v>
      </c>
      <c r="CI118" s="123">
        <f t="shared" ref="CI118" si="698">AA118/AA126</f>
        <v>6.9259408783026055E-2</v>
      </c>
      <c r="CJ118" s="129">
        <f t="shared" ref="CJ118" si="699">AB118/AB126</f>
        <v>6.0569126864246405E-2</v>
      </c>
      <c r="CK118" s="130">
        <f t="shared" ref="CK118" si="700">AC118/AC126</f>
        <v>6.501837876973629E-2</v>
      </c>
    </row>
    <row r="119" spans="1:89" x14ac:dyDescent="0.25">
      <c r="A119" s="131" t="s">
        <v>33</v>
      </c>
      <c r="B119" s="197">
        <v>1474</v>
      </c>
      <c r="C119" s="181">
        <v>1711</v>
      </c>
      <c r="D119" s="182">
        <v>579</v>
      </c>
      <c r="E119" s="183">
        <v>834</v>
      </c>
      <c r="F119" s="180">
        <v>550</v>
      </c>
      <c r="G119" s="184">
        <v>1288</v>
      </c>
      <c r="H119" s="182">
        <v>1744</v>
      </c>
      <c r="I119" s="183">
        <v>2422</v>
      </c>
      <c r="J119" s="180">
        <v>380</v>
      </c>
      <c r="K119" s="181">
        <v>112</v>
      </c>
      <c r="L119" s="182">
        <v>1141</v>
      </c>
      <c r="M119" s="180">
        <v>529</v>
      </c>
      <c r="N119" s="185">
        <v>1934</v>
      </c>
      <c r="O119" s="198">
        <v>1607</v>
      </c>
      <c r="P119" s="180">
        <v>601</v>
      </c>
      <c r="Q119" s="181">
        <v>1016</v>
      </c>
      <c r="R119" s="182">
        <v>1036</v>
      </c>
      <c r="S119" s="183">
        <v>1424</v>
      </c>
      <c r="T119" s="180">
        <v>265</v>
      </c>
      <c r="U119" s="184">
        <v>201</v>
      </c>
      <c r="V119" s="182">
        <v>1621</v>
      </c>
      <c r="W119" s="199">
        <v>1041</v>
      </c>
      <c r="X119" s="180">
        <v>663</v>
      </c>
      <c r="Y119" s="184">
        <v>356</v>
      </c>
      <c r="Z119" s="182">
        <v>1994</v>
      </c>
      <c r="AA119" s="180">
        <v>2375</v>
      </c>
      <c r="AB119" s="162">
        <f t="shared" si="232"/>
        <v>13982</v>
      </c>
      <c r="AC119" s="165">
        <f t="shared" si="263"/>
        <v>14916</v>
      </c>
      <c r="BI119" s="131" t="s">
        <v>33</v>
      </c>
      <c r="BJ119" s="123">
        <f>B119/B126</f>
        <v>5.19892776523702E-2</v>
      </c>
      <c r="BK119" s="124">
        <f t="shared" ref="BK119" si="701">C119/C126</f>
        <v>5.8383948679451306E-2</v>
      </c>
      <c r="BL119" s="125">
        <f t="shared" ref="BL119" si="702">D119/D126</f>
        <v>3.8911290322580644E-2</v>
      </c>
      <c r="BM119" s="126">
        <f t="shared" ref="BM119" si="703">E119/E126</f>
        <v>5.928348023883992E-2</v>
      </c>
      <c r="BN119" s="123">
        <f t="shared" ref="BN119" si="704">F119/F126</f>
        <v>3.1078713906311804E-2</v>
      </c>
      <c r="BO119" s="124">
        <f t="shared" ref="BO119" si="705">G119/G126</f>
        <v>6.3460780449349621E-2</v>
      </c>
      <c r="BP119" s="125">
        <f t="shared" ref="BP119" si="706">H119/H126</f>
        <v>4.7409340509976625E-2</v>
      </c>
      <c r="BQ119" s="126">
        <f t="shared" ref="BQ119" si="707">I119/I126</f>
        <v>6.019634646452094E-2</v>
      </c>
      <c r="BR119" s="123">
        <f t="shared" ref="BR119" si="708">J119/J126</f>
        <v>6.7663817663817669E-2</v>
      </c>
      <c r="BS119" s="124">
        <f t="shared" ref="BS119" si="709">K119/K126</f>
        <v>2.0256827636100559E-2</v>
      </c>
      <c r="BT119" s="125">
        <f t="shared" ref="BT119" si="710">L119/L126</f>
        <v>6.5809205213980856E-2</v>
      </c>
      <c r="BU119" s="123">
        <f t="shared" ref="BU119" si="711">M119/M126</f>
        <v>2.9586129753914989E-2</v>
      </c>
      <c r="BV119" s="127">
        <f t="shared" ref="BV119" si="712">N119/N126</f>
        <v>5.4057075774939206E-2</v>
      </c>
      <c r="BW119" s="128">
        <f t="shared" ref="BW119" si="713">O119/O126</f>
        <v>4.6933411214953272E-2</v>
      </c>
      <c r="BX119" s="123">
        <f t="shared" ref="BX119" si="714">P119/P126</f>
        <v>3.31952499309583E-2</v>
      </c>
      <c r="BY119" s="124">
        <f t="shared" ref="BY119" si="715">Q119/Q126</f>
        <v>6.4348597124580409E-2</v>
      </c>
      <c r="BZ119" s="125">
        <f t="shared" ref="BZ119" si="716">R119/R126</f>
        <v>3.993062247061091E-2</v>
      </c>
      <c r="CA119" s="126">
        <f t="shared" ref="CA119" si="717">S119/S126</f>
        <v>5.8184195472746586E-2</v>
      </c>
      <c r="CB119" s="123">
        <f t="shared" ref="CB119" si="718">T119/T126</f>
        <v>4.9821394999059972E-2</v>
      </c>
      <c r="CC119" s="124">
        <f t="shared" ref="CC119" si="719">U119/U126</f>
        <v>3.9173650360553501E-2</v>
      </c>
      <c r="CD119" s="125">
        <f t="shared" ref="CD119" si="720">V119/V126</f>
        <v>7.2505255624636583E-2</v>
      </c>
      <c r="CE119" s="126">
        <f t="shared" ref="CE119" si="721">W119/W126</f>
        <v>3.8921707918941152E-2</v>
      </c>
      <c r="CF119" s="123">
        <f t="shared" ref="CF119" si="722">X119/X126</f>
        <v>3.7931231763830883E-2</v>
      </c>
      <c r="CG119" s="124">
        <f t="shared" ref="CG119" si="723">Y119/Y126</f>
        <v>3.9520426287744229E-2</v>
      </c>
      <c r="CH119" s="125">
        <f t="shared" ref="CH119" si="724">Z119/Z126</f>
        <v>4.7101620446922093E-2</v>
      </c>
      <c r="CI119" s="123">
        <f t="shared" ref="CI119" si="725">AA119/AA126</f>
        <v>5.3267841923473738E-2</v>
      </c>
      <c r="CJ119" s="129">
        <f t="shared" ref="CJ119" si="726">AB119/AB126</f>
        <v>4.8551139816309874E-2</v>
      </c>
      <c r="CK119" s="130">
        <f t="shared" ref="CK119" si="727">AC119/AC126</f>
        <v>5.1920024505026315E-2</v>
      </c>
    </row>
    <row r="120" spans="1:89" x14ac:dyDescent="0.25">
      <c r="A120" s="139" t="s">
        <v>34</v>
      </c>
      <c r="B120" s="194">
        <v>606</v>
      </c>
      <c r="C120" s="188">
        <v>1188</v>
      </c>
      <c r="D120" s="189">
        <v>217</v>
      </c>
      <c r="E120" s="190">
        <v>716</v>
      </c>
      <c r="F120" s="187">
        <v>230</v>
      </c>
      <c r="G120" s="191">
        <v>1236</v>
      </c>
      <c r="H120" s="189">
        <v>899</v>
      </c>
      <c r="I120" s="190">
        <v>2061</v>
      </c>
      <c r="J120" s="187">
        <v>345</v>
      </c>
      <c r="K120" s="188">
        <v>86</v>
      </c>
      <c r="L120" s="189">
        <v>965</v>
      </c>
      <c r="M120" s="187">
        <v>361</v>
      </c>
      <c r="N120" s="192">
        <v>1840</v>
      </c>
      <c r="O120" s="195">
        <v>1203</v>
      </c>
      <c r="P120" s="187">
        <v>451</v>
      </c>
      <c r="Q120" s="188">
        <v>811</v>
      </c>
      <c r="R120" s="189">
        <v>745</v>
      </c>
      <c r="S120" s="190">
        <v>1329</v>
      </c>
      <c r="T120" s="187">
        <v>187</v>
      </c>
      <c r="U120" s="191">
        <v>180</v>
      </c>
      <c r="V120" s="189">
        <v>1508</v>
      </c>
      <c r="W120" s="196">
        <v>733</v>
      </c>
      <c r="X120" s="187">
        <v>520</v>
      </c>
      <c r="Y120" s="191">
        <v>346</v>
      </c>
      <c r="Z120" s="189">
        <v>1579</v>
      </c>
      <c r="AA120" s="187">
        <v>1932</v>
      </c>
      <c r="AB120" s="162">
        <f t="shared" si="232"/>
        <v>10092</v>
      </c>
      <c r="AC120" s="165">
        <f t="shared" si="263"/>
        <v>12182</v>
      </c>
      <c r="BI120" s="139" t="s">
        <v>34</v>
      </c>
      <c r="BJ120" s="123">
        <f>B120/B126</f>
        <v>2.1374153498871333E-2</v>
      </c>
      <c r="BK120" s="124">
        <f t="shared" ref="BK120" si="728">C120/C126</f>
        <v>4.0537773834709613E-2</v>
      </c>
      <c r="BL120" s="125">
        <f t="shared" ref="BL120" si="729">D120/D126</f>
        <v>1.4583333333333334E-2</v>
      </c>
      <c r="BM120" s="126">
        <f t="shared" ref="BM120" si="730">E120/E126</f>
        <v>5.0895649701450101E-2</v>
      </c>
      <c r="BN120" s="123">
        <f t="shared" ref="BN120" si="731">F120/F126</f>
        <v>1.2996553088094028E-2</v>
      </c>
      <c r="BO120" s="124">
        <f t="shared" ref="BO120" si="732">G120/G126</f>
        <v>6.089869925108396E-2</v>
      </c>
      <c r="BP120" s="125">
        <f t="shared" ref="BP120" si="733">H120/H126</f>
        <v>2.4438645136736801E-2</v>
      </c>
      <c r="BQ120" s="126">
        <f t="shared" ref="BQ120" si="734">I120/I126</f>
        <v>5.1224058655399529E-2</v>
      </c>
      <c r="BR120" s="123">
        <f t="shared" ref="BR120" si="735">J120/J126</f>
        <v>6.1431623931623928E-2</v>
      </c>
      <c r="BS120" s="124">
        <f t="shared" ref="BS120" si="736">K120/K126</f>
        <v>1.5554349792005788E-2</v>
      </c>
      <c r="BT120" s="125">
        <f t="shared" ref="BT120" si="737">L120/L126</f>
        <v>5.5658092052139806E-2</v>
      </c>
      <c r="BU120" s="123">
        <f t="shared" ref="BU120" si="738">M120/M126</f>
        <v>2.0190156599552572E-2</v>
      </c>
      <c r="BV120" s="127">
        <f t="shared" ref="BV120" si="739">N120/N126</f>
        <v>5.1429689465298932E-2</v>
      </c>
      <c r="BW120" s="128">
        <f t="shared" ref="BW120" si="740">O120/O126</f>
        <v>3.5134345794392521E-2</v>
      </c>
      <c r="BX120" s="123">
        <f t="shared" ref="BX120" si="741">P120/P126</f>
        <v>2.4910245788456228E-2</v>
      </c>
      <c r="BY120" s="124">
        <f t="shared" ref="BY120" si="742">Q120/Q126</f>
        <v>5.1364874279561719E-2</v>
      </c>
      <c r="BZ120" s="125">
        <f t="shared" ref="BZ120" si="743">R120/R126</f>
        <v>2.871458855270765E-2</v>
      </c>
      <c r="CA120" s="126">
        <f t="shared" ref="CA120" si="744">S120/S126</f>
        <v>5.4302525128708014E-2</v>
      </c>
      <c r="CB120" s="123">
        <f t="shared" ref="CB120" si="745">T120/T126</f>
        <v>3.5156984395563078E-2</v>
      </c>
      <c r="CC120" s="124">
        <f t="shared" ref="CC120" si="746">U120/U126</f>
        <v>3.5080880919898652E-2</v>
      </c>
      <c r="CD120" s="125">
        <f t="shared" ref="CD120" si="747">V120/V126</f>
        <v>6.745091022945833E-2</v>
      </c>
      <c r="CE120" s="126">
        <f t="shared" ref="CE120" si="748">W120/W126</f>
        <v>2.7405967247438868E-2</v>
      </c>
      <c r="CF120" s="123">
        <f t="shared" ref="CF120" si="749">X120/X126</f>
        <v>2.9749985697122262E-2</v>
      </c>
      <c r="CG120" s="124">
        <f t="shared" ref="CG120" si="750">Y120/Y126</f>
        <v>3.841030195381883E-2</v>
      </c>
      <c r="CH120" s="125">
        <f t="shared" ref="CH120" si="751">Z120/Z126</f>
        <v>3.7298625218500497E-2</v>
      </c>
      <c r="CI120" s="123">
        <f t="shared" ref="CI120" si="752">AA120/AA126</f>
        <v>4.3331987619432112E-2</v>
      </c>
      <c r="CJ120" s="129">
        <f t="shared" ref="CJ120" si="753">AB120/AB126</f>
        <v>3.5043491848533781E-2</v>
      </c>
      <c r="CK120" s="130">
        <f t="shared" ref="CK120" si="754">AC120/AC126</f>
        <v>4.2403441842332433E-2</v>
      </c>
    </row>
    <row r="121" spans="1:89" x14ac:dyDescent="0.25">
      <c r="A121" s="131" t="s">
        <v>35</v>
      </c>
      <c r="B121" s="197">
        <v>0</v>
      </c>
      <c r="C121" s="181">
        <v>702</v>
      </c>
      <c r="D121" s="182">
        <v>3</v>
      </c>
      <c r="E121" s="183">
        <v>468</v>
      </c>
      <c r="F121" s="180">
        <v>11</v>
      </c>
      <c r="G121" s="184">
        <v>688</v>
      </c>
      <c r="H121" s="182">
        <v>105</v>
      </c>
      <c r="I121" s="183">
        <v>912</v>
      </c>
      <c r="J121" s="180">
        <v>66</v>
      </c>
      <c r="K121" s="181">
        <v>20</v>
      </c>
      <c r="L121" s="182">
        <v>669</v>
      </c>
      <c r="M121" s="180">
        <v>70</v>
      </c>
      <c r="N121" s="185">
        <v>396</v>
      </c>
      <c r="O121" s="198">
        <v>272</v>
      </c>
      <c r="P121" s="180">
        <v>96</v>
      </c>
      <c r="Q121" s="181">
        <v>211</v>
      </c>
      <c r="R121" s="182">
        <v>146</v>
      </c>
      <c r="S121" s="183">
        <v>143</v>
      </c>
      <c r="T121" s="180">
        <v>34</v>
      </c>
      <c r="U121" s="184">
        <v>7</v>
      </c>
      <c r="V121" s="182">
        <v>435</v>
      </c>
      <c r="W121" s="199">
        <v>20</v>
      </c>
      <c r="X121" s="180">
        <v>39</v>
      </c>
      <c r="Y121" s="184">
        <v>11</v>
      </c>
      <c r="Z121" s="182">
        <v>43</v>
      </c>
      <c r="AA121" s="180">
        <v>148</v>
      </c>
      <c r="AB121" s="162">
        <f t="shared" si="232"/>
        <v>2043</v>
      </c>
      <c r="AC121" s="165">
        <f t="shared" si="263"/>
        <v>3672</v>
      </c>
      <c r="BI121" s="131" t="s">
        <v>35</v>
      </c>
      <c r="BJ121" s="123">
        <f>B121/B126</f>
        <v>0</v>
      </c>
      <c r="BK121" s="124">
        <f t="shared" ref="BK121" si="755">C121/C126</f>
        <v>2.3954139084146592E-2</v>
      </c>
      <c r="BL121" s="125">
        <f t="shared" ref="BL121" si="756">D121/D126</f>
        <v>2.0161290322580645E-4</v>
      </c>
      <c r="BM121" s="126">
        <f t="shared" ref="BM121" si="757">E121/E126</f>
        <v>3.3266988911003693E-2</v>
      </c>
      <c r="BN121" s="123">
        <f t="shared" ref="BN121" si="758">F121/F126</f>
        <v>6.2157427812623608E-4</v>
      </c>
      <c r="BO121" s="124">
        <f t="shared" ref="BO121" si="759">G121/G126</f>
        <v>3.3898305084745763E-2</v>
      </c>
      <c r="BP121" s="125">
        <f t="shared" ref="BP121" si="760">H121/H126</f>
        <v>2.8543467623552438E-3</v>
      </c>
      <c r="BQ121" s="126">
        <f t="shared" ref="BQ121" si="761">I121/I126</f>
        <v>2.2666832359885671E-2</v>
      </c>
      <c r="BR121" s="123">
        <f t="shared" ref="BR121" si="762">J121/J126</f>
        <v>1.1752136752136752E-2</v>
      </c>
      <c r="BS121" s="124">
        <f t="shared" ref="BS121" si="763">K121/K126</f>
        <v>3.6172906493036716E-3</v>
      </c>
      <c r="BT121" s="125">
        <f t="shared" ref="BT121" si="764">L121/L126</f>
        <v>3.858576537086169E-2</v>
      </c>
      <c r="BU121" s="123">
        <f t="shared" ref="BU121" si="765">M121/M126</f>
        <v>3.9149888143176735E-3</v>
      </c>
      <c r="BV121" s="127">
        <f t="shared" ref="BV121" si="766">N121/N126</f>
        <v>1.1068563602314336E-2</v>
      </c>
      <c r="BW121" s="128">
        <f t="shared" ref="BW121" si="767">O121/O126</f>
        <v>7.9439252336448597E-3</v>
      </c>
      <c r="BX121" s="123">
        <f t="shared" ref="BX121" si="768">P121/P126</f>
        <v>5.3024026512013258E-3</v>
      </c>
      <c r="BY121" s="124">
        <f t="shared" ref="BY121" si="769">Q121/Q126</f>
        <v>1.3363734245360694E-2</v>
      </c>
      <c r="BZ121" s="125">
        <f t="shared" ref="BZ121" si="770">R121/R126</f>
        <v>5.6272884948930426E-3</v>
      </c>
      <c r="CA121" s="126">
        <f t="shared" ref="CA121" si="771">S121/S126</f>
        <v>5.8429353599738498E-3</v>
      </c>
      <c r="CB121" s="123">
        <f t="shared" ref="CB121" si="772">T121/T126</f>
        <v>6.3921789810114683E-3</v>
      </c>
      <c r="CC121" s="124">
        <f t="shared" ref="CC121" si="773">U121/U126</f>
        <v>1.364256480218281E-3</v>
      </c>
      <c r="CD121" s="125">
        <f t="shared" ref="CD121" si="774">V121/V126</f>
        <v>1.9456993335420673E-2</v>
      </c>
      <c r="CE121" s="126">
        <f t="shared" ref="CE121" si="775">W121/W126</f>
        <v>7.4777536827936892E-4</v>
      </c>
      <c r="CF121" s="123">
        <f t="shared" ref="CF121" si="776">X121/X126</f>
        <v>2.2312489272841695E-3</v>
      </c>
      <c r="CG121" s="124">
        <f t="shared" ref="CG121" si="777">Y121/Y126</f>
        <v>1.2211367673179397E-3</v>
      </c>
      <c r="CH121" s="125">
        <f t="shared" ref="CH121" si="778">Z121/Z126</f>
        <v>1.015732035715973E-3</v>
      </c>
      <c r="CI121" s="123">
        <f t="shared" ref="CI121" si="779">AA121/AA126</f>
        <v>3.3194276230206791E-3</v>
      </c>
      <c r="CJ121" s="129">
        <f t="shared" ref="CJ121" si="780">AB121/AB126</f>
        <v>7.094119485389864E-3</v>
      </c>
      <c r="CK121" s="130">
        <f t="shared" ref="CK121" si="781">AC121/AC126</f>
        <v>1.2781598952967058E-2</v>
      </c>
    </row>
    <row r="122" spans="1:89" x14ac:dyDescent="0.25">
      <c r="A122" s="139" t="s">
        <v>36</v>
      </c>
      <c r="B122" s="194"/>
      <c r="C122" s="188"/>
      <c r="D122" s="189"/>
      <c r="E122" s="190"/>
      <c r="F122" s="187"/>
      <c r="G122" s="191"/>
      <c r="H122" s="189"/>
      <c r="I122" s="190"/>
      <c r="J122" s="187"/>
      <c r="K122" s="191"/>
      <c r="L122" s="189"/>
      <c r="M122" s="187"/>
      <c r="N122" s="192"/>
      <c r="O122" s="195"/>
      <c r="P122" s="187"/>
      <c r="Q122" s="191"/>
      <c r="R122" s="189"/>
      <c r="S122" s="190"/>
      <c r="T122" s="187"/>
      <c r="U122" s="191"/>
      <c r="V122" s="189"/>
      <c r="W122" s="190"/>
      <c r="X122" s="187"/>
      <c r="Y122" s="191"/>
      <c r="Z122" s="189"/>
      <c r="AA122" s="187"/>
      <c r="AB122" s="162">
        <f t="shared" si="232"/>
        <v>0</v>
      </c>
      <c r="AC122" s="165">
        <f t="shared" si="263"/>
        <v>0</v>
      </c>
      <c r="BI122" s="139" t="s">
        <v>36</v>
      </c>
      <c r="BJ122" s="123">
        <f>B122/B126</f>
        <v>0</v>
      </c>
      <c r="BK122" s="124">
        <f t="shared" ref="BK122" si="782">C122/C126</f>
        <v>0</v>
      </c>
      <c r="BL122" s="125">
        <f t="shared" ref="BL122" si="783">D122/D126</f>
        <v>0</v>
      </c>
      <c r="BM122" s="126">
        <f t="shared" ref="BM122" si="784">E122/E126</f>
        <v>0</v>
      </c>
      <c r="BN122" s="123">
        <f t="shared" ref="BN122" si="785">F122/F126</f>
        <v>0</v>
      </c>
      <c r="BO122" s="124">
        <f t="shared" ref="BO122" si="786">G122/G126</f>
        <v>0</v>
      </c>
      <c r="BP122" s="125">
        <f t="shared" ref="BP122" si="787">H122/H126</f>
        <v>0</v>
      </c>
      <c r="BQ122" s="126">
        <f t="shared" ref="BQ122" si="788">I122/I126</f>
        <v>0</v>
      </c>
      <c r="BR122" s="123">
        <f t="shared" ref="BR122" si="789">J122/J126</f>
        <v>0</v>
      </c>
      <c r="BS122" s="124">
        <f t="shared" ref="BS122" si="790">K122/K126</f>
        <v>0</v>
      </c>
      <c r="BT122" s="125">
        <f t="shared" ref="BT122" si="791">L122/L126</f>
        <v>0</v>
      </c>
      <c r="BU122" s="123">
        <f t="shared" ref="BU122" si="792">M122/M126</f>
        <v>0</v>
      </c>
      <c r="BV122" s="127">
        <f t="shared" ref="BV122" si="793">N122/N126</f>
        <v>0</v>
      </c>
      <c r="BW122" s="128">
        <f t="shared" ref="BW122" si="794">O122/O126</f>
        <v>0</v>
      </c>
      <c r="BX122" s="123">
        <f t="shared" ref="BX122" si="795">P122/P126</f>
        <v>0</v>
      </c>
      <c r="BY122" s="124">
        <f t="shared" ref="BY122" si="796">Q122/Q126</f>
        <v>0</v>
      </c>
      <c r="BZ122" s="125">
        <f t="shared" ref="BZ122" si="797">R122/R126</f>
        <v>0</v>
      </c>
      <c r="CA122" s="126">
        <f t="shared" ref="CA122" si="798">S122/S126</f>
        <v>0</v>
      </c>
      <c r="CB122" s="123">
        <f t="shared" ref="CB122" si="799">T122/T126</f>
        <v>0</v>
      </c>
      <c r="CC122" s="124">
        <f t="shared" ref="CC122" si="800">U122/U126</f>
        <v>0</v>
      </c>
      <c r="CD122" s="125">
        <f t="shared" ref="CD122" si="801">V122/V126</f>
        <v>0</v>
      </c>
      <c r="CE122" s="126">
        <f t="shared" ref="CE122" si="802">W122/W126</f>
        <v>0</v>
      </c>
      <c r="CF122" s="123">
        <f t="shared" ref="CF122" si="803">X122/X126</f>
        <v>0</v>
      </c>
      <c r="CG122" s="124">
        <f t="shared" ref="CG122" si="804">Y122/Y126</f>
        <v>0</v>
      </c>
      <c r="CH122" s="125">
        <f t="shared" ref="CH122" si="805">Z122/Z126</f>
        <v>0</v>
      </c>
      <c r="CI122" s="123">
        <f t="shared" ref="CI122" si="806">AA122/AA126</f>
        <v>0</v>
      </c>
      <c r="CJ122" s="129">
        <f t="shared" ref="CJ122" si="807">AB122/AB126</f>
        <v>0</v>
      </c>
      <c r="CK122" s="130">
        <f t="shared" ref="CK122" si="808">AC122/AC126</f>
        <v>0</v>
      </c>
    </row>
    <row r="123" spans="1:89" x14ac:dyDescent="0.25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62">
        <f t="shared" si="232"/>
        <v>0</v>
      </c>
      <c r="AC123" s="165">
        <f t="shared" si="263"/>
        <v>0</v>
      </c>
      <c r="BI123" s="131" t="s">
        <v>37</v>
      </c>
      <c r="BJ123" s="123">
        <f>B123/B126</f>
        <v>0</v>
      </c>
      <c r="BK123" s="124">
        <f t="shared" ref="BK123" si="809">C123/C126</f>
        <v>0</v>
      </c>
      <c r="BL123" s="125">
        <f t="shared" ref="BL123" si="810">D123/D126</f>
        <v>0</v>
      </c>
      <c r="BM123" s="126">
        <f t="shared" ref="BM123" si="811">E123/E126</f>
        <v>0</v>
      </c>
      <c r="BN123" s="123">
        <f t="shared" ref="BN123" si="812">F123/F126</f>
        <v>0</v>
      </c>
      <c r="BO123" s="124">
        <f t="shared" ref="BO123" si="813">G123/G126</f>
        <v>0</v>
      </c>
      <c r="BP123" s="125">
        <f t="shared" ref="BP123" si="814">H123/H126</f>
        <v>0</v>
      </c>
      <c r="BQ123" s="126">
        <f t="shared" ref="BQ123" si="815">I123/I126</f>
        <v>0</v>
      </c>
      <c r="BR123" s="123">
        <f t="shared" ref="BR123" si="816">J123/J126</f>
        <v>0</v>
      </c>
      <c r="BS123" s="124">
        <f t="shared" ref="BS123" si="817">K123/K126</f>
        <v>0</v>
      </c>
      <c r="BT123" s="125">
        <f t="shared" ref="BT123" si="818">L123/L126</f>
        <v>0</v>
      </c>
      <c r="BU123" s="123">
        <f t="shared" ref="BU123" si="819">M123/M126</f>
        <v>0</v>
      </c>
      <c r="BV123" s="127">
        <f t="shared" ref="BV123" si="820">N123/N126</f>
        <v>0</v>
      </c>
      <c r="BW123" s="128">
        <f t="shared" ref="BW123" si="821">O123/O126</f>
        <v>0</v>
      </c>
      <c r="BX123" s="123">
        <f t="shared" ref="BX123" si="822">P123/P126</f>
        <v>0</v>
      </c>
      <c r="BY123" s="124">
        <f t="shared" ref="BY123" si="823">Q123/Q126</f>
        <v>0</v>
      </c>
      <c r="BZ123" s="125">
        <f t="shared" ref="BZ123" si="824">R123/R126</f>
        <v>0</v>
      </c>
      <c r="CA123" s="126">
        <f t="shared" ref="CA123" si="825">S123/S126</f>
        <v>0</v>
      </c>
      <c r="CB123" s="123">
        <f t="shared" ref="CB123" si="826">T123/T126</f>
        <v>0</v>
      </c>
      <c r="CC123" s="124">
        <f t="shared" ref="CC123" si="827">U123/U126</f>
        <v>0</v>
      </c>
      <c r="CD123" s="125">
        <f t="shared" ref="CD123" si="828">V123/V126</f>
        <v>0</v>
      </c>
      <c r="CE123" s="126">
        <f t="shared" ref="CE123" si="829">W123/W126</f>
        <v>0</v>
      </c>
      <c r="CF123" s="123">
        <f t="shared" ref="CF123" si="830">X123/X126</f>
        <v>0</v>
      </c>
      <c r="CG123" s="124">
        <f t="shared" ref="CG123" si="831">Y123/Y126</f>
        <v>0</v>
      </c>
      <c r="CH123" s="125">
        <f t="shared" ref="CH123" si="832">Z123/Z126</f>
        <v>0</v>
      </c>
      <c r="CI123" s="123">
        <f t="shared" ref="CI123" si="833">AA123/AA126</f>
        <v>0</v>
      </c>
      <c r="CJ123" s="129">
        <f t="shared" ref="CJ123" si="834">AB123/AB126</f>
        <v>0</v>
      </c>
      <c r="CK123" s="130">
        <f t="shared" ref="CK123" si="835">AC123/AC126</f>
        <v>0</v>
      </c>
    </row>
    <row r="124" spans="1:89" x14ac:dyDescent="0.25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2">
        <f t="shared" si="232"/>
        <v>0</v>
      </c>
      <c r="AC124" s="165">
        <f t="shared" si="263"/>
        <v>0</v>
      </c>
      <c r="BI124" s="139" t="s">
        <v>38</v>
      </c>
      <c r="BJ124" s="123">
        <f>B124/B126</f>
        <v>0</v>
      </c>
      <c r="BK124" s="124">
        <f t="shared" ref="BK124" si="836">C124/C126</f>
        <v>0</v>
      </c>
      <c r="BL124" s="125">
        <f t="shared" ref="BL124" si="837">D124/D126</f>
        <v>0</v>
      </c>
      <c r="BM124" s="126">
        <f t="shared" ref="BM124" si="838">E124/E126</f>
        <v>0</v>
      </c>
      <c r="BN124" s="123">
        <f t="shared" ref="BN124" si="839">F124/F126</f>
        <v>0</v>
      </c>
      <c r="BO124" s="124">
        <f t="shared" ref="BO124" si="840">G124/G126</f>
        <v>0</v>
      </c>
      <c r="BP124" s="125">
        <f t="shared" ref="BP124" si="841">H124/H126</f>
        <v>0</v>
      </c>
      <c r="BQ124" s="126">
        <f t="shared" ref="BQ124" si="842">I124/I126</f>
        <v>0</v>
      </c>
      <c r="BR124" s="123">
        <f t="shared" ref="BR124" si="843">J124/J126</f>
        <v>0</v>
      </c>
      <c r="BS124" s="124">
        <f t="shared" ref="BS124" si="844">K124/K126</f>
        <v>0</v>
      </c>
      <c r="BT124" s="125">
        <f t="shared" ref="BT124" si="845">L124/L126</f>
        <v>0</v>
      </c>
      <c r="BU124" s="123">
        <f t="shared" ref="BU124" si="846">M124/M126</f>
        <v>0</v>
      </c>
      <c r="BV124" s="127">
        <f t="shared" ref="BV124" si="847">N124/N126</f>
        <v>0</v>
      </c>
      <c r="BW124" s="128">
        <f t="shared" ref="BW124" si="848">O124/O126</f>
        <v>0</v>
      </c>
      <c r="BX124" s="123">
        <f t="shared" ref="BX124" si="849">P124/P126</f>
        <v>0</v>
      </c>
      <c r="BY124" s="124">
        <f t="shared" ref="BY124" si="850">Q124/Q126</f>
        <v>0</v>
      </c>
      <c r="BZ124" s="125">
        <f t="shared" ref="BZ124" si="851">R124/R126</f>
        <v>0</v>
      </c>
      <c r="CA124" s="126">
        <f t="shared" ref="CA124" si="852">S124/S126</f>
        <v>0</v>
      </c>
      <c r="CB124" s="123">
        <f t="shared" ref="CB124" si="853">T124/T126</f>
        <v>0</v>
      </c>
      <c r="CC124" s="124">
        <f t="shared" ref="CC124" si="854">U124/U126</f>
        <v>0</v>
      </c>
      <c r="CD124" s="125">
        <f t="shared" ref="CD124" si="855">V124/V126</f>
        <v>0</v>
      </c>
      <c r="CE124" s="126">
        <f t="shared" ref="CE124" si="856">W124/W126</f>
        <v>0</v>
      </c>
      <c r="CF124" s="123">
        <f t="shared" ref="CF124" si="857">X124/X126</f>
        <v>0</v>
      </c>
      <c r="CG124" s="124">
        <f t="shared" ref="CG124" si="858">Y124/Y126</f>
        <v>0</v>
      </c>
      <c r="CH124" s="125">
        <f t="shared" ref="CH124" si="859">Z124/Z126</f>
        <v>0</v>
      </c>
      <c r="CI124" s="123">
        <f t="shared" ref="CI124" si="860">AA124/AA126</f>
        <v>0</v>
      </c>
      <c r="CJ124" s="129">
        <f t="shared" ref="CJ124" si="861">AB124/AB126</f>
        <v>0</v>
      </c>
      <c r="CK124" s="130">
        <f t="shared" ref="CK124" si="862">AC124/AC126</f>
        <v>0</v>
      </c>
    </row>
    <row r="125" spans="1:89" ht="13.8" thickBot="1" x14ac:dyDescent="0.3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2">
        <f t="shared" si="232"/>
        <v>0</v>
      </c>
      <c r="AC125" s="165">
        <f t="shared" si="263"/>
        <v>0</v>
      </c>
      <c r="BI125" s="131" t="s">
        <v>39</v>
      </c>
      <c r="BJ125" s="123">
        <f>B125/B126</f>
        <v>0</v>
      </c>
      <c r="BK125" s="124">
        <f t="shared" ref="BK125" si="863">C125/C126</f>
        <v>0</v>
      </c>
      <c r="BL125" s="125">
        <f t="shared" ref="BL125" si="864">D125/D126</f>
        <v>0</v>
      </c>
      <c r="BM125" s="126">
        <f t="shared" ref="BM125" si="865">E125/E126</f>
        <v>0</v>
      </c>
      <c r="BN125" s="123">
        <f t="shared" ref="BN125" si="866">F125/F126</f>
        <v>0</v>
      </c>
      <c r="BO125" s="124">
        <f t="shared" ref="BO125" si="867">G125/G126</f>
        <v>0</v>
      </c>
      <c r="BP125" s="125">
        <f t="shared" ref="BP125" si="868">H125/H126</f>
        <v>0</v>
      </c>
      <c r="BQ125" s="126">
        <f t="shared" ref="BQ125" si="869">I125/I126</f>
        <v>0</v>
      </c>
      <c r="BR125" s="123">
        <f t="shared" ref="BR125" si="870">J125/J126</f>
        <v>0</v>
      </c>
      <c r="BS125" s="124">
        <f t="shared" ref="BS125" si="871">K125/K126</f>
        <v>0</v>
      </c>
      <c r="BT125" s="125">
        <f t="shared" ref="BT125" si="872">L125/L126</f>
        <v>0</v>
      </c>
      <c r="BU125" s="123">
        <f t="shared" ref="BU125" si="873">M125/M126</f>
        <v>0</v>
      </c>
      <c r="BV125" s="127">
        <f t="shared" ref="BV125" si="874">N125/N126</f>
        <v>0</v>
      </c>
      <c r="BW125" s="128">
        <f t="shared" ref="BW125" si="875">O125/O126</f>
        <v>0</v>
      </c>
      <c r="BX125" s="123">
        <f t="shared" ref="BX125" si="876">P125/P126</f>
        <v>0</v>
      </c>
      <c r="BY125" s="124">
        <f t="shared" ref="BY125" si="877">Q125/Q126</f>
        <v>0</v>
      </c>
      <c r="BZ125" s="125">
        <f t="shared" ref="BZ125" si="878">R125/R126</f>
        <v>0</v>
      </c>
      <c r="CA125" s="126">
        <f t="shared" ref="CA125" si="879">S125/S126</f>
        <v>0</v>
      </c>
      <c r="CB125" s="123">
        <f t="shared" ref="CB125" si="880">T125/T126</f>
        <v>0</v>
      </c>
      <c r="CC125" s="124">
        <f t="shared" ref="CC125" si="881">U125/U126</f>
        <v>0</v>
      </c>
      <c r="CD125" s="125">
        <f t="shared" ref="CD125" si="882">V125/V126</f>
        <v>0</v>
      </c>
      <c r="CE125" s="126">
        <f t="shared" ref="CE125" si="883">W125/W126</f>
        <v>0</v>
      </c>
      <c r="CF125" s="123">
        <f t="shared" ref="CF125" si="884">X125/X126</f>
        <v>0</v>
      </c>
      <c r="CG125" s="124">
        <f t="shared" ref="CG125" si="885">Y125/Y126</f>
        <v>0</v>
      </c>
      <c r="CH125" s="125">
        <f t="shared" ref="CH125" si="886">Z125/Z126</f>
        <v>0</v>
      </c>
      <c r="CI125" s="123">
        <f t="shared" ref="CI125" si="887">AA125/AA126</f>
        <v>0</v>
      </c>
      <c r="CJ125" s="129">
        <f t="shared" ref="CJ125" si="888">AB125/AB126</f>
        <v>0</v>
      </c>
      <c r="CK125" s="130">
        <f t="shared" ref="CK125" si="889">AC125/AC126</f>
        <v>0</v>
      </c>
    </row>
    <row r="126" spans="1:89" ht="14.4" thickTop="1" thickBot="1" x14ac:dyDescent="0.3">
      <c r="A126" s="251" t="s">
        <v>13</v>
      </c>
      <c r="B126" s="14">
        <f t="shared" ref="B126" si="890">SUM(B103:B125)</f>
        <v>28352</v>
      </c>
      <c r="C126" s="1">
        <f t="shared" ref="C126" si="891">SUM(C103:C125)</f>
        <v>29306</v>
      </c>
      <c r="D126" s="14">
        <f t="shared" ref="D126" si="892">SUM(D103:D125)</f>
        <v>14880</v>
      </c>
      <c r="E126" s="1">
        <f t="shared" ref="E126" si="893">SUM(E103:E125)</f>
        <v>14068</v>
      </c>
      <c r="F126" s="14">
        <f t="shared" ref="F126" si="894">SUM(F103:F125)</f>
        <v>17697</v>
      </c>
      <c r="G126" s="1">
        <f t="shared" ref="G126" si="895">SUM(G103:G125)</f>
        <v>20296</v>
      </c>
      <c r="H126" s="14">
        <f t="shared" ref="H126" si="896">SUM(H103:H125)</f>
        <v>36786</v>
      </c>
      <c r="I126" s="1">
        <f t="shared" ref="I126" si="897">SUM(I103:I125)</f>
        <v>40235</v>
      </c>
      <c r="J126" s="14">
        <f t="shared" ref="J126" si="898">SUM(J103:J125)</f>
        <v>5616</v>
      </c>
      <c r="K126" s="1">
        <f t="shared" ref="K126" si="899">SUM(K103:K125)</f>
        <v>5529</v>
      </c>
      <c r="L126" s="14">
        <f t="shared" ref="L126" si="900">SUM(L103:L125)</f>
        <v>17338</v>
      </c>
      <c r="M126" s="1">
        <f t="shared" ref="M126" si="901">SUM(M103:M125)</f>
        <v>17880</v>
      </c>
      <c r="N126" s="14">
        <f t="shared" ref="N126" si="902">SUM(N103:N125)</f>
        <v>35777</v>
      </c>
      <c r="O126" s="1">
        <f t="shared" ref="O126" si="903">SUM(O103:O125)</f>
        <v>34240</v>
      </c>
      <c r="P126" s="14">
        <f t="shared" ref="P126" si="904">SUM(P103:P125)</f>
        <v>18105</v>
      </c>
      <c r="Q126" s="1">
        <f t="shared" ref="Q126" si="905">SUM(Q103:Q125)</f>
        <v>15789</v>
      </c>
      <c r="R126" s="14">
        <f t="shared" ref="R126" si="906">SUM(R103:R125)</f>
        <v>25945</v>
      </c>
      <c r="S126" s="1">
        <f t="shared" ref="S126" si="907">SUM(S103:S125)</f>
        <v>24474</v>
      </c>
      <c r="T126" s="14">
        <f t="shared" ref="T126" si="908">SUM(T103:T125)</f>
        <v>5319</v>
      </c>
      <c r="U126" s="1">
        <f t="shared" ref="U126" si="909">SUM(U103:U125)</f>
        <v>5131</v>
      </c>
      <c r="V126" s="14">
        <f t="shared" ref="V126" si="910">SUM(V103:V125)</f>
        <v>22357</v>
      </c>
      <c r="W126" s="1">
        <f t="shared" ref="W126" si="911">SUM(W103:W125)</f>
        <v>26746</v>
      </c>
      <c r="X126" s="14">
        <f t="shared" ref="X126" si="912">SUM(X103:X125)</f>
        <v>17479</v>
      </c>
      <c r="Y126" s="1">
        <f t="shared" ref="Y126" si="913">SUM(Y103:Y125)</f>
        <v>9008</v>
      </c>
      <c r="Z126" s="14">
        <f t="shared" ref="Z126" si="914">SUM(Z103:Z125)</f>
        <v>42334</v>
      </c>
      <c r="AA126" s="1">
        <f t="shared" ref="AA126" si="915">SUM(AA103:AA125)</f>
        <v>44586</v>
      </c>
      <c r="AB126" s="166">
        <f t="shared" ref="AB126:AC126" si="916">SUM(AB102:AB125)</f>
        <v>287985</v>
      </c>
      <c r="AC126" s="167">
        <f t="shared" si="916"/>
        <v>287288</v>
      </c>
      <c r="BI126" s="251" t="s">
        <v>13</v>
      </c>
      <c r="BJ126" s="147">
        <f>SUM(BJ102:BJ125)</f>
        <v>1.0000000000000002</v>
      </c>
      <c r="BK126" s="148">
        <f t="shared" ref="BK126:CK126" si="917">SUM(BK102:BK125)</f>
        <v>1</v>
      </c>
      <c r="BL126" s="147">
        <f t="shared" si="917"/>
        <v>1</v>
      </c>
      <c r="BM126" s="148">
        <f t="shared" si="917"/>
        <v>1</v>
      </c>
      <c r="BN126" s="147">
        <f t="shared" si="917"/>
        <v>0.99999999999999989</v>
      </c>
      <c r="BO126" s="148">
        <f t="shared" si="917"/>
        <v>1</v>
      </c>
      <c r="BP126" s="147">
        <f t="shared" si="917"/>
        <v>1</v>
      </c>
      <c r="BQ126" s="148">
        <f t="shared" si="917"/>
        <v>1.0000000000000002</v>
      </c>
      <c r="BR126" s="147">
        <f t="shared" si="917"/>
        <v>1</v>
      </c>
      <c r="BS126" s="148">
        <f t="shared" si="917"/>
        <v>1</v>
      </c>
      <c r="BT126" s="147">
        <f t="shared" si="917"/>
        <v>0.99999999999999989</v>
      </c>
      <c r="BU126" s="148">
        <f t="shared" si="917"/>
        <v>1</v>
      </c>
      <c r="BV126" s="147">
        <f t="shared" si="917"/>
        <v>1</v>
      </c>
      <c r="BW126" s="148">
        <f t="shared" si="917"/>
        <v>1.0000000000000002</v>
      </c>
      <c r="BX126" s="147">
        <f t="shared" si="917"/>
        <v>1</v>
      </c>
      <c r="BY126" s="148">
        <f t="shared" si="917"/>
        <v>1.0000000000000002</v>
      </c>
      <c r="BZ126" s="147">
        <f t="shared" si="917"/>
        <v>1</v>
      </c>
      <c r="CA126" s="148">
        <f t="shared" si="917"/>
        <v>0.99999999999999989</v>
      </c>
      <c r="CB126" s="147">
        <f t="shared" si="917"/>
        <v>1</v>
      </c>
      <c r="CC126" s="148">
        <f t="shared" si="917"/>
        <v>1</v>
      </c>
      <c r="CD126" s="147">
        <f t="shared" si="917"/>
        <v>1</v>
      </c>
      <c r="CE126" s="148">
        <f t="shared" si="917"/>
        <v>1</v>
      </c>
      <c r="CF126" s="147">
        <f t="shared" si="917"/>
        <v>1</v>
      </c>
      <c r="CG126" s="148">
        <f t="shared" si="917"/>
        <v>0.99999999999999989</v>
      </c>
      <c r="CH126" s="147">
        <f t="shared" si="917"/>
        <v>1</v>
      </c>
      <c r="CI126" s="148">
        <f t="shared" si="917"/>
        <v>1</v>
      </c>
      <c r="CJ126" s="147">
        <f t="shared" si="917"/>
        <v>0.99999999999999989</v>
      </c>
      <c r="CK126" s="148">
        <f t="shared" si="917"/>
        <v>0.99999999999999989</v>
      </c>
    </row>
    <row r="127" spans="1:89" ht="13.8" thickTop="1" x14ac:dyDescent="0.25">
      <c r="A127" s="178"/>
    </row>
    <row r="129" spans="1:89" x14ac:dyDescent="0.25">
      <c r="A129" s="299">
        <f>+A98+1</f>
        <v>45235</v>
      </c>
      <c r="B129" s="299"/>
      <c r="C129" s="299"/>
      <c r="D129" s="299"/>
      <c r="BI129" s="298">
        <f>+BI98+1</f>
        <v>45235</v>
      </c>
      <c r="BJ129" s="298"/>
      <c r="BK129" s="298"/>
      <c r="BL129" s="298"/>
    </row>
    <row r="130" spans="1:89" ht="13.8" thickBot="1" x14ac:dyDescent="0.3">
      <c r="AE130" t="s">
        <v>84</v>
      </c>
    </row>
    <row r="131" spans="1:89" ht="14.4" thickTop="1" thickBot="1" x14ac:dyDescent="0.3">
      <c r="A131" s="290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0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0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5">
      <c r="A132" s="291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68" t="s">
        <v>14</v>
      </c>
      <c r="AC132" s="169" t="s">
        <v>15</v>
      </c>
      <c r="AE132" s="291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68" t="s">
        <v>14</v>
      </c>
      <c r="BG132" s="169" t="s">
        <v>15</v>
      </c>
      <c r="BI132" s="291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8" thickTop="1" x14ac:dyDescent="0.25">
      <c r="A133" s="119" t="s">
        <v>16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1"/>
      <c r="AA133" s="176"/>
      <c r="AB133" s="162">
        <f t="shared" ref="AB133:AB156" si="918">B133+D133+F133+H133+J133+L133+N133+P133+R133+T133+V133+X133+Z133</f>
        <v>0</v>
      </c>
      <c r="AC133" s="163">
        <f>C133+E133+G133+I133+K133+M133+O133+Q133+S133+U133+W133+Y133+AA133</f>
        <v>0</v>
      </c>
      <c r="AE133" s="254" t="str">
        <f>$AE$9</f>
        <v>07:00 - 07:59</v>
      </c>
      <c r="AF133" s="120">
        <f t="shared" ref="AF133:AO134" si="919">SUMIF($A$9:$A$32,$AE133,B$133:B$156)</f>
        <v>1007</v>
      </c>
      <c r="AG133" s="177">
        <f t="shared" si="919"/>
        <v>746</v>
      </c>
      <c r="AH133" s="121">
        <f t="shared" si="919"/>
        <v>589</v>
      </c>
      <c r="AI133" s="172">
        <f t="shared" si="919"/>
        <v>512</v>
      </c>
      <c r="AJ133" s="120">
        <f t="shared" si="919"/>
        <v>864</v>
      </c>
      <c r="AK133" s="122">
        <f t="shared" si="919"/>
        <v>635</v>
      </c>
      <c r="AL133" s="121">
        <f t="shared" si="919"/>
        <v>1456</v>
      </c>
      <c r="AM133" s="172">
        <f t="shared" si="919"/>
        <v>1425</v>
      </c>
      <c r="AN133" s="120">
        <f t="shared" si="919"/>
        <v>122</v>
      </c>
      <c r="AO133" s="122">
        <f t="shared" si="919"/>
        <v>239</v>
      </c>
      <c r="AP133" s="121">
        <f t="shared" ref="AP133:AY134" si="920">SUMIF($A$9:$A$32,$AE133,L$133:L$156)</f>
        <v>407</v>
      </c>
      <c r="AQ133" s="120">
        <f t="shared" si="920"/>
        <v>744</v>
      </c>
      <c r="AR133" s="171">
        <f t="shared" si="920"/>
        <v>1303</v>
      </c>
      <c r="AS133" s="173">
        <f t="shared" si="920"/>
        <v>1398</v>
      </c>
      <c r="AT133" s="120">
        <f t="shared" si="920"/>
        <v>671</v>
      </c>
      <c r="AU133" s="122">
        <f t="shared" si="920"/>
        <v>527</v>
      </c>
      <c r="AV133" s="121">
        <f t="shared" si="920"/>
        <v>1203</v>
      </c>
      <c r="AW133" s="172">
        <f t="shared" si="920"/>
        <v>870</v>
      </c>
      <c r="AX133" s="120">
        <f t="shared" si="920"/>
        <v>256</v>
      </c>
      <c r="AY133" s="122">
        <f t="shared" si="920"/>
        <v>229</v>
      </c>
      <c r="AZ133" s="121">
        <f t="shared" ref="AZ133:BE134" si="921">SUMIF($A$9:$A$32,$AE133,V$133:V$156)</f>
        <v>684</v>
      </c>
      <c r="BA133" s="172">
        <f t="shared" si="921"/>
        <v>1161</v>
      </c>
      <c r="BB133" s="120">
        <f t="shared" si="921"/>
        <v>641</v>
      </c>
      <c r="BC133" s="122">
        <f t="shared" si="921"/>
        <v>428</v>
      </c>
      <c r="BD133" s="21">
        <f t="shared" si="921"/>
        <v>1929</v>
      </c>
      <c r="BE133" s="176">
        <f t="shared" si="921"/>
        <v>1762</v>
      </c>
      <c r="BF133" s="162">
        <f>AF133+AH133+AJ133+AL133+AN133+AP133+AR133+AT133+AV133+AX133+AZ133+BB133+BD133</f>
        <v>11132</v>
      </c>
      <c r="BG133" s="163">
        <f>AG133+AI133+AK133+AM133+AO133+AQ133+AS133+AU133+AW133+AY133+BA133+BC133+BE133</f>
        <v>10676</v>
      </c>
      <c r="BI133" s="119" t="s">
        <v>16</v>
      </c>
      <c r="BJ133" s="123">
        <f>B133/B157</f>
        <v>0</v>
      </c>
      <c r="BK133" s="124">
        <f t="shared" ref="BK133" si="922">C133/C157</f>
        <v>0</v>
      </c>
      <c r="BL133" s="125">
        <f t="shared" ref="BL133" si="923">D133/D157</f>
        <v>0</v>
      </c>
      <c r="BM133" s="126">
        <f t="shared" ref="BM133" si="924">E133/E157</f>
        <v>0</v>
      </c>
      <c r="BN133" s="123">
        <f t="shared" ref="BN133" si="925">F133/F157</f>
        <v>0</v>
      </c>
      <c r="BO133" s="124">
        <f t="shared" ref="BO133" si="926">G133/G157</f>
        <v>0</v>
      </c>
      <c r="BP133" s="125">
        <f t="shared" ref="BP133" si="927">H133/H157</f>
        <v>0</v>
      </c>
      <c r="BQ133" s="126">
        <f t="shared" ref="BQ133" si="928">I133/I157</f>
        <v>0</v>
      </c>
      <c r="BR133" s="123">
        <f t="shared" ref="BR133" si="929">J133/J157</f>
        <v>0</v>
      </c>
      <c r="BS133" s="124">
        <f t="shared" ref="BS133" si="930">K133/K157</f>
        <v>0</v>
      </c>
      <c r="BT133" s="125">
        <f t="shared" ref="BT133" si="931">L133/L157</f>
        <v>0</v>
      </c>
      <c r="BU133" s="123">
        <f t="shared" ref="BU133" si="932">M133/M157</f>
        <v>0</v>
      </c>
      <c r="BV133" s="127">
        <f t="shared" ref="BV133" si="933">N133/N157</f>
        <v>0</v>
      </c>
      <c r="BW133" s="128">
        <f t="shared" ref="BW133" si="934">O133/O157</f>
        <v>0</v>
      </c>
      <c r="BX133" s="123">
        <f t="shared" ref="BX133" si="935">P133/P157</f>
        <v>0</v>
      </c>
      <c r="BY133" s="124">
        <f t="shared" ref="BY133" si="936">Q133/Q157</f>
        <v>0</v>
      </c>
      <c r="BZ133" s="125">
        <f t="shared" ref="BZ133" si="937">R133/R157</f>
        <v>0</v>
      </c>
      <c r="CA133" s="126">
        <f t="shared" ref="CA133" si="938">S133/S157</f>
        <v>0</v>
      </c>
      <c r="CB133" s="123">
        <f t="shared" ref="CB133" si="939">T133/T157</f>
        <v>0</v>
      </c>
      <c r="CC133" s="124">
        <f t="shared" ref="CC133" si="940">U133/U157</f>
        <v>0</v>
      </c>
      <c r="CD133" s="125">
        <f t="shared" ref="CD133" si="941">V133/V157</f>
        <v>0</v>
      </c>
      <c r="CE133" s="126">
        <f t="shared" ref="CE133" si="942">W133/W157</f>
        <v>0</v>
      </c>
      <c r="CF133" s="123">
        <f t="shared" ref="CF133" si="943">X133/X157</f>
        <v>0</v>
      </c>
      <c r="CG133" s="124">
        <f t="shared" ref="CG133" si="944">Y133/Y157</f>
        <v>0</v>
      </c>
      <c r="CH133" s="125">
        <f t="shared" ref="CH133" si="945">Z133/Z157</f>
        <v>0</v>
      </c>
      <c r="CI133" s="123">
        <f t="shared" ref="CI133" si="946">AA133/AA157</f>
        <v>0</v>
      </c>
      <c r="CJ133" s="129">
        <f t="shared" ref="CJ133" si="947">AB133/AB157</f>
        <v>0</v>
      </c>
      <c r="CK133" s="130">
        <f t="shared" ref="CK133" si="948">AC133/AC157</f>
        <v>0</v>
      </c>
    </row>
    <row r="134" spans="1:89" x14ac:dyDescent="0.25">
      <c r="A134" s="131" t="s">
        <v>17</v>
      </c>
      <c r="B134" s="180">
        <v>201</v>
      </c>
      <c r="C134" s="181">
        <v>0</v>
      </c>
      <c r="D134" s="182">
        <v>203</v>
      </c>
      <c r="E134" s="183">
        <v>1</v>
      </c>
      <c r="F134" s="180">
        <v>285</v>
      </c>
      <c r="G134" s="184">
        <v>4</v>
      </c>
      <c r="H134" s="182">
        <v>306</v>
      </c>
      <c r="I134" s="183">
        <v>21</v>
      </c>
      <c r="J134" s="180">
        <v>6</v>
      </c>
      <c r="K134" s="184">
        <v>16</v>
      </c>
      <c r="L134" s="182">
        <v>16</v>
      </c>
      <c r="M134" s="180">
        <v>51</v>
      </c>
      <c r="N134" s="185">
        <v>145</v>
      </c>
      <c r="O134" s="186">
        <v>100</v>
      </c>
      <c r="P134" s="180">
        <v>46</v>
      </c>
      <c r="Q134" s="184">
        <v>28</v>
      </c>
      <c r="R134" s="182">
        <v>45</v>
      </c>
      <c r="S134" s="183">
        <v>62</v>
      </c>
      <c r="T134" s="180">
        <v>2</v>
      </c>
      <c r="U134" s="184">
        <v>22</v>
      </c>
      <c r="V134" s="182">
        <v>11</v>
      </c>
      <c r="W134" s="183">
        <v>0</v>
      </c>
      <c r="X134" s="180">
        <v>4</v>
      </c>
      <c r="Y134" s="184">
        <v>0</v>
      </c>
      <c r="Z134" s="182">
        <v>0</v>
      </c>
      <c r="AA134" s="180">
        <v>0</v>
      </c>
      <c r="AB134" s="162">
        <f t="shared" si="918"/>
        <v>1270</v>
      </c>
      <c r="AC134" s="165">
        <f t="shared" ref="AC134:AC156" si="949">SUM(C134,E134,G134,I134,K134,M134,O134,Q134,S134,U134,W134,Y134,AA134)</f>
        <v>305</v>
      </c>
      <c r="AE134" s="256" t="str">
        <f>$AE$10</f>
        <v>08:00 - 08:59</v>
      </c>
      <c r="AF134" s="120">
        <f t="shared" si="919"/>
        <v>1332</v>
      </c>
      <c r="AG134" s="181">
        <f t="shared" si="919"/>
        <v>767</v>
      </c>
      <c r="AH134" s="182">
        <f t="shared" si="919"/>
        <v>683</v>
      </c>
      <c r="AI134" s="183">
        <f t="shared" si="919"/>
        <v>540</v>
      </c>
      <c r="AJ134" s="180">
        <f t="shared" si="919"/>
        <v>965</v>
      </c>
      <c r="AK134" s="184">
        <f t="shared" si="919"/>
        <v>594</v>
      </c>
      <c r="AL134" s="182">
        <f t="shared" si="919"/>
        <v>1754</v>
      </c>
      <c r="AM134" s="183">
        <f t="shared" si="919"/>
        <v>1460</v>
      </c>
      <c r="AN134" s="180">
        <f t="shared" si="919"/>
        <v>125</v>
      </c>
      <c r="AO134" s="184">
        <f t="shared" si="919"/>
        <v>253</v>
      </c>
      <c r="AP134" s="182">
        <f t="shared" si="920"/>
        <v>321</v>
      </c>
      <c r="AQ134" s="180">
        <f t="shared" si="920"/>
        <v>984</v>
      </c>
      <c r="AR134" s="185">
        <f t="shared" si="920"/>
        <v>1265</v>
      </c>
      <c r="AS134" s="186">
        <f t="shared" si="920"/>
        <v>1670</v>
      </c>
      <c r="AT134" s="180">
        <f t="shared" si="920"/>
        <v>833</v>
      </c>
      <c r="AU134" s="184">
        <f t="shared" si="920"/>
        <v>547</v>
      </c>
      <c r="AV134" s="182">
        <f t="shared" si="920"/>
        <v>1301</v>
      </c>
      <c r="AW134" s="183">
        <f t="shared" si="920"/>
        <v>988</v>
      </c>
      <c r="AX134" s="180">
        <f t="shared" si="920"/>
        <v>172</v>
      </c>
      <c r="AY134" s="184">
        <f t="shared" si="920"/>
        <v>198</v>
      </c>
      <c r="AZ134" s="182">
        <f t="shared" si="921"/>
        <v>520</v>
      </c>
      <c r="BA134" s="183">
        <f t="shared" si="921"/>
        <v>1355</v>
      </c>
      <c r="BB134" s="180">
        <f t="shared" si="921"/>
        <v>726</v>
      </c>
      <c r="BC134" s="184">
        <f t="shared" si="921"/>
        <v>392</v>
      </c>
      <c r="BD134" s="182">
        <f t="shared" si="921"/>
        <v>2205</v>
      </c>
      <c r="BE134" s="180">
        <f t="shared" si="921"/>
        <v>1810</v>
      </c>
      <c r="BF134" s="164">
        <f>SUM(AF134,AH134,AJ134,AL134,AN134,AP134,AR134,AT134,AV134,AX134,AZ134,BB134,BD134)</f>
        <v>12202</v>
      </c>
      <c r="BG134" s="165">
        <f>SUM(AG134,AI134,AK134,AM134,AO134,AQ134,AS134,AU134,AW134,AY134,BA134,BC134,BE134)</f>
        <v>11558</v>
      </c>
      <c r="BI134" s="131" t="s">
        <v>17</v>
      </c>
      <c r="BJ134" s="123">
        <f>B134/B157</f>
        <v>7.8916372202591286E-3</v>
      </c>
      <c r="BK134" s="124">
        <f t="shared" ref="BK134" si="950">C134/C157</f>
        <v>0</v>
      </c>
      <c r="BL134" s="125">
        <f t="shared" ref="BL134" si="951">D134/D157</f>
        <v>1.8081410884474926E-2</v>
      </c>
      <c r="BM134" s="126">
        <f t="shared" ref="BM134" si="952">E134/E157</f>
        <v>9.3755859741233825E-5</v>
      </c>
      <c r="BN134" s="123">
        <f t="shared" ref="BN134" si="953">F134/F157</f>
        <v>1.900887080637631E-2</v>
      </c>
      <c r="BO134" s="124">
        <f t="shared" ref="BO134" si="954">G134/G157</f>
        <v>2.9550827423167848E-4</v>
      </c>
      <c r="BP134" s="125">
        <f t="shared" ref="BP134" si="955">H134/H157</f>
        <v>9.2274289849828117E-3</v>
      </c>
      <c r="BQ134" s="126">
        <f t="shared" ref="BQ134" si="956">I134/I157</f>
        <v>6.5865821911363425E-4</v>
      </c>
      <c r="BR134" s="123">
        <f t="shared" ref="BR134" si="957">J134/J157</f>
        <v>1.5600624024960999E-3</v>
      </c>
      <c r="BS134" s="124">
        <f t="shared" ref="BS134" si="958">K134/K157</f>
        <v>3.8186157517899762E-3</v>
      </c>
      <c r="BT134" s="125">
        <f t="shared" ref="BT134" si="959">L134/L157</f>
        <v>1.4027704716815712E-3</v>
      </c>
      <c r="BU134" s="123">
        <f t="shared" ref="BU134" si="960">M134/M157</f>
        <v>3.6879022344348832E-3</v>
      </c>
      <c r="BV134" s="127">
        <f t="shared" ref="BV134" si="961">N134/N157</f>
        <v>5.1405679441273444E-3</v>
      </c>
      <c r="BW134" s="128">
        <f t="shared" ref="BW134" si="962">O134/O157</f>
        <v>3.4130857708454215E-3</v>
      </c>
      <c r="BX134" s="123">
        <f t="shared" ref="BX134" si="963">P134/P157</f>
        <v>3.5537700865265762E-3</v>
      </c>
      <c r="BY134" s="124">
        <f t="shared" ref="BY134" si="964">Q134/Q157</f>
        <v>2.0421559331923272E-3</v>
      </c>
      <c r="BZ134" s="125">
        <f t="shared" ref="BZ134" si="965">R134/R157</f>
        <v>2.1908471275559884E-3</v>
      </c>
      <c r="CA134" s="126">
        <f t="shared" ref="CA134" si="966">S134/S157</f>
        <v>2.7899023534176306E-3</v>
      </c>
      <c r="CB134" s="123">
        <f t="shared" ref="CB134" si="967">T134/T157</f>
        <v>7.0571630204657732E-4</v>
      </c>
      <c r="CC134" s="124">
        <f t="shared" ref="CC134" si="968">U134/U157</f>
        <v>6.5671641791044772E-3</v>
      </c>
      <c r="CD134" s="125">
        <f t="shared" ref="CD134" si="969">V134/V157</f>
        <v>6.3316640764404537E-4</v>
      </c>
      <c r="CE134" s="126">
        <f t="shared" ref="CE134" si="970">W134/W157</f>
        <v>0</v>
      </c>
      <c r="CF134" s="123">
        <f t="shared" ref="CF134" si="971">X134/X157</f>
        <v>3.3148255573050466E-4</v>
      </c>
      <c r="CG134" s="124">
        <f t="shared" ref="CG134" si="972">Y134/Y157</f>
        <v>0</v>
      </c>
      <c r="CH134" s="125">
        <f t="shared" ref="CH134" si="973">Z134/Z157</f>
        <v>0</v>
      </c>
      <c r="CI134" s="123">
        <f t="shared" ref="CI134" si="974">AA134/AA157</f>
        <v>0</v>
      </c>
      <c r="CJ134" s="129">
        <f t="shared" ref="CJ134" si="975">AB134/AB157</f>
        <v>5.4469267752906819E-3</v>
      </c>
      <c r="CK134" s="130">
        <f t="shared" ref="CK134" si="976">AC134/AC157</f>
        <v>1.3121722258312935E-3</v>
      </c>
    </row>
    <row r="135" spans="1:89" ht="13.8" thickBot="1" x14ac:dyDescent="0.3">
      <c r="A135" s="139" t="s">
        <v>18</v>
      </c>
      <c r="B135" s="187">
        <v>700</v>
      </c>
      <c r="C135" s="188">
        <v>324</v>
      </c>
      <c r="D135" s="189">
        <v>575</v>
      </c>
      <c r="E135" s="190">
        <v>170</v>
      </c>
      <c r="F135" s="187">
        <v>830</v>
      </c>
      <c r="G135" s="191">
        <v>256</v>
      </c>
      <c r="H135" s="189">
        <v>1081</v>
      </c>
      <c r="I135" s="190">
        <v>485</v>
      </c>
      <c r="J135" s="187">
        <v>43</v>
      </c>
      <c r="K135" s="191">
        <v>181</v>
      </c>
      <c r="L135" s="189">
        <v>207</v>
      </c>
      <c r="M135" s="187">
        <v>473</v>
      </c>
      <c r="N135" s="192">
        <v>980</v>
      </c>
      <c r="O135" s="193">
        <v>885</v>
      </c>
      <c r="P135" s="187">
        <v>402</v>
      </c>
      <c r="Q135" s="191">
        <v>410</v>
      </c>
      <c r="R135" s="189">
        <v>668</v>
      </c>
      <c r="S135" s="190">
        <v>533</v>
      </c>
      <c r="T135" s="187">
        <v>73</v>
      </c>
      <c r="U135" s="191">
        <v>263</v>
      </c>
      <c r="V135" s="189">
        <v>338</v>
      </c>
      <c r="W135" s="190">
        <v>701</v>
      </c>
      <c r="X135" s="187">
        <v>494</v>
      </c>
      <c r="Y135" s="191">
        <v>344</v>
      </c>
      <c r="Z135" s="189">
        <v>1204</v>
      </c>
      <c r="AA135" s="187">
        <v>1112</v>
      </c>
      <c r="AB135" s="162">
        <f t="shared" si="918"/>
        <v>7595</v>
      </c>
      <c r="AC135" s="165">
        <f t="shared" si="949"/>
        <v>6137</v>
      </c>
      <c r="AE135" s="254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18</v>
      </c>
      <c r="BJ135" s="123">
        <f>B135/B157</f>
        <v>2.7483313702394974E-2</v>
      </c>
      <c r="BK135" s="124">
        <f t="shared" ref="BK135" si="977">C135/C157</f>
        <v>1.4579489717859875E-2</v>
      </c>
      <c r="BL135" s="125">
        <f t="shared" ref="BL135" si="978">D135/D157</f>
        <v>5.1215819007749179E-2</v>
      </c>
      <c r="BM135" s="126">
        <f t="shared" ref="BM135" si="979">E135/E157</f>
        <v>1.593849615600975E-2</v>
      </c>
      <c r="BN135" s="123">
        <f t="shared" ref="BN135" si="980">F135/F157</f>
        <v>5.535916761155206E-2</v>
      </c>
      <c r="BO135" s="124">
        <f t="shared" ref="BO135" si="981">G135/G157</f>
        <v>1.8912529550827423E-2</v>
      </c>
      <c r="BP135" s="125">
        <f t="shared" ref="BP135" si="982">H135/H157</f>
        <v>3.2597551414269343E-2</v>
      </c>
      <c r="BQ135" s="126">
        <f t="shared" ref="BQ135" si="983">I135/I157</f>
        <v>1.5211868393814885E-2</v>
      </c>
      <c r="BR135" s="123">
        <f t="shared" ref="BR135" si="984">J135/J157</f>
        <v>1.1180447217888715E-2</v>
      </c>
      <c r="BS135" s="124">
        <f t="shared" ref="BS135" si="985">K135/K157</f>
        <v>4.3198090692124103E-2</v>
      </c>
      <c r="BT135" s="125">
        <f t="shared" ref="BT135" si="986">L135/L157</f>
        <v>1.8148342977380327E-2</v>
      </c>
      <c r="BU135" s="123">
        <f t="shared" ref="BU135" si="987">M135/M157</f>
        <v>3.4203485429170587E-2</v>
      </c>
      <c r="BV135" s="127">
        <f t="shared" ref="BV135" si="988">N135/N157</f>
        <v>3.474314886375722E-2</v>
      </c>
      <c r="BW135" s="128">
        <f t="shared" ref="BW135" si="989">O135/O157</f>
        <v>3.020580907198198E-2</v>
      </c>
      <c r="BX135" s="123">
        <f t="shared" ref="BX135" si="990">P135/P157</f>
        <v>3.1056860321384425E-2</v>
      </c>
      <c r="BY135" s="124">
        <f t="shared" ref="BY135" si="991">Q135/Q157</f>
        <v>2.9902997593173365E-2</v>
      </c>
      <c r="BZ135" s="125">
        <f t="shared" ref="BZ135" si="992">R135/R157</f>
        <v>3.2521908471275562E-2</v>
      </c>
      <c r="CA135" s="126">
        <f t="shared" ref="CA135" si="993">S135/S157</f>
        <v>2.3984160554380598E-2</v>
      </c>
      <c r="CB135" s="123">
        <f t="shared" ref="CB135" si="994">T135/T157</f>
        <v>2.5758645024700072E-2</v>
      </c>
      <c r="CC135" s="124">
        <f t="shared" ref="CC135" si="995">U135/U157</f>
        <v>7.8507462686567164E-2</v>
      </c>
      <c r="CD135" s="125">
        <f t="shared" ref="CD135" si="996">V135/V157</f>
        <v>1.9455476889426122E-2</v>
      </c>
      <c r="CE135" s="126">
        <f t="shared" ref="CE135" si="997">W135/W157</f>
        <v>3.1377288393536547E-2</v>
      </c>
      <c r="CF135" s="123">
        <f t="shared" ref="CF135" si="998">X135/X157</f>
        <v>4.0938095632717331E-2</v>
      </c>
      <c r="CG135" s="124">
        <f t="shared" ref="CG135" si="999">Y135/Y157</f>
        <v>5.1304996271439224E-2</v>
      </c>
      <c r="CH135" s="125">
        <f t="shared" ref="CH135" si="1000">Z135/Z157</f>
        <v>3.0800716295727809E-2</v>
      </c>
      <c r="CI135" s="123">
        <f t="shared" ref="CI135" si="1001">AA135/AA157</f>
        <v>2.8895876101135566E-2</v>
      </c>
      <c r="CJ135" s="129">
        <f t="shared" ref="CJ135" si="1002">AB135/AB157</f>
        <v>3.2574337683726556E-2</v>
      </c>
      <c r="CK135" s="130">
        <f t="shared" ref="CK135" si="1003">AC135/AC157</f>
        <v>2.6402626065333269E-2</v>
      </c>
    </row>
    <row r="136" spans="1:89" ht="14.4" thickTop="1" thickBot="1" x14ac:dyDescent="0.3">
      <c r="A136" s="131" t="s">
        <v>19</v>
      </c>
      <c r="B136" s="180">
        <v>837</v>
      </c>
      <c r="C136" s="181">
        <v>845</v>
      </c>
      <c r="D136" s="182">
        <v>567</v>
      </c>
      <c r="E136" s="183">
        <v>505</v>
      </c>
      <c r="F136" s="180">
        <v>878</v>
      </c>
      <c r="G136" s="184">
        <v>688</v>
      </c>
      <c r="H136" s="182">
        <v>1349</v>
      </c>
      <c r="I136" s="183">
        <v>1178</v>
      </c>
      <c r="J136" s="180">
        <v>84</v>
      </c>
      <c r="K136" s="184">
        <v>224</v>
      </c>
      <c r="L136" s="182">
        <v>426</v>
      </c>
      <c r="M136" s="180">
        <v>620</v>
      </c>
      <c r="N136" s="185">
        <v>1365</v>
      </c>
      <c r="O136" s="186">
        <v>1226</v>
      </c>
      <c r="P136" s="180">
        <v>689</v>
      </c>
      <c r="Q136" s="184">
        <v>550</v>
      </c>
      <c r="R136" s="182">
        <v>976</v>
      </c>
      <c r="S136" s="183">
        <v>850</v>
      </c>
      <c r="T136" s="180">
        <v>262</v>
      </c>
      <c r="U136" s="184">
        <v>284</v>
      </c>
      <c r="V136" s="182">
        <v>528</v>
      </c>
      <c r="W136" s="183">
        <v>907</v>
      </c>
      <c r="X136" s="180">
        <v>595</v>
      </c>
      <c r="Y136" s="184">
        <v>369</v>
      </c>
      <c r="Z136" s="182">
        <v>1608</v>
      </c>
      <c r="AA136" s="180">
        <v>1517</v>
      </c>
      <c r="AB136" s="162">
        <f t="shared" si="918"/>
        <v>10164</v>
      </c>
      <c r="AC136" s="165">
        <f t="shared" si="949"/>
        <v>9763</v>
      </c>
      <c r="AE136" s="251" t="s">
        <v>13</v>
      </c>
      <c r="AF136" s="14">
        <f t="shared" ref="AF136:BG136" si="1004">SUM(AF133:AF135)</f>
        <v>2339</v>
      </c>
      <c r="AG136" s="1">
        <f t="shared" si="1004"/>
        <v>1513</v>
      </c>
      <c r="AH136" s="14">
        <f t="shared" si="1004"/>
        <v>1272</v>
      </c>
      <c r="AI136" s="1">
        <f t="shared" si="1004"/>
        <v>1052</v>
      </c>
      <c r="AJ136" s="14">
        <f t="shared" si="1004"/>
        <v>1829</v>
      </c>
      <c r="AK136" s="1">
        <f t="shared" si="1004"/>
        <v>1229</v>
      </c>
      <c r="AL136" s="14">
        <f t="shared" si="1004"/>
        <v>3210</v>
      </c>
      <c r="AM136" s="1">
        <f t="shared" si="1004"/>
        <v>2885</v>
      </c>
      <c r="AN136" s="14">
        <f t="shared" si="1004"/>
        <v>247</v>
      </c>
      <c r="AO136" s="1">
        <f t="shared" si="1004"/>
        <v>492</v>
      </c>
      <c r="AP136" s="14">
        <f t="shared" si="1004"/>
        <v>728</v>
      </c>
      <c r="AQ136" s="1">
        <f t="shared" si="1004"/>
        <v>1728</v>
      </c>
      <c r="AR136" s="14">
        <f t="shared" si="1004"/>
        <v>2568</v>
      </c>
      <c r="AS136" s="1">
        <f t="shared" si="1004"/>
        <v>3068</v>
      </c>
      <c r="AT136" s="14">
        <f t="shared" si="1004"/>
        <v>1504</v>
      </c>
      <c r="AU136" s="1">
        <f t="shared" si="1004"/>
        <v>1074</v>
      </c>
      <c r="AV136" s="14">
        <f t="shared" si="1004"/>
        <v>2504</v>
      </c>
      <c r="AW136" s="1">
        <f t="shared" si="1004"/>
        <v>1858</v>
      </c>
      <c r="AX136" s="14">
        <f t="shared" si="1004"/>
        <v>428</v>
      </c>
      <c r="AY136" s="1">
        <f t="shared" si="1004"/>
        <v>427</v>
      </c>
      <c r="AZ136" s="14">
        <f t="shared" si="1004"/>
        <v>1204</v>
      </c>
      <c r="BA136" s="1">
        <f t="shared" si="1004"/>
        <v>2516</v>
      </c>
      <c r="BB136" s="14">
        <f t="shared" si="1004"/>
        <v>1367</v>
      </c>
      <c r="BC136" s="1">
        <f t="shared" si="1004"/>
        <v>820</v>
      </c>
      <c r="BD136" s="14">
        <f t="shared" si="1004"/>
        <v>4134</v>
      </c>
      <c r="BE136" s="1">
        <f t="shared" si="1004"/>
        <v>3572</v>
      </c>
      <c r="BF136" s="166">
        <f t="shared" si="1004"/>
        <v>23334</v>
      </c>
      <c r="BG136" s="167">
        <f t="shared" si="1004"/>
        <v>22234</v>
      </c>
      <c r="BI136" s="131" t="s">
        <v>19</v>
      </c>
      <c r="BJ136" s="123">
        <f>B136/B157</f>
        <v>3.2862190812720848E-2</v>
      </c>
      <c r="BK136" s="124">
        <f t="shared" ref="BK136" si="1005">C136/C157</f>
        <v>3.8023669171578997E-2</v>
      </c>
      <c r="BL136" s="125">
        <f t="shared" ref="BL136" si="1006">D136/D157</f>
        <v>5.0503251091119625E-2</v>
      </c>
      <c r="BM136" s="126">
        <f t="shared" ref="BM136" si="1007">E136/E157</f>
        <v>4.7346709169323084E-2</v>
      </c>
      <c r="BN136" s="123">
        <f t="shared" ref="BN136" si="1008">F136/F157</f>
        <v>5.8560661642099644E-2</v>
      </c>
      <c r="BO136" s="124">
        <f t="shared" ref="BO136" si="1009">G136/G157</f>
        <v>5.0827423167848697E-2</v>
      </c>
      <c r="BP136" s="125">
        <f t="shared" ref="BP136" si="1010">H136/H157</f>
        <v>4.0679090525300041E-2</v>
      </c>
      <c r="BQ136" s="126">
        <f t="shared" ref="BQ136" si="1011">I136/I157</f>
        <v>3.6947589624564812E-2</v>
      </c>
      <c r="BR136" s="123">
        <f t="shared" ref="BR136" si="1012">J136/J157</f>
        <v>2.1840873634945399E-2</v>
      </c>
      <c r="BS136" s="124">
        <f t="shared" ref="BS136" si="1013">K136/K157</f>
        <v>5.3460620525059663E-2</v>
      </c>
      <c r="BT136" s="125">
        <f t="shared" ref="BT136" si="1014">L136/L157</f>
        <v>3.7348763808521833E-2</v>
      </c>
      <c r="BU136" s="123">
        <f t="shared" ref="BU136" si="1015">M136/M157</f>
        <v>4.4833321281365246E-2</v>
      </c>
      <c r="BV136" s="127">
        <f t="shared" ref="BV136" si="1016">N136/N157</f>
        <v>4.8392243060233278E-2</v>
      </c>
      <c r="BW136" s="128">
        <f t="shared" ref="BW136" si="1017">O136/O157</f>
        <v>4.1844431550564866E-2</v>
      </c>
      <c r="BX136" s="123">
        <f t="shared" ref="BX136" si="1018">P136/P157</f>
        <v>5.3229295426452411E-2</v>
      </c>
      <c r="BY136" s="124">
        <f t="shared" ref="BY136" si="1019">Q136/Q157</f>
        <v>4.0113777259135001E-2</v>
      </c>
      <c r="BZ136" s="125">
        <f t="shared" ref="BZ136" si="1020">R136/R157</f>
        <v>4.751703992210321E-2</v>
      </c>
      <c r="CA136" s="126">
        <f t="shared" ref="CA136" si="1021">S136/S157</f>
        <v>3.8248661296854607E-2</v>
      </c>
      <c r="CB136" s="123">
        <f t="shared" ref="CB136" si="1022">T136/T157</f>
        <v>9.2448835568101628E-2</v>
      </c>
      <c r="CC136" s="124">
        <f t="shared" ref="CC136" si="1023">U136/U157</f>
        <v>8.4776119402985073E-2</v>
      </c>
      <c r="CD136" s="125">
        <f t="shared" ref="CD136" si="1024">V136/V157</f>
        <v>3.0391987566914178E-2</v>
      </c>
      <c r="CE136" s="126">
        <f t="shared" ref="CE136" si="1025">W136/W157</f>
        <v>4.0598003670381806E-2</v>
      </c>
      <c r="CF136" s="123">
        <f t="shared" ref="CF136" si="1026">X136/X157</f>
        <v>4.9308030164912572E-2</v>
      </c>
      <c r="CG136" s="124">
        <f t="shared" ref="CG136" si="1027">Y136/Y157</f>
        <v>5.5033557046979868E-2</v>
      </c>
      <c r="CH136" s="125">
        <f t="shared" ref="CH136" si="1028">Z136/Z157</f>
        <v>4.1135840368380659E-2</v>
      </c>
      <c r="CI136" s="123">
        <f t="shared" ref="CI136" si="1029">AA136/AA157</f>
        <v>3.9420003637970012E-2</v>
      </c>
      <c r="CJ136" s="129">
        <f t="shared" ref="CJ136" si="1030">AB136/AB157</f>
        <v>4.3592569877208255E-2</v>
      </c>
      <c r="CK136" s="130">
        <f t="shared" ref="CK136" si="1031">AC136/AC157</f>
        <v>4.2002417838658747E-2</v>
      </c>
    </row>
    <row r="137" spans="1:89" ht="13.8" thickTop="1" x14ac:dyDescent="0.25">
      <c r="A137" s="139" t="s">
        <v>20</v>
      </c>
      <c r="B137" s="266">
        <v>1007</v>
      </c>
      <c r="C137" s="267">
        <v>746</v>
      </c>
      <c r="D137" s="268">
        <v>589</v>
      </c>
      <c r="E137" s="269">
        <v>512</v>
      </c>
      <c r="F137" s="266">
        <v>864</v>
      </c>
      <c r="G137" s="270">
        <v>635</v>
      </c>
      <c r="H137" s="268">
        <v>1456</v>
      </c>
      <c r="I137" s="269">
        <v>1425</v>
      </c>
      <c r="J137" s="266">
        <v>122</v>
      </c>
      <c r="K137" s="270">
        <v>239</v>
      </c>
      <c r="L137" s="268">
        <v>407</v>
      </c>
      <c r="M137" s="266">
        <v>744</v>
      </c>
      <c r="N137" s="271">
        <v>1303</v>
      </c>
      <c r="O137" s="272">
        <v>1398</v>
      </c>
      <c r="P137" s="266">
        <v>671</v>
      </c>
      <c r="Q137" s="270">
        <v>527</v>
      </c>
      <c r="R137" s="268">
        <v>1203</v>
      </c>
      <c r="S137" s="269">
        <v>870</v>
      </c>
      <c r="T137" s="266">
        <v>256</v>
      </c>
      <c r="U137" s="270">
        <v>229</v>
      </c>
      <c r="V137" s="268">
        <v>684</v>
      </c>
      <c r="W137" s="269">
        <v>1161</v>
      </c>
      <c r="X137" s="266">
        <v>641</v>
      </c>
      <c r="Y137" s="270">
        <v>428</v>
      </c>
      <c r="Z137" s="268">
        <v>1929</v>
      </c>
      <c r="AA137" s="266">
        <v>1762</v>
      </c>
      <c r="AB137" s="286">
        <f t="shared" si="918"/>
        <v>11132</v>
      </c>
      <c r="AC137" s="287">
        <f t="shared" si="949"/>
        <v>10676</v>
      </c>
      <c r="BI137" s="139" t="s">
        <v>20</v>
      </c>
      <c r="BJ137" s="123">
        <f>B137/B157</f>
        <v>3.9536709854731053E-2</v>
      </c>
      <c r="BK137" s="124">
        <f t="shared" ref="BK137" si="1032">C137/C157</f>
        <v>3.3568825091121808E-2</v>
      </c>
      <c r="BL137" s="125">
        <f t="shared" ref="BL137" si="1033">D137/D157</f>
        <v>5.2462812861850894E-2</v>
      </c>
      <c r="BM137" s="126">
        <f t="shared" ref="BM137" si="1034">E137/E157</f>
        <v>4.8003000187511718E-2</v>
      </c>
      <c r="BN137" s="123">
        <f t="shared" ref="BN137" si="1035">F137/F157</f>
        <v>5.7626892549856597E-2</v>
      </c>
      <c r="BO137" s="124">
        <f t="shared" ref="BO137" si="1036">G137/G157</f>
        <v>4.6911938534278962E-2</v>
      </c>
      <c r="BP137" s="125">
        <f t="shared" ref="BP137" si="1037">H137/H157</f>
        <v>4.3905675170375733E-2</v>
      </c>
      <c r="BQ137" s="126">
        <f t="shared" ref="BQ137" si="1038">I137/I157</f>
        <v>4.4694664868425181E-2</v>
      </c>
      <c r="BR137" s="123">
        <f t="shared" ref="BR137" si="1039">J137/J157</f>
        <v>3.1721268850754034E-2</v>
      </c>
      <c r="BS137" s="124">
        <f t="shared" ref="BS137" si="1040">K137/K157</f>
        <v>5.704057279236277E-2</v>
      </c>
      <c r="BT137" s="125">
        <f t="shared" ref="BT137" si="1041">L137/L157</f>
        <v>3.5682973873399963E-2</v>
      </c>
      <c r="BU137" s="123">
        <f t="shared" ref="BU137" si="1042">M137/M157</f>
        <v>5.3799985537638297E-2</v>
      </c>
      <c r="BV137" s="127">
        <f t="shared" ref="BV137" si="1043">N137/N157</f>
        <v>4.6194207111709858E-2</v>
      </c>
      <c r="BW137" s="128">
        <f t="shared" ref="BW137" si="1044">O137/O157</f>
        <v>4.7714939076418987E-2</v>
      </c>
      <c r="BX137" s="123">
        <f t="shared" ref="BX137" si="1045">P137/P157</f>
        <v>5.1838689740420274E-2</v>
      </c>
      <c r="BY137" s="124">
        <f t="shared" ref="BY137" si="1046">Q137/Q157</f>
        <v>3.8436292028298444E-2</v>
      </c>
      <c r="BZ137" s="125">
        <f t="shared" ref="BZ137" si="1047">R137/R157</f>
        <v>5.8568646543330084E-2</v>
      </c>
      <c r="CA137" s="126">
        <f t="shared" ref="CA137" si="1048">S137/S157</f>
        <v>3.9148629797957073E-2</v>
      </c>
      <c r="CB137" s="123">
        <f t="shared" ref="CB137" si="1049">T137/T157</f>
        <v>9.0331686661961896E-2</v>
      </c>
      <c r="CC137" s="124">
        <f t="shared" ref="CC137" si="1050">U137/U157</f>
        <v>6.8358208955223876E-2</v>
      </c>
      <c r="CD137" s="125">
        <f t="shared" ref="CD137" si="1051">V137/V157</f>
        <v>3.9371438438957004E-2</v>
      </c>
      <c r="CE137" s="126">
        <f t="shared" ref="CE137" si="1052">W137/W157</f>
        <v>5.1967235128239558E-2</v>
      </c>
      <c r="CF137" s="123">
        <f t="shared" ref="CF137" si="1053">X137/X157</f>
        <v>5.3120079555813375E-2</v>
      </c>
      <c r="CG137" s="124">
        <f t="shared" ref="CG137" si="1054">Y137/Y157</f>
        <v>6.3832960477255785E-2</v>
      </c>
      <c r="CH137" s="125">
        <f t="shared" ref="CH137" si="1055">Z137/Z157</f>
        <v>4.9347659247889489E-2</v>
      </c>
      <c r="CI137" s="123">
        <f t="shared" ref="CI137" si="1056">AA137/AA157</f>
        <v>4.5786451160252581E-2</v>
      </c>
      <c r="CJ137" s="129">
        <f t="shared" ref="CJ137" si="1057">AB137/AB157</f>
        <v>4.7744243198847139E-2</v>
      </c>
      <c r="CK137" s="130">
        <f t="shared" ref="CK137" si="1058">AC137/AC157</f>
        <v>4.5930330108114384E-2</v>
      </c>
    </row>
    <row r="138" spans="1:89" ht="13.8" thickBot="1" x14ac:dyDescent="0.3">
      <c r="A138" s="131" t="s">
        <v>21</v>
      </c>
      <c r="B138" s="273">
        <v>1332</v>
      </c>
      <c r="C138" s="274">
        <v>767</v>
      </c>
      <c r="D138" s="275">
        <v>683</v>
      </c>
      <c r="E138" s="276">
        <v>540</v>
      </c>
      <c r="F138" s="273">
        <v>965</v>
      </c>
      <c r="G138" s="277">
        <v>594</v>
      </c>
      <c r="H138" s="275">
        <v>1754</v>
      </c>
      <c r="I138" s="276">
        <v>1460</v>
      </c>
      <c r="J138" s="273">
        <v>125</v>
      </c>
      <c r="K138" s="277">
        <v>253</v>
      </c>
      <c r="L138" s="275">
        <v>321</v>
      </c>
      <c r="M138" s="273">
        <v>984</v>
      </c>
      <c r="N138" s="278">
        <v>1265</v>
      </c>
      <c r="O138" s="279">
        <v>1670</v>
      </c>
      <c r="P138" s="273">
        <v>833</v>
      </c>
      <c r="Q138" s="277">
        <v>547</v>
      </c>
      <c r="R138" s="275">
        <v>1301</v>
      </c>
      <c r="S138" s="276">
        <v>988</v>
      </c>
      <c r="T138" s="273">
        <v>172</v>
      </c>
      <c r="U138" s="277">
        <v>198</v>
      </c>
      <c r="V138" s="275">
        <v>520</v>
      </c>
      <c r="W138" s="276">
        <v>1355</v>
      </c>
      <c r="X138" s="273">
        <v>726</v>
      </c>
      <c r="Y138" s="277">
        <v>392</v>
      </c>
      <c r="Z138" s="275">
        <v>2205</v>
      </c>
      <c r="AA138" s="273">
        <v>1810</v>
      </c>
      <c r="AB138" s="286">
        <f t="shared" si="918"/>
        <v>12202</v>
      </c>
      <c r="AC138" s="287">
        <f t="shared" si="949"/>
        <v>11558</v>
      </c>
      <c r="AE138" t="s">
        <v>85</v>
      </c>
      <c r="BI138" s="131" t="s">
        <v>21</v>
      </c>
      <c r="BJ138" s="123">
        <f>B138/B157</f>
        <v>5.2296819787985865E-2</v>
      </c>
      <c r="BK138" s="124">
        <f t="shared" ref="BK138" si="1059">C138/C157</f>
        <v>3.4513792017279395E-2</v>
      </c>
      <c r="BL138" s="125">
        <f t="shared" ref="BL138" si="1060">D138/D157</f>
        <v>6.0835485882248151E-2</v>
      </c>
      <c r="BM138" s="126">
        <f t="shared" ref="BM138" si="1061">E138/E157</f>
        <v>5.0628164260266263E-2</v>
      </c>
      <c r="BN138" s="123">
        <f t="shared" ref="BN138" si="1062">F138/F157</f>
        <v>6.4363369572467147E-2</v>
      </c>
      <c r="BO138" s="124">
        <f t="shared" ref="BO138" si="1063">G138/G157</f>
        <v>4.3882978723404256E-2</v>
      </c>
      <c r="BP138" s="125">
        <f t="shared" ref="BP138" si="1064">H138/H157</f>
        <v>5.289186418189494E-2</v>
      </c>
      <c r="BQ138" s="126">
        <f t="shared" ref="BQ138" si="1065">I138/I157</f>
        <v>4.5792428566947901E-2</v>
      </c>
      <c r="BR138" s="123">
        <f t="shared" ref="BR138" si="1066">J138/J157</f>
        <v>3.250130005200208E-2</v>
      </c>
      <c r="BS138" s="124">
        <f t="shared" ref="BS138" si="1067">K138/K157</f>
        <v>6.0381861575178997E-2</v>
      </c>
      <c r="BT138" s="125">
        <f t="shared" ref="BT138" si="1068">L138/L157</f>
        <v>2.8143082588111521E-2</v>
      </c>
      <c r="BU138" s="123">
        <f t="shared" ref="BU138" si="1069">M138/M157</f>
        <v>7.1154819582037745E-2</v>
      </c>
      <c r="BV138" s="127">
        <f t="shared" ref="BV138" si="1070">N138/N157</f>
        <v>4.4847023788421314E-2</v>
      </c>
      <c r="BW138" s="128">
        <f t="shared" ref="BW138" si="1071">O138/O157</f>
        <v>5.6998532373118534E-2</v>
      </c>
      <c r="BX138" s="123">
        <f t="shared" ref="BX138" si="1072">P138/P157</f>
        <v>6.4354140914709521E-2</v>
      </c>
      <c r="BY138" s="124">
        <f t="shared" ref="BY138" si="1073">Q138/Q157</f>
        <v>3.9894974837721538E-2</v>
      </c>
      <c r="BZ138" s="125">
        <f t="shared" ref="BZ138" si="1074">R138/R157</f>
        <v>6.3339824732229794E-2</v>
      </c>
      <c r="CA138" s="126">
        <f t="shared" ref="CA138" si="1075">S138/S157</f>
        <v>4.4458443954461593E-2</v>
      </c>
      <c r="CB138" s="123">
        <f t="shared" ref="CB138" si="1076">T138/T157</f>
        <v>6.0691601976005649E-2</v>
      </c>
      <c r="CC138" s="124">
        <f t="shared" ref="CC138" si="1077">U138/U157</f>
        <v>5.91044776119403E-2</v>
      </c>
      <c r="CD138" s="125">
        <f t="shared" ref="CD138" si="1078">V138/V157</f>
        <v>2.9931502906809418E-2</v>
      </c>
      <c r="CE138" s="126">
        <f t="shared" ref="CE138" si="1079">W138/W157</f>
        <v>6.06508213598317E-2</v>
      </c>
      <c r="CF138" s="123">
        <f t="shared" ref="CF138" si="1080">X138/X157</f>
        <v>6.01640838650866E-2</v>
      </c>
      <c r="CG138" s="124">
        <f t="shared" ref="CG138" si="1081">Y138/Y157</f>
        <v>5.8463832960477254E-2</v>
      </c>
      <c r="CH138" s="125">
        <f t="shared" ref="CH138" si="1082">Z138/Z157</f>
        <v>5.6408288564850348E-2</v>
      </c>
      <c r="CI138" s="123">
        <f t="shared" ref="CI138" si="1083">AA138/AA157</f>
        <v>4.7033755164618142E-2</v>
      </c>
      <c r="CJ138" s="129">
        <f t="shared" ref="CJ138" si="1084">AB138/AB157</f>
        <v>5.2333386229997558E-2</v>
      </c>
      <c r="CK138" s="130">
        <f t="shared" ref="CK138" si="1085">AC138/AC157</f>
        <v>4.972487405297734E-2</v>
      </c>
    </row>
    <row r="139" spans="1:89" ht="14.4" thickTop="1" thickBot="1" x14ac:dyDescent="0.3">
      <c r="A139" s="139" t="s">
        <v>22</v>
      </c>
      <c r="B139" s="187">
        <v>1618</v>
      </c>
      <c r="C139" s="188">
        <v>1254</v>
      </c>
      <c r="D139" s="189">
        <v>833</v>
      </c>
      <c r="E139" s="190">
        <v>537</v>
      </c>
      <c r="F139" s="187">
        <v>1052</v>
      </c>
      <c r="G139" s="191">
        <v>522</v>
      </c>
      <c r="H139" s="189">
        <v>2015</v>
      </c>
      <c r="I139" s="190">
        <v>1531</v>
      </c>
      <c r="J139" s="187">
        <v>129</v>
      </c>
      <c r="K139" s="191">
        <v>437</v>
      </c>
      <c r="L139" s="189">
        <v>291</v>
      </c>
      <c r="M139" s="187">
        <v>1294</v>
      </c>
      <c r="N139" s="192">
        <v>1461</v>
      </c>
      <c r="O139" s="193">
        <v>2284</v>
      </c>
      <c r="P139" s="187">
        <v>904</v>
      </c>
      <c r="Q139" s="191">
        <v>581</v>
      </c>
      <c r="R139" s="189">
        <v>1624</v>
      </c>
      <c r="S139" s="190">
        <v>1007</v>
      </c>
      <c r="T139" s="187">
        <v>100</v>
      </c>
      <c r="U139" s="191">
        <v>169</v>
      </c>
      <c r="V139" s="189">
        <v>513</v>
      </c>
      <c r="W139" s="190">
        <v>1949</v>
      </c>
      <c r="X139" s="187">
        <v>800</v>
      </c>
      <c r="Y139" s="191">
        <v>354</v>
      </c>
      <c r="Z139" s="189">
        <v>2372</v>
      </c>
      <c r="AA139" s="187">
        <v>1924</v>
      </c>
      <c r="AB139" s="162">
        <f t="shared" si="918"/>
        <v>13712</v>
      </c>
      <c r="AC139" s="165">
        <f t="shared" si="949"/>
        <v>13843</v>
      </c>
      <c r="AE139" s="290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39" t="s">
        <v>22</v>
      </c>
      <c r="BJ139" s="123">
        <f>B139/B157</f>
        <v>6.3525716529250098E-2</v>
      </c>
      <c r="BK139" s="124">
        <f t="shared" ref="BK139" si="1086">C139/C157</f>
        <v>5.6428025019124334E-2</v>
      </c>
      <c r="BL139" s="125">
        <f t="shared" ref="BL139" si="1087">D139/D157</f>
        <v>7.4196134319052282E-2</v>
      </c>
      <c r="BM139" s="126">
        <f t="shared" ref="BM139" si="1088">E139/E157</f>
        <v>5.0346896681042565E-2</v>
      </c>
      <c r="BN139" s="123">
        <f t="shared" ref="BN139" si="1089">F139/F157</f>
        <v>7.0166077502834656E-2</v>
      </c>
      <c r="BO139" s="124">
        <f t="shared" ref="BO139" si="1090">G139/G157</f>
        <v>3.8563829787234043E-2</v>
      </c>
      <c r="BP139" s="125">
        <f t="shared" ref="BP139" si="1091">H139/H157</f>
        <v>6.0762318316144988E-2</v>
      </c>
      <c r="BQ139" s="126">
        <f t="shared" ref="BQ139" si="1092">I139/I157</f>
        <v>4.8019320641094002E-2</v>
      </c>
      <c r="BR139" s="123">
        <f t="shared" ref="BR139" si="1093">J139/J157</f>
        <v>3.3541341653666144E-2</v>
      </c>
      <c r="BS139" s="124">
        <f t="shared" ref="BS139" si="1094">K139/K157</f>
        <v>0.10429594272076373</v>
      </c>
      <c r="BT139" s="125">
        <f t="shared" ref="BT139" si="1095">L139/L157</f>
        <v>2.5512887953708575E-2</v>
      </c>
      <c r="BU139" s="123">
        <f t="shared" ref="BU139" si="1096">M139/M157</f>
        <v>9.3571480222720368E-2</v>
      </c>
      <c r="BV139" s="127">
        <f t="shared" ref="BV139" si="1097">N139/N157</f>
        <v>5.1795653561172758E-2</v>
      </c>
      <c r="BW139" s="128">
        <f t="shared" ref="BW139" si="1098">O139/O157</f>
        <v>7.7954879006109423E-2</v>
      </c>
      <c r="BX139" s="123">
        <f t="shared" ref="BX139" si="1099">P139/P157</f>
        <v>6.9839307787391836E-2</v>
      </c>
      <c r="BY139" s="124">
        <f t="shared" ref="BY139" si="1100">Q139/Q157</f>
        <v>4.2374735613740791E-2</v>
      </c>
      <c r="BZ139" s="125">
        <f t="shared" ref="BZ139" si="1101">R139/R157</f>
        <v>7.9065238558909443E-2</v>
      </c>
      <c r="CA139" s="126">
        <f t="shared" ref="CA139" si="1102">S139/S157</f>
        <v>4.5313414030508932E-2</v>
      </c>
      <c r="CB139" s="123">
        <f t="shared" ref="CB139" si="1103">T139/T157</f>
        <v>3.5285815102328866E-2</v>
      </c>
      <c r="CC139" s="124">
        <f t="shared" ref="CC139" si="1104">U139/U157</f>
        <v>5.0447761194029848E-2</v>
      </c>
      <c r="CD139" s="125">
        <f t="shared" ref="CD139" si="1105">V139/V157</f>
        <v>2.9528578829217753E-2</v>
      </c>
      <c r="CE139" s="126">
        <f t="shared" ref="CE139" si="1106">W139/W157</f>
        <v>8.7238709099861242E-2</v>
      </c>
      <c r="CF139" s="123">
        <f t="shared" ref="CF139" si="1107">X139/X157</f>
        <v>6.6296511146100939E-2</v>
      </c>
      <c r="CG139" s="124">
        <f t="shared" ref="CG139" si="1108">Y139/Y157</f>
        <v>5.2796420581655484E-2</v>
      </c>
      <c r="CH139" s="125">
        <f t="shared" ref="CH139" si="1109">Z139/Z157</f>
        <v>6.0680480941417245E-2</v>
      </c>
      <c r="CI139" s="123">
        <f t="shared" ref="CI139" si="1110">AA139/AA157</f>
        <v>4.9996102174986359E-2</v>
      </c>
      <c r="CJ139" s="129">
        <f t="shared" ref="CJ139" si="1111">AB139/AB157</f>
        <v>5.8809653498256557E-2</v>
      </c>
      <c r="CK139" s="130">
        <f t="shared" ref="CK139" si="1112">AC139/AC157</f>
        <v>5.955541023666424E-2</v>
      </c>
    </row>
    <row r="140" spans="1:89" ht="15" thickTop="1" thickBot="1" x14ac:dyDescent="0.35">
      <c r="A140" s="131" t="s">
        <v>23</v>
      </c>
      <c r="B140" s="180">
        <v>1421</v>
      </c>
      <c r="C140" s="181">
        <v>1144</v>
      </c>
      <c r="D140" s="182">
        <v>662</v>
      </c>
      <c r="E140" s="183">
        <v>428</v>
      </c>
      <c r="F140" s="180">
        <v>981</v>
      </c>
      <c r="G140" s="184">
        <v>481</v>
      </c>
      <c r="H140" s="182">
        <v>1846</v>
      </c>
      <c r="I140" s="183">
        <v>1554</v>
      </c>
      <c r="J140" s="180">
        <v>115</v>
      </c>
      <c r="K140" s="184">
        <v>411</v>
      </c>
      <c r="L140" s="182">
        <v>320</v>
      </c>
      <c r="M140" s="180">
        <v>1048</v>
      </c>
      <c r="N140" s="185">
        <v>1366</v>
      </c>
      <c r="O140" s="186">
        <v>1654</v>
      </c>
      <c r="P140" s="180">
        <v>797</v>
      </c>
      <c r="Q140" s="184">
        <v>437</v>
      </c>
      <c r="R140" s="182">
        <v>1400</v>
      </c>
      <c r="S140" s="183">
        <v>901</v>
      </c>
      <c r="T140" s="180">
        <v>119</v>
      </c>
      <c r="U140" s="184">
        <v>152</v>
      </c>
      <c r="V140" s="182">
        <v>621</v>
      </c>
      <c r="W140" s="183">
        <v>1603</v>
      </c>
      <c r="X140" s="180">
        <v>694</v>
      </c>
      <c r="Y140" s="184">
        <v>268</v>
      </c>
      <c r="Z140" s="182">
        <v>2181</v>
      </c>
      <c r="AA140" s="180">
        <v>2022</v>
      </c>
      <c r="AB140" s="162">
        <f t="shared" si="918"/>
        <v>12523</v>
      </c>
      <c r="AC140" s="165">
        <f t="shared" si="949"/>
        <v>12103</v>
      </c>
      <c r="AE140" s="291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68" t="s">
        <v>14</v>
      </c>
      <c r="BG140" s="169" t="s">
        <v>15</v>
      </c>
      <c r="BI140" s="131" t="s">
        <v>23</v>
      </c>
      <c r="BJ140" s="123">
        <f>B140/B157</f>
        <v>5.5791126815861798E-2</v>
      </c>
      <c r="BK140" s="124">
        <f t="shared" ref="BK140" si="1113">C140/C157</f>
        <v>5.1478198263060791E-2</v>
      </c>
      <c r="BL140" s="125">
        <f t="shared" ref="BL140" si="1114">D140/D157</f>
        <v>5.8964995101095576E-2</v>
      </c>
      <c r="BM140" s="126">
        <f t="shared" ref="BM140" si="1115">E140/E157</f>
        <v>4.0127507969248077E-2</v>
      </c>
      <c r="BN140" s="123">
        <f t="shared" ref="BN140" si="1116">F140/F157</f>
        <v>6.5430534249316344E-2</v>
      </c>
      <c r="BO140" s="124">
        <f t="shared" ref="BO140" si="1117">G140/G157</f>
        <v>3.5534869976359337E-2</v>
      </c>
      <c r="BP140" s="125">
        <f t="shared" ref="BP140" si="1118">H140/H157</f>
        <v>5.5666123876726377E-2</v>
      </c>
      <c r="BQ140" s="126">
        <f t="shared" ref="BQ140" si="1119">I140/I157</f>
        <v>4.8740708214408936E-2</v>
      </c>
      <c r="BR140" s="123">
        <f t="shared" ref="BR140" si="1120">J140/J157</f>
        <v>2.9901196047841912E-2</v>
      </c>
      <c r="BS140" s="124">
        <f t="shared" ref="BS140" si="1121">K140/K157</f>
        <v>9.8090692124105011E-2</v>
      </c>
      <c r="BT140" s="125">
        <f t="shared" ref="BT140" si="1122">L140/L157</f>
        <v>2.8055409433631422E-2</v>
      </c>
      <c r="BU140" s="123">
        <f t="shared" ref="BU140" si="1123">M140/M157</f>
        <v>7.5782775327210936E-2</v>
      </c>
      <c r="BV140" s="127">
        <f t="shared" ref="BV140" si="1124">N140/N157</f>
        <v>4.8427695252951396E-2</v>
      </c>
      <c r="BW140" s="128">
        <f t="shared" ref="BW140" si="1125">O140/O157</f>
        <v>5.6452438649783269E-2</v>
      </c>
      <c r="BX140" s="123">
        <f t="shared" ref="BX140" si="1126">P140/P157</f>
        <v>6.157292954264524E-2</v>
      </c>
      <c r="BY140" s="124">
        <f t="shared" ref="BY140" si="1127">Q140/Q157</f>
        <v>3.1872219385894539E-2</v>
      </c>
      <c r="BZ140" s="125">
        <f t="shared" ref="BZ140" si="1128">R140/R157</f>
        <v>6.815968841285297E-2</v>
      </c>
      <c r="CA140" s="126">
        <f t="shared" ref="CA140" si="1129">S140/S157</f>
        <v>4.0543580974665885E-2</v>
      </c>
      <c r="CB140" s="123">
        <f t="shared" ref="CB140" si="1130">T140/T157</f>
        <v>4.199011997177135E-2</v>
      </c>
      <c r="CC140" s="124">
        <f t="shared" ref="CC140" si="1131">U140/U157</f>
        <v>4.5373134328358211E-2</v>
      </c>
      <c r="CD140" s="125">
        <f t="shared" ref="CD140" si="1132">V140/V157</f>
        <v>3.5745121740632012E-2</v>
      </c>
      <c r="CE140" s="126">
        <f t="shared" ref="CE140" si="1133">W140/W157</f>
        <v>7.1751488295062893E-2</v>
      </c>
      <c r="CF140" s="123">
        <f t="shared" ref="CF140" si="1134">X140/X157</f>
        <v>5.7512223419242565E-2</v>
      </c>
      <c r="CG140" s="124">
        <f t="shared" ref="CG140" si="1135">Y140/Y157</f>
        <v>3.9970171513795671E-2</v>
      </c>
      <c r="CH140" s="125">
        <f t="shared" ref="CH140" si="1136">Z140/Z157</f>
        <v>5.5794320798158097E-2</v>
      </c>
      <c r="CI140" s="123">
        <f t="shared" ref="CI140" si="1137">AA140/AA157</f>
        <v>5.2542681183899383E-2</v>
      </c>
      <c r="CJ140" s="129">
        <f t="shared" ref="CJ140" si="1138">AB140/AB157</f>
        <v>5.3710129139342679E-2</v>
      </c>
      <c r="CK140" s="130">
        <f t="shared" ref="CK140" si="1139">AC140/AC157</f>
        <v>5.2069575243397191E-2</v>
      </c>
    </row>
    <row r="141" spans="1:89" ht="13.8" thickTop="1" x14ac:dyDescent="0.25">
      <c r="A141" s="139" t="s">
        <v>24</v>
      </c>
      <c r="B141" s="194">
        <v>1548</v>
      </c>
      <c r="C141" s="188">
        <v>1352</v>
      </c>
      <c r="D141" s="189">
        <v>865</v>
      </c>
      <c r="E141" s="190">
        <v>460</v>
      </c>
      <c r="F141" s="187">
        <v>962</v>
      </c>
      <c r="G141" s="191">
        <v>528</v>
      </c>
      <c r="H141" s="189">
        <v>2281</v>
      </c>
      <c r="I141" s="190">
        <v>1670</v>
      </c>
      <c r="J141" s="187">
        <v>165</v>
      </c>
      <c r="K141" s="191">
        <v>322</v>
      </c>
      <c r="L141" s="189">
        <v>293</v>
      </c>
      <c r="M141" s="187">
        <v>1153</v>
      </c>
      <c r="N141" s="192">
        <v>1649</v>
      </c>
      <c r="O141" s="195">
        <v>2186</v>
      </c>
      <c r="P141" s="187">
        <v>914</v>
      </c>
      <c r="Q141" s="191">
        <v>494</v>
      </c>
      <c r="R141" s="189">
        <v>1468</v>
      </c>
      <c r="S141" s="190">
        <v>967</v>
      </c>
      <c r="T141" s="187">
        <v>87</v>
      </c>
      <c r="U141" s="191">
        <v>151</v>
      </c>
      <c r="V141" s="189">
        <v>606</v>
      </c>
      <c r="W141" s="196">
        <v>1903</v>
      </c>
      <c r="X141" s="187">
        <v>741</v>
      </c>
      <c r="Y141" s="191">
        <v>312</v>
      </c>
      <c r="Z141" s="189">
        <v>2541</v>
      </c>
      <c r="AA141" s="187">
        <v>2187</v>
      </c>
      <c r="AB141" s="162">
        <f t="shared" si="918"/>
        <v>14120</v>
      </c>
      <c r="AC141" s="165">
        <f t="shared" si="949"/>
        <v>13685</v>
      </c>
      <c r="AE141" s="254" t="str">
        <f>$AE$17</f>
        <v>17:00 - 17:59</v>
      </c>
      <c r="AF141" s="120">
        <f t="shared" ref="AF141:AO142" si="1140">SUMIF($A$9:$A$32,$AE141,B$133:B$156)</f>
        <v>1970</v>
      </c>
      <c r="AG141" s="177">
        <f t="shared" si="1140"/>
        <v>1838</v>
      </c>
      <c r="AH141" s="121">
        <f t="shared" si="1140"/>
        <v>692</v>
      </c>
      <c r="AI141" s="172">
        <f t="shared" si="1140"/>
        <v>765</v>
      </c>
      <c r="AJ141" s="120">
        <f t="shared" si="1140"/>
        <v>1022</v>
      </c>
      <c r="AK141" s="122">
        <f t="shared" si="1140"/>
        <v>1058</v>
      </c>
      <c r="AL141" s="121">
        <f t="shared" si="1140"/>
        <v>2448</v>
      </c>
      <c r="AM141" s="172">
        <f t="shared" si="1140"/>
        <v>2384</v>
      </c>
      <c r="AN141" s="120">
        <f t="shared" si="1140"/>
        <v>299</v>
      </c>
      <c r="AO141" s="122">
        <f t="shared" si="1140"/>
        <v>225</v>
      </c>
      <c r="AP141" s="121">
        <f t="shared" ref="AP141:AY142" si="1141">SUMIF($A$9:$A$32,$AE141,L$133:L$156)</f>
        <v>1058</v>
      </c>
      <c r="AQ141" s="120">
        <f t="shared" si="1141"/>
        <v>689</v>
      </c>
      <c r="AR141" s="171">
        <f t="shared" si="1141"/>
        <v>1963</v>
      </c>
      <c r="AS141" s="173">
        <f t="shared" si="1141"/>
        <v>1913</v>
      </c>
      <c r="AT141" s="120">
        <f t="shared" si="1141"/>
        <v>878</v>
      </c>
      <c r="AU141" s="122">
        <f t="shared" si="1141"/>
        <v>1153</v>
      </c>
      <c r="AV141" s="121">
        <f t="shared" si="1141"/>
        <v>1230</v>
      </c>
      <c r="AW141" s="172">
        <f t="shared" si="1141"/>
        <v>1958</v>
      </c>
      <c r="AX141" s="120">
        <f t="shared" si="1141"/>
        <v>216</v>
      </c>
      <c r="AY141" s="122">
        <f t="shared" si="1141"/>
        <v>212</v>
      </c>
      <c r="AZ141" s="121">
        <f t="shared" ref="AZ141:BE142" si="1142">SUMIF($A$9:$A$32,$AE141,V$133:V$156)</f>
        <v>1537</v>
      </c>
      <c r="BA141" s="172">
        <f t="shared" si="1142"/>
        <v>1358</v>
      </c>
      <c r="BB141" s="120">
        <f t="shared" si="1142"/>
        <v>902</v>
      </c>
      <c r="BC141" s="122">
        <f t="shared" si="1142"/>
        <v>474</v>
      </c>
      <c r="BD141" s="21">
        <f t="shared" si="1142"/>
        <v>2901</v>
      </c>
      <c r="BE141" s="176">
        <f t="shared" si="1142"/>
        <v>2893</v>
      </c>
      <c r="BF141" s="162">
        <f>AF141+AH141+AJ141+AL141+AN141+AP141+AR141+AT141+AV141+AX141+AZ141+BB141+BD141</f>
        <v>17116</v>
      </c>
      <c r="BG141" s="163">
        <f>AG141+AI141+AK141+AM141+AO141+AQ141+AS141+AU141+AW141+AY141+BA141+BC141+BE141</f>
        <v>16920</v>
      </c>
      <c r="BI141" s="139" t="s">
        <v>24</v>
      </c>
      <c r="BJ141" s="123">
        <f>B141/B157</f>
        <v>6.07773851590106E-2</v>
      </c>
      <c r="BK141" s="124">
        <f t="shared" ref="BK141" si="1143">C141/C157</f>
        <v>6.0837870674526388E-2</v>
      </c>
      <c r="BL141" s="125">
        <f t="shared" ref="BL141" si="1144">D141/D157</f>
        <v>7.7046405985570499E-2</v>
      </c>
      <c r="BM141" s="126">
        <f t="shared" ref="BM141" si="1145">E141/E157</f>
        <v>4.3127695480967558E-2</v>
      </c>
      <c r="BN141" s="123">
        <f t="shared" ref="BN141" si="1146">F141/F157</f>
        <v>6.4163276195557922E-2</v>
      </c>
      <c r="BO141" s="124">
        <f t="shared" ref="BO141" si="1147">G141/G157</f>
        <v>3.9007092198581561E-2</v>
      </c>
      <c r="BP141" s="125">
        <f t="shared" ref="BP141" si="1148">H141/H157</f>
        <v>6.878354743380978E-2</v>
      </c>
      <c r="BQ141" s="126">
        <f t="shared" ref="BQ141" si="1149">I141/I157</f>
        <v>5.2379010758084245E-2</v>
      </c>
      <c r="BR141" s="123">
        <f t="shared" ref="BR141" si="1150">J141/J157</f>
        <v>4.2901716068642744E-2</v>
      </c>
      <c r="BS141" s="124">
        <f t="shared" ref="BS141" si="1151">K141/K157</f>
        <v>7.6849642004773275E-2</v>
      </c>
      <c r="BT141" s="125">
        <f t="shared" ref="BT141" si="1152">L141/L157</f>
        <v>2.5688234262668769E-2</v>
      </c>
      <c r="BU141" s="123">
        <f t="shared" ref="BU141" si="1153">M141/M157</f>
        <v>8.3375515221635693E-2</v>
      </c>
      <c r="BV141" s="127">
        <f t="shared" ref="BV141" si="1154">N141/N157</f>
        <v>5.8460665792179248E-2</v>
      </c>
      <c r="BW141" s="128">
        <f t="shared" ref="BW141" si="1155">O141/O157</f>
        <v>7.4610054950680904E-2</v>
      </c>
      <c r="BX141" s="123">
        <f t="shared" ref="BX141" si="1156">P141/P157</f>
        <v>7.0611866501854137E-2</v>
      </c>
      <c r="BY141" s="124">
        <f t="shared" ref="BY141" si="1157">Q141/Q157</f>
        <v>3.602946539275035E-2</v>
      </c>
      <c r="BZ141" s="125">
        <f t="shared" ref="BZ141" si="1158">R141/R157</f>
        <v>7.1470301850048684E-2</v>
      </c>
      <c r="CA141" s="126">
        <f t="shared" ref="CA141" si="1159">S141/S157</f>
        <v>4.3513477028304007E-2</v>
      </c>
      <c r="CB141" s="123">
        <f t="shared" ref="CB141" si="1160">T141/T157</f>
        <v>3.0698659139026113E-2</v>
      </c>
      <c r="CC141" s="124">
        <f t="shared" ref="CC141" si="1161">U141/U157</f>
        <v>4.5074626865671645E-2</v>
      </c>
      <c r="CD141" s="125">
        <f t="shared" ref="CD141" si="1162">V141/V157</f>
        <v>3.4881713002935591E-2</v>
      </c>
      <c r="CE141" s="126">
        <f t="shared" ref="CE141" si="1163">W141/W157</f>
        <v>8.517971442639094E-2</v>
      </c>
      <c r="CF141" s="123">
        <f t="shared" ref="CF141" si="1164">X141/X157</f>
        <v>6.1407143449075989E-2</v>
      </c>
      <c r="CG141" s="124">
        <f t="shared" ref="CG141" si="1165">Y141/Y157</f>
        <v>4.6532438478747204E-2</v>
      </c>
      <c r="CH141" s="125">
        <f t="shared" ref="CH141" si="1166">Z141/Z157</f>
        <v>6.5003837298541825E-2</v>
      </c>
      <c r="CI141" s="123">
        <f t="shared" ref="CI141" si="1167">AA141/AA157</f>
        <v>5.6830288698906009E-2</v>
      </c>
      <c r="CJ141" s="129">
        <f t="shared" ref="CJ141" si="1168">AB141/AB157</f>
        <v>6.0559532336302693E-2</v>
      </c>
      <c r="CK141" s="130">
        <f t="shared" ref="CK141" si="1169">AC141/AC157</f>
        <v>5.8875662001643445E-2</v>
      </c>
    </row>
    <row r="142" spans="1:89" x14ac:dyDescent="0.25">
      <c r="A142" s="131" t="s">
        <v>25</v>
      </c>
      <c r="B142" s="197">
        <v>1736</v>
      </c>
      <c r="C142" s="181">
        <v>1307</v>
      </c>
      <c r="D142" s="182">
        <v>805</v>
      </c>
      <c r="E142" s="183">
        <v>485</v>
      </c>
      <c r="F142" s="180">
        <v>1026</v>
      </c>
      <c r="G142" s="184">
        <v>526</v>
      </c>
      <c r="H142" s="182">
        <v>2101</v>
      </c>
      <c r="I142" s="183">
        <v>1747</v>
      </c>
      <c r="J142" s="180">
        <v>220</v>
      </c>
      <c r="K142" s="181">
        <v>258</v>
      </c>
      <c r="L142" s="182">
        <v>352</v>
      </c>
      <c r="M142" s="180">
        <v>1243</v>
      </c>
      <c r="N142" s="185">
        <v>1280</v>
      </c>
      <c r="O142" s="198">
        <v>1896</v>
      </c>
      <c r="P142" s="180">
        <v>879</v>
      </c>
      <c r="Q142" s="181">
        <v>568</v>
      </c>
      <c r="R142" s="182">
        <v>1469</v>
      </c>
      <c r="S142" s="183">
        <v>1045</v>
      </c>
      <c r="T142" s="189">
        <v>112</v>
      </c>
      <c r="U142" s="180">
        <v>187</v>
      </c>
      <c r="V142" s="182">
        <v>673</v>
      </c>
      <c r="W142" s="199">
        <v>1795</v>
      </c>
      <c r="X142" s="180">
        <v>712</v>
      </c>
      <c r="Y142" s="184">
        <v>302</v>
      </c>
      <c r="Z142" s="182">
        <v>2347</v>
      </c>
      <c r="AA142" s="180">
        <v>2419</v>
      </c>
      <c r="AB142" s="162">
        <f t="shared" si="918"/>
        <v>13712</v>
      </c>
      <c r="AC142" s="165">
        <f t="shared" si="949"/>
        <v>13778</v>
      </c>
      <c r="AE142" s="256" t="str">
        <f>$AE$18</f>
        <v>18:00 - 18:59</v>
      </c>
      <c r="AF142" s="120">
        <f t="shared" si="1140"/>
        <v>1926</v>
      </c>
      <c r="AG142" s="181">
        <f t="shared" si="1140"/>
        <v>1668</v>
      </c>
      <c r="AH142" s="182">
        <f t="shared" si="1140"/>
        <v>649</v>
      </c>
      <c r="AI142" s="183">
        <f t="shared" si="1140"/>
        <v>794</v>
      </c>
      <c r="AJ142" s="180">
        <f t="shared" si="1140"/>
        <v>978</v>
      </c>
      <c r="AK142" s="184">
        <f t="shared" si="1140"/>
        <v>1153</v>
      </c>
      <c r="AL142" s="182">
        <f t="shared" si="1140"/>
        <v>2280</v>
      </c>
      <c r="AM142" s="183">
        <f t="shared" si="1140"/>
        <v>2494</v>
      </c>
      <c r="AN142" s="180">
        <f t="shared" si="1140"/>
        <v>301</v>
      </c>
      <c r="AO142" s="184">
        <f t="shared" si="1140"/>
        <v>177</v>
      </c>
      <c r="AP142" s="182">
        <f t="shared" si="1141"/>
        <v>1159</v>
      </c>
      <c r="AQ142" s="180">
        <f t="shared" si="1141"/>
        <v>648</v>
      </c>
      <c r="AR142" s="185">
        <f t="shared" si="1141"/>
        <v>2158</v>
      </c>
      <c r="AS142" s="186">
        <f t="shared" si="1141"/>
        <v>1947</v>
      </c>
      <c r="AT142" s="180">
        <f t="shared" si="1141"/>
        <v>759</v>
      </c>
      <c r="AU142" s="184">
        <f t="shared" si="1141"/>
        <v>1259</v>
      </c>
      <c r="AV142" s="182">
        <f t="shared" si="1141"/>
        <v>1178</v>
      </c>
      <c r="AW142" s="183">
        <f t="shared" si="1141"/>
        <v>1914</v>
      </c>
      <c r="AX142" s="180">
        <f t="shared" si="1141"/>
        <v>240</v>
      </c>
      <c r="AY142" s="184">
        <f t="shared" si="1141"/>
        <v>242</v>
      </c>
      <c r="AZ142" s="182">
        <f t="shared" si="1142"/>
        <v>1681</v>
      </c>
      <c r="BA142" s="183">
        <f t="shared" si="1142"/>
        <v>1333</v>
      </c>
      <c r="BB142" s="180">
        <f t="shared" si="1142"/>
        <v>867</v>
      </c>
      <c r="BC142" s="184">
        <f t="shared" si="1142"/>
        <v>540</v>
      </c>
      <c r="BD142" s="182">
        <f t="shared" si="1142"/>
        <v>2781</v>
      </c>
      <c r="BE142" s="180">
        <f t="shared" si="1142"/>
        <v>2718</v>
      </c>
      <c r="BF142" s="164">
        <f>SUM(AF142,AH142,AJ142,AL142,AN142,AP142,AR142,AT142,AV142,AX142,AZ142,BB142,BD142)</f>
        <v>16957</v>
      </c>
      <c r="BG142" s="165">
        <f>SUM(AG142,AI142,AK142,AM142,AO142,AQ142,AS142,AU142,AW142,AY142,BA142,BC142,BE142)</f>
        <v>16887</v>
      </c>
      <c r="BI142" s="131" t="s">
        <v>25</v>
      </c>
      <c r="BJ142" s="123">
        <f>B142/B157</f>
        <v>6.8158617981939534E-2</v>
      </c>
      <c r="BK142" s="124">
        <f t="shared" ref="BK142" si="1170">C142/C157</f>
        <v>5.8812941547045854E-2</v>
      </c>
      <c r="BL142" s="125">
        <f t="shared" ref="BL142" si="1171">D142/D157</f>
        <v>7.1702146610848852E-2</v>
      </c>
      <c r="BM142" s="126">
        <f t="shared" ref="BM142" si="1172">E142/E157</f>
        <v>4.5471591974498404E-2</v>
      </c>
      <c r="BN142" s="123">
        <f t="shared" ref="BN142" si="1173">F142/F157</f>
        <v>6.8431934902954711E-2</v>
      </c>
      <c r="BO142" s="124">
        <f t="shared" ref="BO142" si="1174">G142/G157</f>
        <v>3.8859338061465722E-2</v>
      </c>
      <c r="BP142" s="125">
        <f t="shared" ref="BP142" si="1175">H142/H157</f>
        <v>6.3355648030878717E-2</v>
      </c>
      <c r="BQ142" s="126">
        <f t="shared" ref="BQ142" si="1176">I142/I157</f>
        <v>5.4794090894834238E-2</v>
      </c>
      <c r="BR142" s="123">
        <f t="shared" ref="BR142" si="1177">J142/J157</f>
        <v>5.7202288091523661E-2</v>
      </c>
      <c r="BS142" s="124">
        <f t="shared" ref="BS142" si="1178">K142/K157</f>
        <v>6.1575178997613368E-2</v>
      </c>
      <c r="BT142" s="125">
        <f t="shared" ref="BT142" si="1179">L142/L157</f>
        <v>3.0860950376994566E-2</v>
      </c>
      <c r="BU142" s="123">
        <f t="shared" ref="BU142" si="1180">M142/M157</f>
        <v>8.9883577988285487E-2</v>
      </c>
      <c r="BV142" s="127">
        <f t="shared" ref="BV142" si="1181">N142/N157</f>
        <v>4.5378806679193105E-2</v>
      </c>
      <c r="BW142" s="128">
        <f t="shared" ref="BW142" si="1182">O142/O157</f>
        <v>6.4712106215229187E-2</v>
      </c>
      <c r="BX142" s="123">
        <f t="shared" ref="BX142" si="1183">P142/P157</f>
        <v>6.7907911001236096E-2</v>
      </c>
      <c r="BY142" s="124">
        <f t="shared" ref="BY142" si="1184">Q142/Q157</f>
        <v>4.1426591787615784E-2</v>
      </c>
      <c r="BZ142" s="125">
        <f t="shared" ref="BZ142" si="1185">R142/R157</f>
        <v>7.1518987341772158E-2</v>
      </c>
      <c r="CA142" s="126">
        <f t="shared" ref="CA142" si="1186">S142/S157</f>
        <v>4.7023354182603609E-2</v>
      </c>
      <c r="CB142" s="123">
        <f t="shared" ref="CB142" si="1187">T142/T157</f>
        <v>3.952011291460833E-2</v>
      </c>
      <c r="CC142" s="124">
        <f t="shared" ref="CC142" si="1188">U142/U157</f>
        <v>5.5820895522388059E-2</v>
      </c>
      <c r="CD142" s="125">
        <f t="shared" ref="CD142" si="1189">V142/V157</f>
        <v>3.8738272031312956E-2</v>
      </c>
      <c r="CE142" s="126">
        <f t="shared" ref="CE142" si="1190">W142/W157</f>
        <v>8.0345553019112836E-2</v>
      </c>
      <c r="CF142" s="123">
        <f t="shared" ref="CF142" si="1191">X142/X157</f>
        <v>5.9003894920029831E-2</v>
      </c>
      <c r="CG142" s="124">
        <f t="shared" ref="CG142" si="1192">Y142/Y157</f>
        <v>4.504101416853095E-2</v>
      </c>
      <c r="CH142" s="125">
        <f t="shared" ref="CH142" si="1193">Z142/Z157</f>
        <v>6.0040931184446152E-2</v>
      </c>
      <c r="CI142" s="123">
        <f t="shared" ref="CI142" si="1194">AA142/AA157</f>
        <v>6.2858924720006232E-2</v>
      </c>
      <c r="CJ142" s="129">
        <f t="shared" ref="CJ142" si="1195">AB142/AB157</f>
        <v>5.8809653498256557E-2</v>
      </c>
      <c r="CK142" s="130">
        <f t="shared" ref="CK142" si="1196">AC142/AC157</f>
        <v>5.9275766975421508E-2</v>
      </c>
    </row>
    <row r="143" spans="1:89" ht="13.8" thickBot="1" x14ac:dyDescent="0.3">
      <c r="A143" s="139" t="s">
        <v>26</v>
      </c>
      <c r="B143" s="194">
        <v>1531</v>
      </c>
      <c r="C143" s="188">
        <v>1289</v>
      </c>
      <c r="D143" s="189">
        <v>696</v>
      </c>
      <c r="E143" s="190">
        <v>538</v>
      </c>
      <c r="F143" s="187">
        <v>787</v>
      </c>
      <c r="G143" s="191">
        <v>558</v>
      </c>
      <c r="H143" s="189">
        <v>2209</v>
      </c>
      <c r="I143" s="190">
        <v>1860</v>
      </c>
      <c r="J143" s="187">
        <v>250</v>
      </c>
      <c r="K143" s="188">
        <v>255</v>
      </c>
      <c r="L143" s="189">
        <v>502</v>
      </c>
      <c r="M143" s="187">
        <v>1025</v>
      </c>
      <c r="N143" s="192">
        <v>1436</v>
      </c>
      <c r="O143" s="195">
        <v>1858</v>
      </c>
      <c r="P143" s="187">
        <v>871</v>
      </c>
      <c r="Q143" s="188">
        <v>734</v>
      </c>
      <c r="R143" s="189">
        <v>1243</v>
      </c>
      <c r="S143" s="190">
        <v>1284</v>
      </c>
      <c r="T143" s="187">
        <v>133</v>
      </c>
      <c r="U143" s="191">
        <v>190</v>
      </c>
      <c r="V143" s="189">
        <v>864</v>
      </c>
      <c r="W143" s="196">
        <v>1413</v>
      </c>
      <c r="X143" s="187">
        <v>636</v>
      </c>
      <c r="Y143" s="191">
        <v>338</v>
      </c>
      <c r="Z143" s="189">
        <v>2488</v>
      </c>
      <c r="AA143" s="187">
        <v>2405</v>
      </c>
      <c r="AB143" s="162">
        <f t="shared" si="918"/>
        <v>13646</v>
      </c>
      <c r="AC143" s="165">
        <f t="shared" si="949"/>
        <v>13747</v>
      </c>
      <c r="AE143" s="254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26</v>
      </c>
      <c r="BJ143" s="123">
        <f>B143/B157</f>
        <v>6.010993325480958E-2</v>
      </c>
      <c r="BK143" s="124">
        <f t="shared" ref="BK143" si="1197">C143/C157</f>
        <v>5.8002969896053636E-2</v>
      </c>
      <c r="BL143" s="125">
        <f t="shared" ref="BL143" si="1198">D143/D157</f>
        <v>6.1993408746771179E-2</v>
      </c>
      <c r="BM143" s="126">
        <f t="shared" ref="BM143" si="1199">E143/E157</f>
        <v>5.0440652540783802E-2</v>
      </c>
      <c r="BN143" s="123">
        <f t="shared" ref="BN143" si="1200">F143/F157</f>
        <v>5.2491162542519842E-2</v>
      </c>
      <c r="BO143" s="124">
        <f t="shared" ref="BO143" si="1201">G143/G157</f>
        <v>4.1223404255319146E-2</v>
      </c>
      <c r="BP143" s="125">
        <f t="shared" ref="BP143" si="1202">H143/H157</f>
        <v>6.6612387672637358E-2</v>
      </c>
      <c r="BQ143" s="126">
        <f t="shared" ref="BQ143" si="1203">I143/I157</f>
        <v>5.8338299407207604E-2</v>
      </c>
      <c r="BR143" s="123">
        <f t="shared" ref="BR143" si="1204">J143/J157</f>
        <v>6.500260010400416E-2</v>
      </c>
      <c r="BS143" s="124">
        <f t="shared" ref="BS143" si="1205">K143/K157</f>
        <v>6.0859188544152745E-2</v>
      </c>
      <c r="BT143" s="125">
        <f t="shared" ref="BT143" si="1206">L143/L157</f>
        <v>4.4011923549009291E-2</v>
      </c>
      <c r="BU143" s="123">
        <f t="shared" ref="BU143" si="1207">M143/M157</f>
        <v>7.4119603731289313E-2</v>
      </c>
      <c r="BV143" s="127">
        <f t="shared" ref="BV143" si="1208">N143/N157</f>
        <v>5.0909348743219771E-2</v>
      </c>
      <c r="BW143" s="128">
        <f t="shared" ref="BW143" si="1209">O143/O157</f>
        <v>6.3415133622307926E-2</v>
      </c>
      <c r="BX143" s="123">
        <f t="shared" ref="BX143" si="1210">P143/P157</f>
        <v>6.728986402966626E-2</v>
      </c>
      <c r="BY143" s="124">
        <f t="shared" ref="BY143" si="1211">Q143/Q157</f>
        <v>5.3533659105827434E-2</v>
      </c>
      <c r="BZ143" s="125">
        <f t="shared" ref="BZ143" si="1212">R143/R157</f>
        <v>6.0516066212268745E-2</v>
      </c>
      <c r="CA143" s="126">
        <f t="shared" ref="CA143" si="1213">S143/S157</f>
        <v>5.7777977770778026E-2</v>
      </c>
      <c r="CB143" s="123">
        <f t="shared" ref="CB143" si="1214">T143/T157</f>
        <v>4.6930134086097391E-2</v>
      </c>
      <c r="CC143" s="124">
        <f t="shared" ref="CC143" si="1215">U143/U157</f>
        <v>5.6716417910447764E-2</v>
      </c>
      <c r="CD143" s="125">
        <f t="shared" ref="CD143" si="1216">V143/V157</f>
        <v>4.973234329131411E-2</v>
      </c>
      <c r="CE143" s="126">
        <f t="shared" ref="CE143" si="1217">W143/W157</f>
        <v>6.324694507855512E-2</v>
      </c>
      <c r="CF143" s="123">
        <f t="shared" ref="CF143" si="1218">X143/X157</f>
        <v>5.2705726361150243E-2</v>
      </c>
      <c r="CG143" s="124">
        <f t="shared" ref="CG143" si="1219">Y143/Y157</f>
        <v>5.0410141685309467E-2</v>
      </c>
      <c r="CH143" s="125">
        <f t="shared" ref="CH143" si="1220">Z143/Z157</f>
        <v>6.3647991813763113E-2</v>
      </c>
      <c r="CI143" s="123">
        <f t="shared" ref="CI143" si="1221">AA143/AA157</f>
        <v>6.2495127718732946E-2</v>
      </c>
      <c r="CJ143" s="129">
        <f t="shared" ref="CJ143" si="1222">AB143/AB157</f>
        <v>5.8526584862690266E-2</v>
      </c>
      <c r="CK143" s="130">
        <f t="shared" ref="CK143" si="1223">AC143/AC157</f>
        <v>5.914239865082882E-2</v>
      </c>
    </row>
    <row r="144" spans="1:89" ht="14.4" thickTop="1" thickBot="1" x14ac:dyDescent="0.3">
      <c r="A144" s="131" t="s">
        <v>27</v>
      </c>
      <c r="B144" s="197">
        <v>1569</v>
      </c>
      <c r="C144" s="181">
        <v>1545</v>
      </c>
      <c r="D144" s="182">
        <v>636</v>
      </c>
      <c r="E144" s="183">
        <v>595</v>
      </c>
      <c r="F144" s="180">
        <v>790</v>
      </c>
      <c r="G144" s="184">
        <v>705</v>
      </c>
      <c r="H144" s="182">
        <v>2172</v>
      </c>
      <c r="I144" s="183">
        <v>2075</v>
      </c>
      <c r="J144" s="180">
        <v>227</v>
      </c>
      <c r="K144" s="181">
        <v>293</v>
      </c>
      <c r="L144" s="182">
        <v>667</v>
      </c>
      <c r="M144" s="180">
        <v>811</v>
      </c>
      <c r="N144" s="185">
        <v>1626</v>
      </c>
      <c r="O144" s="198">
        <v>1697</v>
      </c>
      <c r="P144" s="180">
        <v>890</v>
      </c>
      <c r="Q144" s="181">
        <v>747</v>
      </c>
      <c r="R144" s="182">
        <v>1245</v>
      </c>
      <c r="S144" s="183">
        <v>1299</v>
      </c>
      <c r="T144" s="180">
        <v>145</v>
      </c>
      <c r="U144" s="184">
        <v>139</v>
      </c>
      <c r="V144" s="182">
        <v>1064</v>
      </c>
      <c r="W144" s="199">
        <v>1283</v>
      </c>
      <c r="X144" s="180">
        <v>803</v>
      </c>
      <c r="Y144" s="184">
        <v>389</v>
      </c>
      <c r="Z144" s="182">
        <v>2513</v>
      </c>
      <c r="AA144" s="180">
        <v>2632</v>
      </c>
      <c r="AB144" s="162">
        <f t="shared" si="918"/>
        <v>14347</v>
      </c>
      <c r="AC144" s="165">
        <f t="shared" si="949"/>
        <v>14210</v>
      </c>
      <c r="AE144" s="251" t="s">
        <v>13</v>
      </c>
      <c r="AF144" s="14">
        <f t="shared" ref="AF144:BG144" si="1224">SUM(AF141:AF143)</f>
        <v>3896</v>
      </c>
      <c r="AG144" s="1">
        <f t="shared" si="1224"/>
        <v>3506</v>
      </c>
      <c r="AH144" s="14">
        <f t="shared" si="1224"/>
        <v>1341</v>
      </c>
      <c r="AI144" s="1">
        <f t="shared" si="1224"/>
        <v>1559</v>
      </c>
      <c r="AJ144" s="14">
        <f t="shared" si="1224"/>
        <v>2000</v>
      </c>
      <c r="AK144" s="1">
        <f t="shared" si="1224"/>
        <v>2211</v>
      </c>
      <c r="AL144" s="14">
        <f t="shared" si="1224"/>
        <v>4728</v>
      </c>
      <c r="AM144" s="1">
        <f t="shared" si="1224"/>
        <v>4878</v>
      </c>
      <c r="AN144" s="14">
        <f t="shared" si="1224"/>
        <v>600</v>
      </c>
      <c r="AO144" s="1">
        <f t="shared" si="1224"/>
        <v>402</v>
      </c>
      <c r="AP144" s="14">
        <f t="shared" si="1224"/>
        <v>2217</v>
      </c>
      <c r="AQ144" s="1">
        <f t="shared" si="1224"/>
        <v>1337</v>
      </c>
      <c r="AR144" s="14">
        <f t="shared" si="1224"/>
        <v>4121</v>
      </c>
      <c r="AS144" s="1">
        <f t="shared" si="1224"/>
        <v>3860</v>
      </c>
      <c r="AT144" s="14">
        <f t="shared" si="1224"/>
        <v>1637</v>
      </c>
      <c r="AU144" s="1">
        <f t="shared" si="1224"/>
        <v>2412</v>
      </c>
      <c r="AV144" s="14">
        <f t="shared" si="1224"/>
        <v>2408</v>
      </c>
      <c r="AW144" s="1">
        <f t="shared" si="1224"/>
        <v>3872</v>
      </c>
      <c r="AX144" s="14">
        <f t="shared" si="1224"/>
        <v>456</v>
      </c>
      <c r="AY144" s="1">
        <f t="shared" si="1224"/>
        <v>454</v>
      </c>
      <c r="AZ144" s="14">
        <f t="shared" si="1224"/>
        <v>3218</v>
      </c>
      <c r="BA144" s="1">
        <f t="shared" si="1224"/>
        <v>2691</v>
      </c>
      <c r="BB144" s="14">
        <f t="shared" si="1224"/>
        <v>1769</v>
      </c>
      <c r="BC144" s="1">
        <f t="shared" si="1224"/>
        <v>1014</v>
      </c>
      <c r="BD144" s="14">
        <f t="shared" si="1224"/>
        <v>5682</v>
      </c>
      <c r="BE144" s="1">
        <f t="shared" si="1224"/>
        <v>5611</v>
      </c>
      <c r="BF144" s="166">
        <f t="shared" si="1224"/>
        <v>34073</v>
      </c>
      <c r="BG144" s="167">
        <f t="shared" si="1224"/>
        <v>33807</v>
      </c>
      <c r="BI144" s="131" t="s">
        <v>27</v>
      </c>
      <c r="BJ144" s="123">
        <f>B144/B157</f>
        <v>6.1601884570082449E-2</v>
      </c>
      <c r="BK144" s="124">
        <f t="shared" ref="BK144" si="1225">C144/C157</f>
        <v>6.9522566710165143E-2</v>
      </c>
      <c r="BL144" s="125">
        <f t="shared" ref="BL144" si="1226">D144/D157</f>
        <v>5.6649149372049526E-2</v>
      </c>
      <c r="BM144" s="126">
        <f t="shared" ref="BM144" si="1227">E144/E157</f>
        <v>5.5784736546034129E-2</v>
      </c>
      <c r="BN144" s="123">
        <f t="shared" ref="BN144" si="1228">F144/F157</f>
        <v>5.2691255919429067E-2</v>
      </c>
      <c r="BO144" s="124">
        <f t="shared" ref="BO144" si="1229">G144/G157</f>
        <v>5.2083333333333336E-2</v>
      </c>
      <c r="BP144" s="125">
        <f t="shared" ref="BP144" si="1230">H144/H157</f>
        <v>6.549665279536819E-2</v>
      </c>
      <c r="BQ144" s="126">
        <f t="shared" ref="BQ144" si="1231">I144/I157</f>
        <v>6.5081704983847188E-2</v>
      </c>
      <c r="BR144" s="123">
        <f t="shared" ref="BR144" si="1232">J144/J157</f>
        <v>5.9022360894435778E-2</v>
      </c>
      <c r="BS144" s="124">
        <f t="shared" ref="BS144" si="1233">K144/K157</f>
        <v>6.9928400954653941E-2</v>
      </c>
      <c r="BT144" s="125">
        <f t="shared" ref="BT144" si="1234">L144/L157</f>
        <v>5.8477994038225498E-2</v>
      </c>
      <c r="BU144" s="123">
        <f t="shared" ref="BU144" si="1235">M144/M157</f>
        <v>5.8644876708366475E-2</v>
      </c>
      <c r="BV144" s="127">
        <f t="shared" ref="BV144" si="1236">N144/N157</f>
        <v>5.7645265359662495E-2</v>
      </c>
      <c r="BW144" s="128">
        <f t="shared" ref="BW144" si="1237">O144/O157</f>
        <v>5.7920065531246803E-2</v>
      </c>
      <c r="BX144" s="123">
        <f t="shared" ref="BX144" si="1238">P144/P157</f>
        <v>6.8757725587144616E-2</v>
      </c>
      <c r="BY144" s="124">
        <f t="shared" ref="BY144" si="1239">Q144/Q157</f>
        <v>5.4481802931952449E-2</v>
      </c>
      <c r="BZ144" s="125">
        <f t="shared" ref="BZ144" si="1240">R144/R157</f>
        <v>6.0613437195715679E-2</v>
      </c>
      <c r="CA144" s="126">
        <f t="shared" ref="CA144" si="1241">S144/S157</f>
        <v>5.8452954146604869E-2</v>
      </c>
      <c r="CB144" s="123">
        <f t="shared" ref="CB144" si="1242">T144/T157</f>
        <v>5.1164431898376855E-2</v>
      </c>
      <c r="CC144" s="124">
        <f t="shared" ref="CC144" si="1243">U144/U157</f>
        <v>4.1492537313432838E-2</v>
      </c>
      <c r="CD144" s="125">
        <f t="shared" ref="CD144" si="1244">V144/V157</f>
        <v>6.1244459793933115E-2</v>
      </c>
      <c r="CE144" s="126">
        <f t="shared" ref="CE144" si="1245">W144/W157</f>
        <v>5.7428047088312964E-2</v>
      </c>
      <c r="CF144" s="123">
        <f t="shared" ref="CF144" si="1246">X144/X157</f>
        <v>6.6545123062898809E-2</v>
      </c>
      <c r="CG144" s="124">
        <f t="shared" ref="CG144" si="1247">Y144/Y157</f>
        <v>5.8016405667412375E-2</v>
      </c>
      <c r="CH144" s="125">
        <f t="shared" ref="CH144" si="1248">Z144/Z157</f>
        <v>6.42875415707342E-2</v>
      </c>
      <c r="CI144" s="123">
        <f t="shared" ref="CI144" si="1249">AA144/AA157</f>
        <v>6.8393836239378433E-2</v>
      </c>
      <c r="CJ144" s="129">
        <f t="shared" ref="CJ144" si="1250">AB144/AB157</f>
        <v>6.1533116885901892E-2</v>
      </c>
      <c r="CK144" s="130">
        <f t="shared" ref="CK144" si="1251">AC144/AC157</f>
        <v>6.1134319111680914E-2</v>
      </c>
    </row>
    <row r="145" spans="1:89" ht="13.8" thickTop="1" x14ac:dyDescent="0.25">
      <c r="A145" s="139" t="s">
        <v>28</v>
      </c>
      <c r="B145" s="194">
        <v>1732</v>
      </c>
      <c r="C145" s="188">
        <v>1513</v>
      </c>
      <c r="D145" s="189">
        <v>703</v>
      </c>
      <c r="E145" s="190">
        <v>748</v>
      </c>
      <c r="F145" s="187">
        <v>836</v>
      </c>
      <c r="G145" s="191">
        <v>964</v>
      </c>
      <c r="H145" s="189">
        <v>2137</v>
      </c>
      <c r="I145" s="190">
        <v>2342</v>
      </c>
      <c r="J145" s="187">
        <v>340</v>
      </c>
      <c r="K145" s="188">
        <v>223</v>
      </c>
      <c r="L145" s="189">
        <v>845</v>
      </c>
      <c r="M145" s="187">
        <v>810</v>
      </c>
      <c r="N145" s="192">
        <v>2220</v>
      </c>
      <c r="O145" s="195">
        <v>1658</v>
      </c>
      <c r="P145" s="187">
        <v>1033</v>
      </c>
      <c r="Q145" s="188">
        <v>819</v>
      </c>
      <c r="R145" s="189">
        <v>1416</v>
      </c>
      <c r="S145" s="190">
        <v>1567</v>
      </c>
      <c r="T145" s="187">
        <v>230</v>
      </c>
      <c r="U145" s="191">
        <v>157</v>
      </c>
      <c r="V145" s="189">
        <v>1265</v>
      </c>
      <c r="W145" s="196">
        <v>1345</v>
      </c>
      <c r="X145" s="187">
        <v>857</v>
      </c>
      <c r="Y145" s="191">
        <v>376</v>
      </c>
      <c r="Z145" s="189">
        <v>2791</v>
      </c>
      <c r="AA145" s="187">
        <v>2886</v>
      </c>
      <c r="AB145" s="162">
        <f t="shared" si="918"/>
        <v>16405</v>
      </c>
      <c r="AC145" s="165">
        <f t="shared" si="949"/>
        <v>15408</v>
      </c>
      <c r="BI145" s="139" t="s">
        <v>28</v>
      </c>
      <c r="BJ145" s="123">
        <f>B145/B157</f>
        <v>6.8001570475068704E-2</v>
      </c>
      <c r="BK145" s="124">
        <f t="shared" ref="BK145" si="1252">C145/C157</f>
        <v>6.8082617108401203E-2</v>
      </c>
      <c r="BL145" s="125">
        <f t="shared" ref="BL145" si="1253">D145/D157</f>
        <v>6.261690567382204E-2</v>
      </c>
      <c r="BM145" s="126">
        <f t="shared" ref="BM145" si="1254">E145/E157</f>
        <v>7.0129383086442898E-2</v>
      </c>
      <c r="BN145" s="123">
        <f t="shared" ref="BN145" si="1255">F145/F157</f>
        <v>5.5759354365370509E-2</v>
      </c>
      <c r="BO145" s="124">
        <f t="shared" ref="BO145" si="1256">G145/G157</f>
        <v>7.1217494089834521E-2</v>
      </c>
      <c r="BP145" s="125">
        <f t="shared" ref="BP145" si="1257">H145/H157</f>
        <v>6.4441227911464935E-2</v>
      </c>
      <c r="BQ145" s="126">
        <f t="shared" ref="BQ145" si="1258">I145/I157</f>
        <v>7.3456073769720534E-2</v>
      </c>
      <c r="BR145" s="123">
        <f t="shared" ref="BR145" si="1259">J145/J157</f>
        <v>8.8403536141445652E-2</v>
      </c>
      <c r="BS145" s="124">
        <f t="shared" ref="BS145" si="1260">K145/K157</f>
        <v>5.3221957040572795E-2</v>
      </c>
      <c r="BT145" s="125">
        <f t="shared" ref="BT145" si="1261">L145/L157</f>
        <v>7.4083815535682968E-2</v>
      </c>
      <c r="BU145" s="123">
        <f t="shared" ref="BU145" si="1262">M145/M157</f>
        <v>5.8572564899848148E-2</v>
      </c>
      <c r="BV145" s="127">
        <f t="shared" ref="BV145" si="1263">N145/N157</f>
        <v>7.8703867834225547E-2</v>
      </c>
      <c r="BW145" s="128">
        <f t="shared" ref="BW145" si="1264">O145/O157</f>
        <v>5.6588962080617089E-2</v>
      </c>
      <c r="BX145" s="123">
        <f t="shared" ref="BX145" si="1265">P145/P157</f>
        <v>7.9805315203955507E-2</v>
      </c>
      <c r="BY145" s="124">
        <f t="shared" ref="BY145" si="1266">Q145/Q157</f>
        <v>5.9733061045875571E-2</v>
      </c>
      <c r="BZ145" s="125">
        <f t="shared" ref="BZ145" si="1267">R145/R157</f>
        <v>6.8938656280428431E-2</v>
      </c>
      <c r="CA145" s="126">
        <f t="shared" ref="CA145" si="1268">S145/S157</f>
        <v>7.051253206137785E-2</v>
      </c>
      <c r="CB145" s="123">
        <f t="shared" ref="CB145" si="1269">T145/T157</f>
        <v>8.1157374735356391E-2</v>
      </c>
      <c r="CC145" s="124">
        <f t="shared" ref="CC145" si="1270">U145/U157</f>
        <v>4.6865671641791042E-2</v>
      </c>
      <c r="CD145" s="125">
        <f t="shared" ref="CD145" si="1271">V145/V157</f>
        <v>7.2814136879065211E-2</v>
      </c>
      <c r="CE145" s="126">
        <f t="shared" ref="CE145" si="1272">W145/W157</f>
        <v>6.0203213822120766E-2</v>
      </c>
      <c r="CF145" s="123">
        <f t="shared" ref="CF145" si="1273">X145/X157</f>
        <v>7.1020137565260627E-2</v>
      </c>
      <c r="CG145" s="124">
        <f t="shared" ref="CG145" si="1274">Y145/Y157</f>
        <v>5.6077554064131244E-2</v>
      </c>
      <c r="CH145" s="125">
        <f t="shared" ref="CH145" si="1275">Z145/Z157</f>
        <v>7.1399334868252756E-2</v>
      </c>
      <c r="CI145" s="123">
        <f t="shared" ref="CI145" si="1276">AA145/AA157</f>
        <v>7.4994153262479532E-2</v>
      </c>
      <c r="CJ145" s="129">
        <f t="shared" ref="CJ145" si="1277">AB145/AB157</f>
        <v>7.0359711613105225E-2</v>
      </c>
      <c r="CK145" s="130">
        <f t="shared" ref="CK145" si="1278">AC145/AC157</f>
        <v>6.6288359526585475E-2</v>
      </c>
    </row>
    <row r="146" spans="1:89" x14ac:dyDescent="0.25">
      <c r="A146" s="131" t="s">
        <v>29</v>
      </c>
      <c r="B146" s="197">
        <v>2056</v>
      </c>
      <c r="C146" s="181">
        <v>1784</v>
      </c>
      <c r="D146" s="182">
        <v>683</v>
      </c>
      <c r="E146" s="183">
        <v>875</v>
      </c>
      <c r="F146" s="180">
        <v>890</v>
      </c>
      <c r="G146" s="184">
        <v>1136</v>
      </c>
      <c r="H146" s="182">
        <v>2170</v>
      </c>
      <c r="I146" s="183">
        <v>2454</v>
      </c>
      <c r="J146" s="180">
        <v>366</v>
      </c>
      <c r="K146" s="181">
        <v>218</v>
      </c>
      <c r="L146" s="182">
        <v>1006</v>
      </c>
      <c r="M146" s="180">
        <v>794</v>
      </c>
      <c r="N146" s="185">
        <v>2129</v>
      </c>
      <c r="O146" s="198">
        <v>1934</v>
      </c>
      <c r="P146" s="180">
        <v>936</v>
      </c>
      <c r="Q146" s="181">
        <v>1001</v>
      </c>
      <c r="R146" s="182">
        <v>1311</v>
      </c>
      <c r="S146" s="183">
        <v>1747</v>
      </c>
      <c r="T146" s="180">
        <v>252</v>
      </c>
      <c r="U146" s="184">
        <v>158</v>
      </c>
      <c r="V146" s="182">
        <v>1379</v>
      </c>
      <c r="W146" s="199">
        <v>1389</v>
      </c>
      <c r="X146" s="180">
        <v>870</v>
      </c>
      <c r="Y146" s="184">
        <v>466</v>
      </c>
      <c r="Z146" s="182">
        <v>2972</v>
      </c>
      <c r="AA146" s="180">
        <v>2913</v>
      </c>
      <c r="AB146" s="162">
        <f t="shared" si="918"/>
        <v>17020</v>
      </c>
      <c r="AC146" s="165">
        <f t="shared" si="949"/>
        <v>16869</v>
      </c>
      <c r="BI146" s="131" t="s">
        <v>29</v>
      </c>
      <c r="BJ146" s="123">
        <f>B146/B157</f>
        <v>8.0722418531605805E-2</v>
      </c>
      <c r="BK146" s="124">
        <f t="shared" ref="BK146" si="1279">C146/C157</f>
        <v>8.027719029833956E-2</v>
      </c>
      <c r="BL146" s="125">
        <f t="shared" ref="BL146" si="1280">D146/D157</f>
        <v>6.0835485882248151E-2</v>
      </c>
      <c r="BM146" s="126">
        <f t="shared" ref="BM146" si="1281">E146/E157</f>
        <v>8.2036377273579597E-2</v>
      </c>
      <c r="BN146" s="123">
        <f t="shared" ref="BN146" si="1282">F146/F157</f>
        <v>5.9361035149736542E-2</v>
      </c>
      <c r="BO146" s="124">
        <f t="shared" ref="BO146" si="1283">G146/G157</f>
        <v>8.3924349881796687E-2</v>
      </c>
      <c r="BP146" s="125">
        <f t="shared" ref="BP146" si="1284">H146/H157</f>
        <v>6.5436342802002292E-2</v>
      </c>
      <c r="BQ146" s="126">
        <f t="shared" ref="BQ146" si="1285">I146/I157</f>
        <v>7.6968917604993262E-2</v>
      </c>
      <c r="BR146" s="123">
        <f t="shared" ref="BR146" si="1286">J146/J157</f>
        <v>9.5163806552262087E-2</v>
      </c>
      <c r="BS146" s="124">
        <f t="shared" ref="BS146" si="1287">K146/K157</f>
        <v>5.2028639618138424E-2</v>
      </c>
      <c r="BT146" s="125">
        <f t="shared" ref="BT146" si="1288">L146/L157</f>
        <v>8.8199193406978779E-2</v>
      </c>
      <c r="BU146" s="123">
        <f t="shared" ref="BU146" si="1289">M146/M157</f>
        <v>5.741557596355485E-2</v>
      </c>
      <c r="BV146" s="127">
        <f t="shared" ref="BV146" si="1290">N146/N157</f>
        <v>7.5477718296876661E-2</v>
      </c>
      <c r="BW146" s="128">
        <f t="shared" ref="BW146" si="1291">O146/O157</f>
        <v>6.6009078808150448E-2</v>
      </c>
      <c r="BX146" s="123">
        <f t="shared" ref="BX146" si="1292">P146/P157</f>
        <v>7.2311495673671206E-2</v>
      </c>
      <c r="BY146" s="124">
        <f t="shared" ref="BY146" si="1293">Q146/Q157</f>
        <v>7.30070746116257E-2</v>
      </c>
      <c r="BZ146" s="125">
        <f t="shared" ref="BZ146" si="1294">R146/R157</f>
        <v>6.3826679649464466E-2</v>
      </c>
      <c r="CA146" s="126">
        <f t="shared" ref="CA146" si="1295">S146/S157</f>
        <v>7.8612248571300003E-2</v>
      </c>
      <c r="CB146" s="123">
        <f t="shared" ref="CB146" si="1296">T146/T157</f>
        <v>8.8920254057868742E-2</v>
      </c>
      <c r="CC146" s="124">
        <f t="shared" ref="CC146" si="1297">U146/U157</f>
        <v>4.7164179104477615E-2</v>
      </c>
      <c r="CD146" s="125">
        <f t="shared" ref="CD146" si="1298">V146/V157</f>
        <v>7.9376043285558057E-2</v>
      </c>
      <c r="CE146" s="126">
        <f t="shared" ref="CE146" si="1299">W146/W157</f>
        <v>6.2172686988048877E-2</v>
      </c>
      <c r="CF146" s="123">
        <f t="shared" ref="CF146" si="1300">X146/X157</f>
        <v>7.2097455871384775E-2</v>
      </c>
      <c r="CG146" s="124">
        <f t="shared" ref="CG146" si="1301">Y146/Y157</f>
        <v>6.9500372856077561E-2</v>
      </c>
      <c r="CH146" s="125">
        <f t="shared" ref="CH146" si="1302">Z146/Z157</f>
        <v>7.6029675108723452E-2</v>
      </c>
      <c r="CI146" s="123">
        <f t="shared" ref="CI146" si="1303">AA146/AA157</f>
        <v>7.5695761764935171E-2</v>
      </c>
      <c r="CJ146" s="129">
        <f t="shared" ref="CJ146" si="1304">AB146/AB157</f>
        <v>7.299739662633653E-2</v>
      </c>
      <c r="CK146" s="130">
        <f t="shared" ref="CK146" si="1305">AC146/AC157</f>
        <v>7.2573879598518326E-2</v>
      </c>
    </row>
    <row r="147" spans="1:89" x14ac:dyDescent="0.25">
      <c r="A147" s="139" t="s">
        <v>30</v>
      </c>
      <c r="B147" s="280">
        <v>1970</v>
      </c>
      <c r="C147" s="267">
        <v>1838</v>
      </c>
      <c r="D147" s="268">
        <v>692</v>
      </c>
      <c r="E147" s="269">
        <v>765</v>
      </c>
      <c r="F147" s="266">
        <v>1022</v>
      </c>
      <c r="G147" s="270">
        <v>1058</v>
      </c>
      <c r="H147" s="268">
        <v>2448</v>
      </c>
      <c r="I147" s="269">
        <v>2384</v>
      </c>
      <c r="J147" s="266">
        <v>299</v>
      </c>
      <c r="K147" s="267">
        <v>225</v>
      </c>
      <c r="L147" s="268">
        <v>1058</v>
      </c>
      <c r="M147" s="266">
        <v>689</v>
      </c>
      <c r="N147" s="271">
        <v>1963</v>
      </c>
      <c r="O147" s="281">
        <v>1913</v>
      </c>
      <c r="P147" s="266">
        <v>878</v>
      </c>
      <c r="Q147" s="267">
        <v>1153</v>
      </c>
      <c r="R147" s="268">
        <v>1230</v>
      </c>
      <c r="S147" s="269">
        <v>1958</v>
      </c>
      <c r="T147" s="266">
        <v>216</v>
      </c>
      <c r="U147" s="270">
        <v>212</v>
      </c>
      <c r="V147" s="268">
        <v>1537</v>
      </c>
      <c r="W147" s="282">
        <v>1358</v>
      </c>
      <c r="X147" s="266">
        <v>902</v>
      </c>
      <c r="Y147" s="270">
        <v>474</v>
      </c>
      <c r="Z147" s="268">
        <v>2901</v>
      </c>
      <c r="AA147" s="266">
        <v>2893</v>
      </c>
      <c r="AB147" s="286">
        <f t="shared" si="918"/>
        <v>17116</v>
      </c>
      <c r="AC147" s="287">
        <f t="shared" si="949"/>
        <v>16920</v>
      </c>
      <c r="BI147" s="139" t="s">
        <v>30</v>
      </c>
      <c r="BJ147" s="123">
        <f>B147/B157</f>
        <v>7.7345897133882999E-2</v>
      </c>
      <c r="BK147" s="124">
        <f t="shared" ref="BK147" si="1306">C147/C157</f>
        <v>8.2707105251316207E-2</v>
      </c>
      <c r="BL147" s="125">
        <f t="shared" ref="BL147" si="1307">D147/D157</f>
        <v>6.1637124788456399E-2</v>
      </c>
      <c r="BM147" s="126">
        <f t="shared" ref="BM147" si="1308">E147/E157</f>
        <v>7.1723232702043879E-2</v>
      </c>
      <c r="BN147" s="123">
        <f t="shared" ref="BN147" si="1309">F147/F157</f>
        <v>6.8165143733742412E-2</v>
      </c>
      <c r="BO147" s="124">
        <f t="shared" ref="BO147" si="1310">G147/G157</f>
        <v>7.8161938534278955E-2</v>
      </c>
      <c r="BP147" s="125">
        <f t="shared" ref="BP147" si="1311">H147/H157</f>
        <v>7.3819431879862493E-2</v>
      </c>
      <c r="BQ147" s="126">
        <f t="shared" ref="BQ147" si="1312">I147/I157</f>
        <v>7.4773390207947807E-2</v>
      </c>
      <c r="BR147" s="123">
        <f t="shared" ref="BR147" si="1313">J147/J157</f>
        <v>7.774310972438897E-2</v>
      </c>
      <c r="BS147" s="124">
        <f t="shared" ref="BS147" si="1314">K147/K157</f>
        <v>5.3699284009546537E-2</v>
      </c>
      <c r="BT147" s="125">
        <f t="shared" ref="BT147" si="1315">L147/L157</f>
        <v>9.2758197439943887E-2</v>
      </c>
      <c r="BU147" s="123">
        <f t="shared" ref="BU147" si="1316">M147/M157</f>
        <v>4.9822836069130086E-2</v>
      </c>
      <c r="BV147" s="127">
        <f t="shared" ref="BV147" si="1317">N147/N157</f>
        <v>6.95926543056688E-2</v>
      </c>
      <c r="BW147" s="128">
        <f t="shared" ref="BW147" si="1318">O147/O157</f>
        <v>6.5292330796272904E-2</v>
      </c>
      <c r="BX147" s="123">
        <f t="shared" ref="BX147" si="1319">P147/P157</f>
        <v>6.7830655129789863E-2</v>
      </c>
      <c r="BY147" s="124">
        <f t="shared" ref="BY147" si="1320">Q147/Q157</f>
        <v>8.4093063963241191E-2</v>
      </c>
      <c r="BZ147" s="125">
        <f t="shared" ref="BZ147" si="1321">R147/R157</f>
        <v>5.9883154819863678E-2</v>
      </c>
      <c r="CA147" s="126">
        <f t="shared" ref="CA147" si="1322">S147/S157</f>
        <v>8.8106916257930976E-2</v>
      </c>
      <c r="CB147" s="123">
        <f t="shared" ref="CB147" si="1323">T147/T157</f>
        <v>7.621736062103035E-2</v>
      </c>
      <c r="CC147" s="124">
        <f t="shared" ref="CC147" si="1324">U147/U157</f>
        <v>6.3283582089552246E-2</v>
      </c>
      <c r="CD147" s="125">
        <f t="shared" ref="CD147" si="1325">V147/V157</f>
        <v>8.8470615322627066E-2</v>
      </c>
      <c r="CE147" s="126">
        <f t="shared" ref="CE147" si="1326">W147/W157</f>
        <v>6.0785103621144983E-2</v>
      </c>
      <c r="CF147" s="123">
        <f t="shared" ref="CF147" si="1327">X147/X157</f>
        <v>7.4749316317228809E-2</v>
      </c>
      <c r="CG147" s="124">
        <f t="shared" ref="CG147" si="1328">Y147/Y157</f>
        <v>7.0693512304250555E-2</v>
      </c>
      <c r="CH147" s="125">
        <f t="shared" ref="CH147" si="1329">Z147/Z157</f>
        <v>7.421335379892556E-2</v>
      </c>
      <c r="CI147" s="123">
        <f t="shared" ref="CI147" si="1330">AA147/AA157</f>
        <v>7.5176051763116175E-2</v>
      </c>
      <c r="CJ147" s="129">
        <f t="shared" ref="CJ147" si="1331">AB147/AB157</f>
        <v>7.3409132823523862E-2</v>
      </c>
      <c r="CK147" s="130">
        <f t="shared" ref="CK147" si="1332">AC147/AC157</f>
        <v>7.2793292003493396E-2</v>
      </c>
    </row>
    <row r="148" spans="1:89" x14ac:dyDescent="0.25">
      <c r="A148" s="131" t="s">
        <v>31</v>
      </c>
      <c r="B148" s="283">
        <v>1926</v>
      </c>
      <c r="C148" s="274">
        <v>1668</v>
      </c>
      <c r="D148" s="275">
        <v>649</v>
      </c>
      <c r="E148" s="276">
        <v>794</v>
      </c>
      <c r="F148" s="273">
        <v>978</v>
      </c>
      <c r="G148" s="277">
        <v>1153</v>
      </c>
      <c r="H148" s="275">
        <v>2280</v>
      </c>
      <c r="I148" s="276">
        <v>2494</v>
      </c>
      <c r="J148" s="273">
        <v>301</v>
      </c>
      <c r="K148" s="274">
        <v>177</v>
      </c>
      <c r="L148" s="275">
        <v>1159</v>
      </c>
      <c r="M148" s="273">
        <v>648</v>
      </c>
      <c r="N148" s="278">
        <v>2158</v>
      </c>
      <c r="O148" s="284">
        <v>1947</v>
      </c>
      <c r="P148" s="273">
        <v>759</v>
      </c>
      <c r="Q148" s="274">
        <v>1259</v>
      </c>
      <c r="R148" s="275">
        <v>1178</v>
      </c>
      <c r="S148" s="276">
        <v>1914</v>
      </c>
      <c r="T148" s="273">
        <v>240</v>
      </c>
      <c r="U148" s="277">
        <v>242</v>
      </c>
      <c r="V148" s="275">
        <v>1681</v>
      </c>
      <c r="W148" s="285">
        <v>1333</v>
      </c>
      <c r="X148" s="273">
        <v>867</v>
      </c>
      <c r="Y148" s="277">
        <v>540</v>
      </c>
      <c r="Z148" s="275">
        <v>2781</v>
      </c>
      <c r="AA148" s="273">
        <v>2718</v>
      </c>
      <c r="AB148" s="286">
        <f t="shared" si="918"/>
        <v>16957</v>
      </c>
      <c r="AC148" s="287">
        <f t="shared" si="949"/>
        <v>16887</v>
      </c>
      <c r="BI148" s="131" t="s">
        <v>31</v>
      </c>
      <c r="BJ148" s="123">
        <f>B148/B157</f>
        <v>7.5618374558303891E-2</v>
      </c>
      <c r="BK148" s="124">
        <f t="shared" ref="BK148" si="1333">C148/C157</f>
        <v>7.5057372991945287E-2</v>
      </c>
      <c r="BL148" s="125">
        <f t="shared" ref="BL148" si="1334">D148/D157</f>
        <v>5.7807072236572547E-2</v>
      </c>
      <c r="BM148" s="126">
        <f t="shared" ref="BM148" si="1335">E148/E157</f>
        <v>7.4442152634539654E-2</v>
      </c>
      <c r="BN148" s="123">
        <f t="shared" ref="BN148" si="1336">F148/F157</f>
        <v>6.5230440872407119E-2</v>
      </c>
      <c r="BO148" s="124">
        <f t="shared" ref="BO148" si="1337">G148/G157</f>
        <v>8.5180260047281325E-2</v>
      </c>
      <c r="BP148" s="125">
        <f t="shared" ref="BP148" si="1338">H148/H157</f>
        <v>6.8753392437126831E-2</v>
      </c>
      <c r="BQ148" s="126">
        <f t="shared" ref="BQ148" si="1339">I148/I157</f>
        <v>7.822350468901923E-2</v>
      </c>
      <c r="BR148" s="123">
        <f t="shared" ref="BR148" si="1340">J148/J157</f>
        <v>7.8263130525221006E-2</v>
      </c>
      <c r="BS148" s="124">
        <f t="shared" ref="BS148" si="1341">K148/K157</f>
        <v>4.2243436754176612E-2</v>
      </c>
      <c r="BT148" s="125">
        <f t="shared" ref="BT148" si="1342">L148/L157</f>
        <v>0.1016131860424338</v>
      </c>
      <c r="BU148" s="123">
        <f t="shared" ref="BU148" si="1343">M148/M157</f>
        <v>4.6858051919878518E-2</v>
      </c>
      <c r="BV148" s="127">
        <f t="shared" ref="BV148" si="1344">N148/N157</f>
        <v>7.6505831885702133E-2</v>
      </c>
      <c r="BW148" s="128">
        <f t="shared" ref="BW148" si="1345">O148/O157</f>
        <v>6.6452779958360353E-2</v>
      </c>
      <c r="BX148" s="123">
        <f t="shared" ref="BX148" si="1346">P148/P157</f>
        <v>5.8637206427688507E-2</v>
      </c>
      <c r="BY148" s="124">
        <f t="shared" ref="BY148" si="1347">Q148/Q157</f>
        <v>9.1824082853183581E-2</v>
      </c>
      <c r="BZ148" s="125">
        <f t="shared" ref="BZ148" si="1348">R148/R157</f>
        <v>5.7351509250243425E-2</v>
      </c>
      <c r="CA148" s="126">
        <f t="shared" ref="CA148" si="1349">S148/S157</f>
        <v>8.6126985555505561E-2</v>
      </c>
      <c r="CB148" s="123">
        <f t="shared" ref="CB148" si="1350">T148/T157</f>
        <v>8.4685956245589278E-2</v>
      </c>
      <c r="CC148" s="124">
        <f t="shared" ref="CC148" si="1351">U148/U157</f>
        <v>7.2238805970149256E-2</v>
      </c>
      <c r="CD148" s="125">
        <f t="shared" ref="CD148" si="1352">V148/V157</f>
        <v>9.6759339204512754E-2</v>
      </c>
      <c r="CE148" s="126">
        <f t="shared" ref="CE148" si="1353">W148/W157</f>
        <v>5.9666084776867641E-2</v>
      </c>
      <c r="CF148" s="123">
        <f t="shared" ref="CF148" si="1354">X148/X157</f>
        <v>7.1848843954586891E-2</v>
      </c>
      <c r="CG148" s="124">
        <f t="shared" ref="CG148" si="1355">Y148/Y157</f>
        <v>8.0536912751677847E-2</v>
      </c>
      <c r="CH148" s="125">
        <f t="shared" ref="CH148" si="1356">Z148/Z157</f>
        <v>7.1143514965464311E-2</v>
      </c>
      <c r="CI148" s="123">
        <f t="shared" ref="CI148" si="1357">AA148/AA157</f>
        <v>7.0628589247200058E-2</v>
      </c>
      <c r="CJ148" s="129">
        <f t="shared" ref="CJ148" si="1358">AB148/AB157</f>
        <v>7.2727194746932344E-2</v>
      </c>
      <c r="CK148" s="130">
        <f t="shared" ref="CK148" si="1359">AC148/AC157</f>
        <v>7.2651319270862463E-2</v>
      </c>
    </row>
    <row r="149" spans="1:89" x14ac:dyDescent="0.25">
      <c r="A149" s="139" t="s">
        <v>32</v>
      </c>
      <c r="B149" s="194">
        <v>1980</v>
      </c>
      <c r="C149" s="188">
        <v>1601</v>
      </c>
      <c r="D149" s="189">
        <v>589</v>
      </c>
      <c r="E149" s="190">
        <v>875</v>
      </c>
      <c r="F149" s="187">
        <v>850</v>
      </c>
      <c r="G149" s="191">
        <v>1203</v>
      </c>
      <c r="H149" s="189">
        <v>2168</v>
      </c>
      <c r="I149" s="190">
        <v>2594</v>
      </c>
      <c r="J149" s="187">
        <v>368</v>
      </c>
      <c r="K149" s="188">
        <v>166</v>
      </c>
      <c r="L149" s="189">
        <v>1067</v>
      </c>
      <c r="M149" s="187">
        <v>520</v>
      </c>
      <c r="N149" s="192">
        <v>1991</v>
      </c>
      <c r="O149" s="195">
        <v>1700</v>
      </c>
      <c r="P149" s="187">
        <v>545</v>
      </c>
      <c r="Q149" s="188">
        <v>1322</v>
      </c>
      <c r="R149" s="189">
        <v>1021</v>
      </c>
      <c r="S149" s="190">
        <v>1900</v>
      </c>
      <c r="T149" s="187">
        <v>202</v>
      </c>
      <c r="U149" s="191">
        <v>204</v>
      </c>
      <c r="V149" s="189">
        <v>1696</v>
      </c>
      <c r="W149" s="196">
        <v>1115</v>
      </c>
      <c r="X149" s="187">
        <v>722</v>
      </c>
      <c r="Y149" s="191">
        <v>502</v>
      </c>
      <c r="Z149" s="189">
        <v>2437</v>
      </c>
      <c r="AA149" s="187">
        <v>2680</v>
      </c>
      <c r="AB149" s="162">
        <f t="shared" si="918"/>
        <v>15636</v>
      </c>
      <c r="AC149" s="165">
        <f t="shared" si="949"/>
        <v>16382</v>
      </c>
      <c r="BI149" s="139" t="s">
        <v>32</v>
      </c>
      <c r="BJ149" s="123">
        <f>B149/B157</f>
        <v>7.7738515901060068E-2</v>
      </c>
      <c r="BK149" s="124">
        <f t="shared" ref="BK149" si="1360">C149/C157</f>
        <v>7.2042478513252031E-2</v>
      </c>
      <c r="BL149" s="125">
        <f t="shared" ref="BL149" si="1361">D149/D157</f>
        <v>5.2462812861850894E-2</v>
      </c>
      <c r="BM149" s="126">
        <f t="shared" ref="BM149" si="1362">E149/E157</f>
        <v>8.2036377273579597E-2</v>
      </c>
      <c r="BN149" s="123">
        <f t="shared" ref="BN149" si="1363">F149/F157</f>
        <v>5.6693123457613556E-2</v>
      </c>
      <c r="BO149" s="124">
        <f t="shared" ref="BO149" si="1364">G149/G157</f>
        <v>8.8874113475177305E-2</v>
      </c>
      <c r="BP149" s="125">
        <f t="shared" ref="BP149" si="1365">H149/H157</f>
        <v>6.5376032808636395E-2</v>
      </c>
      <c r="BQ149" s="126">
        <f t="shared" ref="BQ149" si="1366">I149/I157</f>
        <v>8.1359972399084157E-2</v>
      </c>
      <c r="BR149" s="123">
        <f t="shared" ref="BR149" si="1367">J149/J157</f>
        <v>9.5683827353094122E-2</v>
      </c>
      <c r="BS149" s="124">
        <f t="shared" ref="BS149" si="1368">K149/K157</f>
        <v>3.9618138424821002E-2</v>
      </c>
      <c r="BT149" s="125">
        <f t="shared" ref="BT149" si="1369">L149/L157</f>
        <v>9.3547255830264769E-2</v>
      </c>
      <c r="BU149" s="123">
        <f t="shared" ref="BU149" si="1370">M149/M157</f>
        <v>3.7602140429532145E-2</v>
      </c>
      <c r="BV149" s="127">
        <f t="shared" ref="BV149" si="1371">N149/N157</f>
        <v>7.0585315701776161E-2</v>
      </c>
      <c r="BW149" s="128">
        <f t="shared" ref="BW149" si="1372">O149/O157</f>
        <v>5.8022458104372163E-2</v>
      </c>
      <c r="BX149" s="123">
        <f t="shared" ref="BX149" si="1373">P149/P157</f>
        <v>4.2104449938195301E-2</v>
      </c>
      <c r="BY149" s="124">
        <f t="shared" ref="BY149" si="1374">Q149/Q157</f>
        <v>9.6418933702866305E-2</v>
      </c>
      <c r="BZ149" s="125">
        <f t="shared" ref="BZ149" si="1375">R149/R157</f>
        <v>4.97078870496592E-2</v>
      </c>
      <c r="CA149" s="126">
        <f t="shared" ref="CA149" si="1376">S149/S157</f>
        <v>8.5497007604733832E-2</v>
      </c>
      <c r="CB149" s="123">
        <f t="shared" ref="CB149" si="1377">T149/T157</f>
        <v>7.1277346506704309E-2</v>
      </c>
      <c r="CC149" s="124">
        <f t="shared" ref="CC149" si="1378">U149/U157</f>
        <v>6.0895522388059703E-2</v>
      </c>
      <c r="CD149" s="125">
        <f t="shared" ref="CD149" si="1379">V149/V157</f>
        <v>9.7622747942209182E-2</v>
      </c>
      <c r="CE149" s="126">
        <f t="shared" ref="CE149" si="1380">W149/W157</f>
        <v>4.9908240454769257E-2</v>
      </c>
      <c r="CF149" s="123">
        <f t="shared" ref="CF149" si="1381">X149/X157</f>
        <v>5.9832601309356095E-2</v>
      </c>
      <c r="CG149" s="124">
        <f t="shared" ref="CG149" si="1382">Y149/Y157</f>
        <v>7.4869500372856071E-2</v>
      </c>
      <c r="CH149" s="125">
        <f t="shared" ref="CH149" si="1383">Z149/Z157</f>
        <v>6.2343310309542085E-2</v>
      </c>
      <c r="CI149" s="123">
        <f t="shared" ref="CI149" si="1384">AA149/AA157</f>
        <v>6.9641140243743987E-2</v>
      </c>
      <c r="CJ149" s="129">
        <f t="shared" ref="CJ149" si="1385">AB149/AB157</f>
        <v>6.7061533116885896E-2</v>
      </c>
      <c r="CK149" s="130">
        <f t="shared" ref="CK149" si="1386">AC149/AC157</f>
        <v>7.0478706241207376E-2</v>
      </c>
    </row>
    <row r="150" spans="1:89" x14ac:dyDescent="0.25">
      <c r="A150" s="131" t="s">
        <v>33</v>
      </c>
      <c r="B150" s="197">
        <v>1681</v>
      </c>
      <c r="C150" s="181">
        <v>1380</v>
      </c>
      <c r="D150" s="182">
        <v>540</v>
      </c>
      <c r="E150" s="183">
        <v>675</v>
      </c>
      <c r="F150" s="180">
        <v>705</v>
      </c>
      <c r="G150" s="184">
        <v>911</v>
      </c>
      <c r="H150" s="182">
        <v>2151</v>
      </c>
      <c r="I150" s="183">
        <v>1888</v>
      </c>
      <c r="J150" s="180">
        <v>286</v>
      </c>
      <c r="K150" s="181">
        <v>141</v>
      </c>
      <c r="L150" s="182">
        <v>944</v>
      </c>
      <c r="M150" s="180">
        <v>502</v>
      </c>
      <c r="N150" s="185">
        <v>1831</v>
      </c>
      <c r="O150" s="198">
        <v>1700</v>
      </c>
      <c r="P150" s="180">
        <v>453</v>
      </c>
      <c r="Q150" s="181">
        <v>1299</v>
      </c>
      <c r="R150" s="182">
        <v>889</v>
      </c>
      <c r="S150" s="183">
        <v>1719</v>
      </c>
      <c r="T150" s="180">
        <v>112</v>
      </c>
      <c r="U150" s="184">
        <v>202</v>
      </c>
      <c r="V150" s="182">
        <v>1562</v>
      </c>
      <c r="W150" s="199">
        <v>956</v>
      </c>
      <c r="X150" s="180">
        <v>546</v>
      </c>
      <c r="Y150" s="184">
        <v>455</v>
      </c>
      <c r="Z150" s="182">
        <v>2127</v>
      </c>
      <c r="AA150" s="180">
        <v>2443</v>
      </c>
      <c r="AB150" s="162">
        <f t="shared" si="918"/>
        <v>13827</v>
      </c>
      <c r="AC150" s="165">
        <f t="shared" si="949"/>
        <v>14271</v>
      </c>
      <c r="BI150" s="131" t="s">
        <v>33</v>
      </c>
      <c r="BJ150" s="123">
        <f>B150/B157</f>
        <v>6.5999214762465647E-2</v>
      </c>
      <c r="BK150" s="124">
        <f t="shared" ref="BK150" si="1387">C150/C157</f>
        <v>6.2097826576069839E-2</v>
      </c>
      <c r="BL150" s="125">
        <f t="shared" ref="BL150" si="1388">D150/D157</f>
        <v>4.8098334372494882E-2</v>
      </c>
      <c r="BM150" s="126">
        <f t="shared" ref="BM150" si="1389">E150/E157</f>
        <v>6.3285205325332827E-2</v>
      </c>
      <c r="BN150" s="123">
        <f t="shared" ref="BN150" si="1390">F150/F157</f>
        <v>4.7021943573667714E-2</v>
      </c>
      <c r="BO150" s="124">
        <f t="shared" ref="BO150" si="1391">G150/G157</f>
        <v>6.7302009456264772E-2</v>
      </c>
      <c r="BP150" s="125">
        <f t="shared" ref="BP150" si="1392">H150/H157</f>
        <v>6.4863397865026234E-2</v>
      </c>
      <c r="BQ150" s="126">
        <f t="shared" ref="BQ150" si="1393">I150/I157</f>
        <v>5.9216510366025779E-2</v>
      </c>
      <c r="BR150" s="123">
        <f t="shared" ref="BR150" si="1394">J150/J157</f>
        <v>7.4362974518980759E-2</v>
      </c>
      <c r="BS150" s="124">
        <f t="shared" ref="BS150" si="1395">K150/K157</f>
        <v>3.3651551312649165E-2</v>
      </c>
      <c r="BT150" s="125">
        <f t="shared" ref="BT150" si="1396">L150/L157</f>
        <v>8.2763457829212697E-2</v>
      </c>
      <c r="BU150" s="123">
        <f t="shared" ref="BU150" si="1397">M150/M157</f>
        <v>3.6300527876202186E-2</v>
      </c>
      <c r="BV150" s="127">
        <f t="shared" ref="BV150" si="1398">N150/N157</f>
        <v>6.4912964866877018E-2</v>
      </c>
      <c r="BW150" s="128">
        <f t="shared" ref="BW150" si="1399">O150/O157</f>
        <v>5.8022458104372163E-2</v>
      </c>
      <c r="BX150" s="123">
        <f t="shared" ref="BX150" si="1400">P150/P157</f>
        <v>3.4996909765142151E-2</v>
      </c>
      <c r="BY150" s="124">
        <f t="shared" ref="BY150" si="1401">Q150/Q157</f>
        <v>9.4741448472029755E-2</v>
      </c>
      <c r="BZ150" s="125">
        <f t="shared" ref="BZ150" si="1402">R150/R157</f>
        <v>4.3281402142161633E-2</v>
      </c>
      <c r="CA150" s="126">
        <f t="shared" ref="CA150" si="1403">S150/S157</f>
        <v>7.7352292669756559E-2</v>
      </c>
      <c r="CB150" s="123">
        <f t="shared" ref="CB150" si="1404">T150/T157</f>
        <v>3.952011291460833E-2</v>
      </c>
      <c r="CC150" s="124">
        <f t="shared" ref="CC150" si="1405">U150/U157</f>
        <v>6.0298507462686564E-2</v>
      </c>
      <c r="CD150" s="125">
        <f t="shared" ref="CD150" si="1406">V150/V157</f>
        <v>8.9909629885454437E-2</v>
      </c>
      <c r="CE150" s="126">
        <f t="shared" ref="CE150" si="1407">W150/W157</f>
        <v>4.2791280605165391E-2</v>
      </c>
      <c r="CF150" s="123">
        <f t="shared" ref="CF150" si="1408">X150/X157</f>
        <v>4.5247368857213886E-2</v>
      </c>
      <c r="CG150" s="124">
        <f t="shared" ref="CG150" si="1409">Y150/Y157</f>
        <v>6.7859806114839674E-2</v>
      </c>
      <c r="CH150" s="125">
        <f t="shared" ref="CH150" si="1410">Z150/Z157</f>
        <v>5.4412893323100536E-2</v>
      </c>
      <c r="CI150" s="123">
        <f t="shared" ref="CI150" si="1411">AA150/AA157</f>
        <v>6.3482576722189016E-2</v>
      </c>
      <c r="CJ150" s="129">
        <f t="shared" ref="CJ150" si="1412">AB150/AB157</f>
        <v>5.930287915113721E-2</v>
      </c>
      <c r="CK150" s="130">
        <f t="shared" ref="CK150" si="1413">AC150/AC157</f>
        <v>6.1396753556847171E-2</v>
      </c>
    </row>
    <row r="151" spans="1:89" x14ac:dyDescent="0.25">
      <c r="A151" s="139" t="s">
        <v>34</v>
      </c>
      <c r="B151" s="194">
        <v>625</v>
      </c>
      <c r="C151" s="188">
        <v>1188</v>
      </c>
      <c r="D151" s="189">
        <v>256</v>
      </c>
      <c r="E151" s="190">
        <v>806</v>
      </c>
      <c r="F151" s="187">
        <v>278</v>
      </c>
      <c r="G151" s="191">
        <v>1045</v>
      </c>
      <c r="H151" s="189">
        <v>1182</v>
      </c>
      <c r="I151" s="190">
        <v>1943</v>
      </c>
      <c r="J151" s="187">
        <v>325</v>
      </c>
      <c r="K151" s="188">
        <v>119</v>
      </c>
      <c r="L151" s="189">
        <v>901</v>
      </c>
      <c r="M151" s="187">
        <v>363</v>
      </c>
      <c r="N151" s="192">
        <v>1683</v>
      </c>
      <c r="O151" s="195">
        <v>1362</v>
      </c>
      <c r="P151" s="187">
        <v>341</v>
      </c>
      <c r="Q151" s="188">
        <v>1050</v>
      </c>
      <c r="R151" s="189">
        <v>763</v>
      </c>
      <c r="S151" s="190">
        <v>1473</v>
      </c>
      <c r="T151" s="187">
        <v>108</v>
      </c>
      <c r="U151" s="191">
        <v>187</v>
      </c>
      <c r="V151" s="189">
        <v>1493</v>
      </c>
      <c r="W151" s="196">
        <v>750</v>
      </c>
      <c r="X151" s="187">
        <v>436</v>
      </c>
      <c r="Y151" s="191">
        <v>373</v>
      </c>
      <c r="Z151" s="189">
        <v>1647</v>
      </c>
      <c r="AA151" s="187">
        <v>2037</v>
      </c>
      <c r="AB151" s="162">
        <f t="shared" si="918"/>
        <v>10038</v>
      </c>
      <c r="AC151" s="165">
        <f t="shared" si="949"/>
        <v>12696</v>
      </c>
      <c r="BI151" s="139" t="s">
        <v>34</v>
      </c>
      <c r="BJ151" s="123">
        <f>B151/B157</f>
        <v>2.4538672948566941E-2</v>
      </c>
      <c r="BK151" s="124">
        <f t="shared" ref="BK151" si="1414">C151/C157</f>
        <v>5.3458128965486205E-2</v>
      </c>
      <c r="BL151" s="125">
        <f t="shared" ref="BL151" si="1415">D151/D157</f>
        <v>2.2802173332145719E-2</v>
      </c>
      <c r="BM151" s="126">
        <f t="shared" ref="BM151" si="1416">E151/E157</f>
        <v>7.5567222951434462E-2</v>
      </c>
      <c r="BN151" s="123">
        <f t="shared" ref="BN151" si="1417">F151/F157</f>
        <v>1.8541986260254786E-2</v>
      </c>
      <c r="BO151" s="124">
        <f t="shared" ref="BO151" si="1418">G151/G157</f>
        <v>7.7201536643026009E-2</v>
      </c>
      <c r="BP151" s="125">
        <f t="shared" ref="BP151" si="1419">H151/H157</f>
        <v>3.5643206079247335E-2</v>
      </c>
      <c r="BQ151" s="126">
        <f t="shared" ref="BQ151" si="1420">I151/I157</f>
        <v>6.0941567606561491E-2</v>
      </c>
      <c r="BR151" s="123">
        <f t="shared" ref="BR151" si="1421">J151/J157</f>
        <v>8.4503380135205405E-2</v>
      </c>
      <c r="BS151" s="124">
        <f t="shared" ref="BS151" si="1422">K151/K157</f>
        <v>2.8400954653937948E-2</v>
      </c>
      <c r="BT151" s="125">
        <f t="shared" ref="BT151" si="1423">L151/L157</f>
        <v>7.8993512186568471E-2</v>
      </c>
      <c r="BU151" s="123">
        <f t="shared" ref="BU151" si="1424">M151/M157</f>
        <v>2.6249186492154169E-2</v>
      </c>
      <c r="BV151" s="127">
        <f t="shared" ref="BV151" si="1425">N151/N157</f>
        <v>5.9666040344595314E-2</v>
      </c>
      <c r="BW151" s="128">
        <f t="shared" ref="BW151" si="1426">O151/O157</f>
        <v>4.6486228198914639E-2</v>
      </c>
      <c r="BX151" s="123">
        <f t="shared" ref="BX151" si="1427">P151/P157</f>
        <v>2.6344252163164401E-2</v>
      </c>
      <c r="BY151" s="124">
        <f t="shared" ref="BY151" si="1428">Q151/Q157</f>
        <v>7.6580847494712279E-2</v>
      </c>
      <c r="BZ151" s="125">
        <f t="shared" ref="BZ151" si="1429">R151/R157</f>
        <v>3.714703018500487E-2</v>
      </c>
      <c r="CA151" s="126">
        <f t="shared" ref="CA151" si="1430">S151/S157</f>
        <v>6.6282680106196284E-2</v>
      </c>
      <c r="CB151" s="123">
        <f t="shared" ref="CB151" si="1431">T151/T157</f>
        <v>3.8108680310515175E-2</v>
      </c>
      <c r="CC151" s="124">
        <f t="shared" ref="CC151" si="1432">U151/U157</f>
        <v>5.5820895522388059E-2</v>
      </c>
      <c r="CD151" s="125">
        <f t="shared" ref="CD151" si="1433">V151/V157</f>
        <v>8.5937949692050888E-2</v>
      </c>
      <c r="CE151" s="126">
        <f t="shared" ref="CE151" si="1434">W151/W157</f>
        <v>3.3570565328320132E-2</v>
      </c>
      <c r="CF151" s="123">
        <f t="shared" ref="CF151" si="1435">X151/X157</f>
        <v>3.6131598574625008E-2</v>
      </c>
      <c r="CG151" s="124">
        <f t="shared" ref="CG151" si="1436">Y151/Y157</f>
        <v>5.5630126771066365E-2</v>
      </c>
      <c r="CH151" s="125">
        <f t="shared" ref="CH151" si="1437">Z151/Z157</f>
        <v>4.2133537989255565E-2</v>
      </c>
      <c r="CI151" s="123">
        <f t="shared" ref="CI151" si="1438">AA151/AA157</f>
        <v>5.2932463685263623E-2</v>
      </c>
      <c r="CJ151" s="129">
        <f t="shared" ref="CJ151" si="1439">AB151/AB157</f>
        <v>4.305216611839989E-2</v>
      </c>
      <c r="CK151" s="130">
        <f t="shared" ref="CK151" si="1440">AC151/AC157</f>
        <v>5.4620782226734756E-2</v>
      </c>
    </row>
    <row r="152" spans="1:89" x14ac:dyDescent="0.25">
      <c r="A152" s="131" t="s">
        <v>35</v>
      </c>
      <c r="B152" s="197">
        <v>0</v>
      </c>
      <c r="C152" s="181">
        <v>678</v>
      </c>
      <c r="D152" s="182">
        <v>1</v>
      </c>
      <c r="E152" s="183">
        <v>357</v>
      </c>
      <c r="F152" s="180">
        <v>14</v>
      </c>
      <c r="G152" s="184">
        <v>569</v>
      </c>
      <c r="H152" s="182">
        <v>56</v>
      </c>
      <c r="I152" s="183">
        <v>778</v>
      </c>
      <c r="J152" s="180">
        <v>75</v>
      </c>
      <c r="K152" s="181">
        <v>32</v>
      </c>
      <c r="L152" s="182">
        <v>624</v>
      </c>
      <c r="M152" s="180">
        <v>57</v>
      </c>
      <c r="N152" s="185">
        <v>356</v>
      </c>
      <c r="O152" s="198">
        <v>231</v>
      </c>
      <c r="P152" s="180">
        <v>103</v>
      </c>
      <c r="Q152" s="181">
        <v>185</v>
      </c>
      <c r="R152" s="182">
        <v>90</v>
      </c>
      <c r="S152" s="183">
        <v>139</v>
      </c>
      <c r="T152" s="180">
        <v>13</v>
      </c>
      <c r="U152" s="184">
        <v>4</v>
      </c>
      <c r="V152" s="182">
        <v>338</v>
      </c>
      <c r="W152" s="199">
        <v>25</v>
      </c>
      <c r="X152" s="180">
        <v>21</v>
      </c>
      <c r="Y152" s="184">
        <v>23</v>
      </c>
      <c r="Z152" s="182">
        <v>46</v>
      </c>
      <c r="AA152" s="180">
        <v>123</v>
      </c>
      <c r="AB152" s="162">
        <f t="shared" si="918"/>
        <v>1737</v>
      </c>
      <c r="AC152" s="165">
        <f t="shared" si="949"/>
        <v>3201</v>
      </c>
      <c r="BI152" s="131" t="s">
        <v>35</v>
      </c>
      <c r="BJ152" s="123">
        <f>B152/B157</f>
        <v>0</v>
      </c>
      <c r="BK152" s="124">
        <f t="shared" ref="BK152" si="1441">C152/C157</f>
        <v>3.0508932187373442E-2</v>
      </c>
      <c r="BL152" s="125">
        <f t="shared" ref="BL152" si="1442">D152/D157</f>
        <v>8.9070989578694215E-5</v>
      </c>
      <c r="BM152" s="126">
        <f t="shared" ref="BM152" si="1443">E152/E157</f>
        <v>3.3470841927620475E-2</v>
      </c>
      <c r="BN152" s="123">
        <f t="shared" ref="BN152" si="1444">F152/F157</f>
        <v>9.3376909224304673E-4</v>
      </c>
      <c r="BO152" s="124">
        <f t="shared" ref="BO152" si="1445">G152/G157</f>
        <v>4.2036052009456266E-2</v>
      </c>
      <c r="BP152" s="125">
        <f t="shared" ref="BP152" si="1446">H152/H157</f>
        <v>1.6886798142452205E-3</v>
      </c>
      <c r="BQ152" s="126">
        <f t="shared" ref="BQ152" si="1447">I152/I157</f>
        <v>2.4401718784305117E-2</v>
      </c>
      <c r="BR152" s="123">
        <f t="shared" ref="BR152" si="1448">J152/J157</f>
        <v>1.9500780031201249E-2</v>
      </c>
      <c r="BS152" s="124">
        <f t="shared" ref="BS152" si="1449">K152/K157</f>
        <v>7.6372315035799524E-3</v>
      </c>
      <c r="BT152" s="125">
        <f t="shared" ref="BT152" si="1450">L152/L157</f>
        <v>5.4708048395581271E-2</v>
      </c>
      <c r="BU152" s="123">
        <f t="shared" ref="BU152" si="1451">M152/M157</f>
        <v>4.1217730855448694E-3</v>
      </c>
      <c r="BV152" s="127">
        <f t="shared" ref="BV152" si="1452">N152/N157</f>
        <v>1.2620980607650583E-2</v>
      </c>
      <c r="BW152" s="128">
        <f t="shared" ref="BW152" si="1453">O152/O157</f>
        <v>7.8842281306529226E-3</v>
      </c>
      <c r="BX152" s="123">
        <f t="shared" ref="BX152" si="1454">P152/P157</f>
        <v>7.9573547589616815E-3</v>
      </c>
      <c r="BY152" s="124">
        <f t="shared" ref="BY152" si="1455">Q152/Q157</f>
        <v>1.349281598716359E-2</v>
      </c>
      <c r="BZ152" s="125">
        <f t="shared" ref="BZ152" si="1456">R152/R157</f>
        <v>4.3816942551119769E-3</v>
      </c>
      <c r="CA152" s="126">
        <f t="shared" ref="CA152" si="1457">S152/S157</f>
        <v>6.2547810826621072E-3</v>
      </c>
      <c r="CB152" s="123">
        <f t="shared" ref="CB152" si="1458">T152/T157</f>
        <v>4.5871559633027525E-3</v>
      </c>
      <c r="CC152" s="124">
        <f t="shared" ref="CC152" si="1459">U152/U157</f>
        <v>1.1940298507462687E-3</v>
      </c>
      <c r="CD152" s="125">
        <f t="shared" ref="CD152" si="1460">V152/V157</f>
        <v>1.9455476889426122E-2</v>
      </c>
      <c r="CE152" s="126">
        <f t="shared" ref="CE152" si="1461">W152/W157</f>
        <v>1.1190188442773375E-3</v>
      </c>
      <c r="CF152" s="123">
        <f t="shared" ref="CF152" si="1462">X152/X157</f>
        <v>1.7402834175851496E-3</v>
      </c>
      <c r="CG152" s="124">
        <f t="shared" ref="CG152" si="1463">Y152/Y157</f>
        <v>3.4302759134973901E-3</v>
      </c>
      <c r="CH152" s="125">
        <f t="shared" ref="CH152" si="1464">Z152/Z157</f>
        <v>1.17677155282681E-3</v>
      </c>
      <c r="CI152" s="123">
        <f t="shared" ref="CI152" si="1465">AA152/AA157</f>
        <v>3.1962165111867578E-3</v>
      </c>
      <c r="CJ152" s="129">
        <f t="shared" ref="CJ152" si="1466">AB152/AB157</f>
        <v>7.4498518178582E-3</v>
      </c>
      <c r="CK152" s="130">
        <f t="shared" ref="CK152" si="1467">AC152/AC157</f>
        <v>1.3771355065199902E-2</v>
      </c>
    </row>
    <row r="153" spans="1:89" x14ac:dyDescent="0.25">
      <c r="A153" s="139" t="s">
        <v>36</v>
      </c>
      <c r="B153" s="194"/>
      <c r="C153" s="188"/>
      <c r="D153" s="189"/>
      <c r="E153" s="190"/>
      <c r="F153" s="187"/>
      <c r="G153" s="191"/>
      <c r="H153" s="189"/>
      <c r="I153" s="190"/>
      <c r="J153" s="187"/>
      <c r="K153" s="191"/>
      <c r="L153" s="189"/>
      <c r="M153" s="187"/>
      <c r="N153" s="192"/>
      <c r="O153" s="195"/>
      <c r="P153" s="187"/>
      <c r="Q153" s="191"/>
      <c r="R153" s="189"/>
      <c r="S153" s="190"/>
      <c r="T153" s="187"/>
      <c r="U153" s="191"/>
      <c r="V153" s="189"/>
      <c r="W153" s="190"/>
      <c r="X153" s="187"/>
      <c r="Y153" s="191"/>
      <c r="Z153" s="189"/>
      <c r="AA153" s="187"/>
      <c r="AB153" s="162">
        <f t="shared" si="918"/>
        <v>0</v>
      </c>
      <c r="AC153" s="165">
        <f t="shared" si="949"/>
        <v>0</v>
      </c>
      <c r="BI153" s="139" t="s">
        <v>36</v>
      </c>
      <c r="BJ153" s="123">
        <f>B153/B157</f>
        <v>0</v>
      </c>
      <c r="BK153" s="124">
        <f t="shared" ref="BK153" si="1468">C153/C157</f>
        <v>0</v>
      </c>
      <c r="BL153" s="125">
        <f t="shared" ref="BL153" si="1469">D153/D157</f>
        <v>0</v>
      </c>
      <c r="BM153" s="126">
        <f t="shared" ref="BM153" si="1470">E153/E157</f>
        <v>0</v>
      </c>
      <c r="BN153" s="123">
        <f t="shared" ref="BN153" si="1471">F153/F157</f>
        <v>0</v>
      </c>
      <c r="BO153" s="124">
        <f t="shared" ref="BO153" si="1472">G153/G157</f>
        <v>0</v>
      </c>
      <c r="BP153" s="125">
        <f t="shared" ref="BP153" si="1473">H153/H157</f>
        <v>0</v>
      </c>
      <c r="BQ153" s="126">
        <f t="shared" ref="BQ153" si="1474">I153/I157</f>
        <v>0</v>
      </c>
      <c r="BR153" s="123">
        <f t="shared" ref="BR153" si="1475">J153/J157</f>
        <v>0</v>
      </c>
      <c r="BS153" s="124">
        <f t="shared" ref="BS153" si="1476">K153/K157</f>
        <v>0</v>
      </c>
      <c r="BT153" s="125">
        <f t="shared" ref="BT153" si="1477">L153/L157</f>
        <v>0</v>
      </c>
      <c r="BU153" s="123">
        <f t="shared" ref="BU153" si="1478">M153/M157</f>
        <v>0</v>
      </c>
      <c r="BV153" s="127">
        <f t="shared" ref="BV153" si="1479">N153/N157</f>
        <v>0</v>
      </c>
      <c r="BW153" s="128">
        <f t="shared" ref="BW153" si="1480">O153/O157</f>
        <v>0</v>
      </c>
      <c r="BX153" s="123">
        <f t="shared" ref="BX153" si="1481">P153/P157</f>
        <v>0</v>
      </c>
      <c r="BY153" s="124">
        <f t="shared" ref="BY153" si="1482">Q153/Q157</f>
        <v>0</v>
      </c>
      <c r="BZ153" s="125">
        <f t="shared" ref="BZ153" si="1483">R153/R157</f>
        <v>0</v>
      </c>
      <c r="CA153" s="126">
        <f t="shared" ref="CA153" si="1484">S153/S157</f>
        <v>0</v>
      </c>
      <c r="CB153" s="123">
        <f t="shared" ref="CB153" si="1485">T153/T157</f>
        <v>0</v>
      </c>
      <c r="CC153" s="124">
        <f t="shared" ref="CC153" si="1486">U153/U157</f>
        <v>0</v>
      </c>
      <c r="CD153" s="125">
        <f t="shared" ref="CD153" si="1487">V153/V157</f>
        <v>0</v>
      </c>
      <c r="CE153" s="126">
        <f t="shared" ref="CE153" si="1488">W153/W157</f>
        <v>0</v>
      </c>
      <c r="CF153" s="123">
        <f t="shared" ref="CF153" si="1489">X153/X157</f>
        <v>0</v>
      </c>
      <c r="CG153" s="124">
        <f t="shared" ref="CG153" si="1490">Y153/Y157</f>
        <v>0</v>
      </c>
      <c r="CH153" s="125">
        <f t="shared" ref="CH153" si="1491">Z153/Z157</f>
        <v>0</v>
      </c>
      <c r="CI153" s="123">
        <f t="shared" ref="CI153" si="1492">AA153/AA157</f>
        <v>0</v>
      </c>
      <c r="CJ153" s="129">
        <f t="shared" ref="CJ153" si="1493">AB153/AB157</f>
        <v>0</v>
      </c>
      <c r="CK153" s="130">
        <f t="shared" ref="CK153" si="1494">AC153/AC157</f>
        <v>0</v>
      </c>
    </row>
    <row r="154" spans="1:89" x14ac:dyDescent="0.25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2">
        <f t="shared" si="918"/>
        <v>0</v>
      </c>
      <c r="AC154" s="165">
        <f t="shared" si="949"/>
        <v>0</v>
      </c>
      <c r="BI154" s="131" t="s">
        <v>37</v>
      </c>
      <c r="BJ154" s="123">
        <f>B154/B157</f>
        <v>0</v>
      </c>
      <c r="BK154" s="124">
        <f t="shared" ref="BK154" si="1495">C154/C157</f>
        <v>0</v>
      </c>
      <c r="BL154" s="125">
        <f t="shared" ref="BL154" si="1496">D154/D157</f>
        <v>0</v>
      </c>
      <c r="BM154" s="126">
        <f t="shared" ref="BM154" si="1497">E154/E157</f>
        <v>0</v>
      </c>
      <c r="BN154" s="123">
        <f t="shared" ref="BN154" si="1498">F154/F157</f>
        <v>0</v>
      </c>
      <c r="BO154" s="124">
        <f t="shared" ref="BO154" si="1499">G154/G157</f>
        <v>0</v>
      </c>
      <c r="BP154" s="125">
        <f t="shared" ref="BP154" si="1500">H154/H157</f>
        <v>0</v>
      </c>
      <c r="BQ154" s="126">
        <f t="shared" ref="BQ154" si="1501">I154/I157</f>
        <v>0</v>
      </c>
      <c r="BR154" s="123">
        <f t="shared" ref="BR154" si="1502">J154/J157</f>
        <v>0</v>
      </c>
      <c r="BS154" s="124">
        <f t="shared" ref="BS154" si="1503">K154/K157</f>
        <v>0</v>
      </c>
      <c r="BT154" s="125">
        <f t="shared" ref="BT154" si="1504">L154/L157</f>
        <v>0</v>
      </c>
      <c r="BU154" s="123">
        <f t="shared" ref="BU154" si="1505">M154/M157</f>
        <v>0</v>
      </c>
      <c r="BV154" s="127">
        <f t="shared" ref="BV154" si="1506">N154/N157</f>
        <v>0</v>
      </c>
      <c r="BW154" s="128">
        <f t="shared" ref="BW154" si="1507">O154/O157</f>
        <v>0</v>
      </c>
      <c r="BX154" s="123">
        <f t="shared" ref="BX154" si="1508">P154/P157</f>
        <v>0</v>
      </c>
      <c r="BY154" s="124">
        <f t="shared" ref="BY154" si="1509">Q154/Q157</f>
        <v>0</v>
      </c>
      <c r="BZ154" s="125">
        <f t="shared" ref="BZ154" si="1510">R154/R157</f>
        <v>0</v>
      </c>
      <c r="CA154" s="126">
        <f t="shared" ref="CA154" si="1511">S154/S157</f>
        <v>0</v>
      </c>
      <c r="CB154" s="123">
        <f t="shared" ref="CB154" si="1512">T154/T157</f>
        <v>0</v>
      </c>
      <c r="CC154" s="124">
        <f t="shared" ref="CC154" si="1513">U154/U157</f>
        <v>0</v>
      </c>
      <c r="CD154" s="125">
        <f t="shared" ref="CD154" si="1514">V154/V157</f>
        <v>0</v>
      </c>
      <c r="CE154" s="126">
        <f t="shared" ref="CE154" si="1515">W154/W157</f>
        <v>0</v>
      </c>
      <c r="CF154" s="123">
        <f t="shared" ref="CF154" si="1516">X154/X157</f>
        <v>0</v>
      </c>
      <c r="CG154" s="124">
        <f t="shared" ref="CG154" si="1517">Y154/Y157</f>
        <v>0</v>
      </c>
      <c r="CH154" s="125">
        <f t="shared" ref="CH154" si="1518">Z154/Z157</f>
        <v>0</v>
      </c>
      <c r="CI154" s="123">
        <f t="shared" ref="CI154" si="1519">AA154/AA157</f>
        <v>0</v>
      </c>
      <c r="CJ154" s="129">
        <f t="shared" ref="CJ154" si="1520">AB154/AB157</f>
        <v>0</v>
      </c>
      <c r="CK154" s="130">
        <f t="shared" ref="CK154" si="1521">AC154/AC157</f>
        <v>0</v>
      </c>
    </row>
    <row r="155" spans="1:89" x14ac:dyDescent="0.25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2">
        <f t="shared" si="918"/>
        <v>0</v>
      </c>
      <c r="AC155" s="165">
        <f t="shared" si="949"/>
        <v>0</v>
      </c>
      <c r="BI155" s="139" t="s">
        <v>38</v>
      </c>
      <c r="BJ155" s="123">
        <f>B155/B157</f>
        <v>0</v>
      </c>
      <c r="BK155" s="124">
        <f t="shared" ref="BK155" si="1522">C155/C157</f>
        <v>0</v>
      </c>
      <c r="BL155" s="125">
        <f t="shared" ref="BL155" si="1523">D155/D157</f>
        <v>0</v>
      </c>
      <c r="BM155" s="126">
        <f t="shared" ref="BM155" si="1524">E155/E157</f>
        <v>0</v>
      </c>
      <c r="BN155" s="123">
        <f t="shared" ref="BN155" si="1525">F155/F157</f>
        <v>0</v>
      </c>
      <c r="BO155" s="124">
        <f t="shared" ref="BO155" si="1526">G155/G157</f>
        <v>0</v>
      </c>
      <c r="BP155" s="125">
        <f t="shared" ref="BP155" si="1527">H155/H157</f>
        <v>0</v>
      </c>
      <c r="BQ155" s="126">
        <f t="shared" ref="BQ155" si="1528">I155/I157</f>
        <v>0</v>
      </c>
      <c r="BR155" s="123">
        <f t="shared" ref="BR155" si="1529">J155/J157</f>
        <v>0</v>
      </c>
      <c r="BS155" s="124">
        <f t="shared" ref="BS155" si="1530">K155/K157</f>
        <v>0</v>
      </c>
      <c r="BT155" s="125">
        <f t="shared" ref="BT155" si="1531">L155/L157</f>
        <v>0</v>
      </c>
      <c r="BU155" s="123">
        <f t="shared" ref="BU155" si="1532">M155/M157</f>
        <v>0</v>
      </c>
      <c r="BV155" s="127">
        <f t="shared" ref="BV155" si="1533">N155/N157</f>
        <v>0</v>
      </c>
      <c r="BW155" s="128">
        <f t="shared" ref="BW155" si="1534">O155/O157</f>
        <v>0</v>
      </c>
      <c r="BX155" s="123">
        <f t="shared" ref="BX155" si="1535">P155/P157</f>
        <v>0</v>
      </c>
      <c r="BY155" s="124">
        <f t="shared" ref="BY155" si="1536">Q155/Q157</f>
        <v>0</v>
      </c>
      <c r="BZ155" s="125">
        <f t="shared" ref="BZ155" si="1537">R155/R157</f>
        <v>0</v>
      </c>
      <c r="CA155" s="126">
        <f t="shared" ref="CA155" si="1538">S155/S157</f>
        <v>0</v>
      </c>
      <c r="CB155" s="123">
        <f t="shared" ref="CB155" si="1539">T155/T157</f>
        <v>0</v>
      </c>
      <c r="CC155" s="124">
        <f t="shared" ref="CC155" si="1540">U155/U157</f>
        <v>0</v>
      </c>
      <c r="CD155" s="125">
        <f t="shared" ref="CD155" si="1541">V155/V157</f>
        <v>0</v>
      </c>
      <c r="CE155" s="126">
        <f t="shared" ref="CE155" si="1542">W155/W157</f>
        <v>0</v>
      </c>
      <c r="CF155" s="123">
        <f t="shared" ref="CF155" si="1543">X155/X157</f>
        <v>0</v>
      </c>
      <c r="CG155" s="124">
        <f t="shared" ref="CG155" si="1544">Y155/Y157</f>
        <v>0</v>
      </c>
      <c r="CH155" s="125">
        <f t="shared" ref="CH155" si="1545">Z155/Z157</f>
        <v>0</v>
      </c>
      <c r="CI155" s="123">
        <f t="shared" ref="CI155" si="1546">AA155/AA157</f>
        <v>0</v>
      </c>
      <c r="CJ155" s="129">
        <f t="shared" ref="CJ155" si="1547">AB155/AB157</f>
        <v>0</v>
      </c>
      <c r="CK155" s="130">
        <f t="shared" ref="CK155" si="1548">AC155/AC157</f>
        <v>0</v>
      </c>
    </row>
    <row r="156" spans="1:89" ht="13.8" thickBot="1" x14ac:dyDescent="0.3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2">
        <f t="shared" si="918"/>
        <v>0</v>
      </c>
      <c r="AC156" s="165">
        <f t="shared" si="949"/>
        <v>0</v>
      </c>
      <c r="BI156" s="131" t="s">
        <v>39</v>
      </c>
      <c r="BJ156" s="123">
        <f>B156/B157</f>
        <v>0</v>
      </c>
      <c r="BK156" s="124">
        <f t="shared" ref="BK156" si="1549">C156/C157</f>
        <v>0</v>
      </c>
      <c r="BL156" s="125">
        <f t="shared" ref="BL156" si="1550">D156/D157</f>
        <v>0</v>
      </c>
      <c r="BM156" s="126">
        <f t="shared" ref="BM156" si="1551">E156/E157</f>
        <v>0</v>
      </c>
      <c r="BN156" s="123">
        <f t="shared" ref="BN156" si="1552">F156/F157</f>
        <v>0</v>
      </c>
      <c r="BO156" s="124">
        <f t="shared" ref="BO156" si="1553">G156/G157</f>
        <v>0</v>
      </c>
      <c r="BP156" s="125">
        <f t="shared" ref="BP156" si="1554">H156/H157</f>
        <v>0</v>
      </c>
      <c r="BQ156" s="126">
        <f t="shared" ref="BQ156" si="1555">I156/I157</f>
        <v>0</v>
      </c>
      <c r="BR156" s="123">
        <f t="shared" ref="BR156" si="1556">J156/J157</f>
        <v>0</v>
      </c>
      <c r="BS156" s="124">
        <f t="shared" ref="BS156" si="1557">K156/K157</f>
        <v>0</v>
      </c>
      <c r="BT156" s="125">
        <f t="shared" ref="BT156" si="1558">L156/L157</f>
        <v>0</v>
      </c>
      <c r="BU156" s="123">
        <f t="shared" ref="BU156" si="1559">M156/M157</f>
        <v>0</v>
      </c>
      <c r="BV156" s="127">
        <f t="shared" ref="BV156" si="1560">N156/N157</f>
        <v>0</v>
      </c>
      <c r="BW156" s="128">
        <f t="shared" ref="BW156" si="1561">O156/O157</f>
        <v>0</v>
      </c>
      <c r="BX156" s="123">
        <f t="shared" ref="BX156" si="1562">P156/P157</f>
        <v>0</v>
      </c>
      <c r="BY156" s="124">
        <f t="shared" ref="BY156" si="1563">Q156/Q157</f>
        <v>0</v>
      </c>
      <c r="BZ156" s="125">
        <f t="shared" ref="BZ156" si="1564">R156/R157</f>
        <v>0</v>
      </c>
      <c r="CA156" s="126">
        <f t="shared" ref="CA156" si="1565">S156/S157</f>
        <v>0</v>
      </c>
      <c r="CB156" s="123">
        <f t="shared" ref="CB156" si="1566">T156/T157</f>
        <v>0</v>
      </c>
      <c r="CC156" s="124">
        <f t="shared" ref="CC156" si="1567">U156/U157</f>
        <v>0</v>
      </c>
      <c r="CD156" s="125">
        <f t="shared" ref="CD156" si="1568">V156/V157</f>
        <v>0</v>
      </c>
      <c r="CE156" s="126">
        <f t="shared" ref="CE156" si="1569">W156/W157</f>
        <v>0</v>
      </c>
      <c r="CF156" s="123">
        <f t="shared" ref="CF156" si="1570">X156/X157</f>
        <v>0</v>
      </c>
      <c r="CG156" s="124">
        <f t="shared" ref="CG156" si="1571">Y156/Y157</f>
        <v>0</v>
      </c>
      <c r="CH156" s="125">
        <f t="shared" ref="CH156" si="1572">Z156/Z157</f>
        <v>0</v>
      </c>
      <c r="CI156" s="123">
        <f t="shared" ref="CI156" si="1573">AA156/AA157</f>
        <v>0</v>
      </c>
      <c r="CJ156" s="129">
        <f t="shared" ref="CJ156" si="1574">AB156/AB157</f>
        <v>0</v>
      </c>
      <c r="CK156" s="130">
        <f t="shared" ref="CK156" si="1575">AC156/AC157</f>
        <v>0</v>
      </c>
    </row>
    <row r="157" spans="1:89" ht="14.4" thickTop="1" thickBot="1" x14ac:dyDescent="0.3">
      <c r="A157" s="251" t="s">
        <v>13</v>
      </c>
      <c r="B157" s="14">
        <f t="shared" ref="B157" si="1576">SUM(B134:B156)</f>
        <v>25470</v>
      </c>
      <c r="C157" s="1">
        <f t="shared" ref="C157" si="1577">SUM(C134:C156)</f>
        <v>22223</v>
      </c>
      <c r="D157" s="14">
        <f t="shared" ref="D157" si="1578">SUM(D134:D156)</f>
        <v>11227</v>
      </c>
      <c r="E157" s="1">
        <f t="shared" ref="E157" si="1579">SUM(E134:E156)</f>
        <v>10666</v>
      </c>
      <c r="F157" s="14">
        <f t="shared" ref="F157" si="1580">SUM(F134:F156)</f>
        <v>14993</v>
      </c>
      <c r="G157" s="1">
        <f t="shared" ref="G157" si="1581">SUM(G134:G156)</f>
        <v>13536</v>
      </c>
      <c r="H157" s="14">
        <f t="shared" ref="H157" si="1582">SUM(H134:H156)</f>
        <v>33162</v>
      </c>
      <c r="I157" s="1">
        <f t="shared" ref="I157" si="1583">SUM(I134:I156)</f>
        <v>31883</v>
      </c>
      <c r="J157" s="14">
        <f t="shared" ref="J157" si="1584">SUM(J134:J156)</f>
        <v>3846</v>
      </c>
      <c r="K157" s="1">
        <f t="shared" ref="K157" si="1585">SUM(K134:K156)</f>
        <v>4190</v>
      </c>
      <c r="L157" s="14">
        <f t="shared" ref="L157" si="1586">SUM(L134:L156)</f>
        <v>11406</v>
      </c>
      <c r="M157" s="1">
        <f t="shared" ref="M157" si="1587">SUM(M134:M156)</f>
        <v>13829</v>
      </c>
      <c r="N157" s="14">
        <f t="shared" ref="N157" si="1588">SUM(N134:N156)</f>
        <v>28207</v>
      </c>
      <c r="O157" s="1">
        <f t="shared" ref="O157" si="1589">SUM(O134:O156)</f>
        <v>29299</v>
      </c>
      <c r="P157" s="14">
        <f t="shared" ref="P157" si="1590">SUM(P134:P156)</f>
        <v>12944</v>
      </c>
      <c r="Q157" s="1">
        <f t="shared" ref="Q157" si="1591">SUM(Q134:Q156)</f>
        <v>13711</v>
      </c>
      <c r="R157" s="14">
        <f t="shared" ref="R157" si="1592">SUM(R134:R156)</f>
        <v>20540</v>
      </c>
      <c r="S157" s="1">
        <f t="shared" ref="S157" si="1593">SUM(S134:S156)</f>
        <v>22223</v>
      </c>
      <c r="T157" s="14">
        <f t="shared" ref="T157" si="1594">SUM(T134:T156)</f>
        <v>2834</v>
      </c>
      <c r="U157" s="1">
        <f t="shared" ref="U157" si="1595">SUM(U134:U156)</f>
        <v>3350</v>
      </c>
      <c r="V157" s="14">
        <f t="shared" ref="V157" si="1596">SUM(V134:V156)</f>
        <v>17373</v>
      </c>
      <c r="W157" s="1">
        <f t="shared" ref="W157" si="1597">SUM(W134:W156)</f>
        <v>22341</v>
      </c>
      <c r="X157" s="14">
        <f t="shared" ref="X157" si="1598">SUM(X134:X156)</f>
        <v>12067</v>
      </c>
      <c r="Y157" s="1">
        <f t="shared" ref="Y157" si="1599">SUM(Y134:Y156)</f>
        <v>6705</v>
      </c>
      <c r="Z157" s="14">
        <f t="shared" ref="Z157" si="1600">SUM(Z134:Z156)</f>
        <v>39090</v>
      </c>
      <c r="AA157" s="1">
        <f t="shared" ref="AA157" si="1601">SUM(AA134:AA156)</f>
        <v>38483</v>
      </c>
      <c r="AB157" s="166">
        <f t="shared" ref="AB157:AC157" si="1602">SUM(AB133:AB156)</f>
        <v>233159</v>
      </c>
      <c r="AC157" s="167">
        <f t="shared" si="1602"/>
        <v>232439</v>
      </c>
      <c r="BI157" s="251" t="s">
        <v>13</v>
      </c>
      <c r="BJ157" s="147">
        <f>SUM(BJ133:BJ156)</f>
        <v>0.99999999999999989</v>
      </c>
      <c r="BK157" s="148">
        <f t="shared" ref="BK157:CK157" si="1603">SUM(BK133:BK156)</f>
        <v>1</v>
      </c>
      <c r="BL157" s="147">
        <f t="shared" si="1603"/>
        <v>1.0000000000000002</v>
      </c>
      <c r="BM157" s="148">
        <f t="shared" si="1603"/>
        <v>1</v>
      </c>
      <c r="BN157" s="147">
        <f t="shared" si="1603"/>
        <v>1</v>
      </c>
      <c r="BO157" s="148">
        <f t="shared" si="1603"/>
        <v>0.99999999999999989</v>
      </c>
      <c r="BP157" s="147">
        <f t="shared" si="1603"/>
        <v>1</v>
      </c>
      <c r="BQ157" s="148">
        <f t="shared" si="1603"/>
        <v>0.99999999999999978</v>
      </c>
      <c r="BR157" s="147">
        <f t="shared" si="1603"/>
        <v>1</v>
      </c>
      <c r="BS157" s="148">
        <f t="shared" si="1603"/>
        <v>1</v>
      </c>
      <c r="BT157" s="147">
        <f t="shared" si="1603"/>
        <v>1</v>
      </c>
      <c r="BU157" s="148">
        <f t="shared" si="1603"/>
        <v>1</v>
      </c>
      <c r="BV157" s="147">
        <f t="shared" si="1603"/>
        <v>1</v>
      </c>
      <c r="BW157" s="148">
        <f t="shared" si="1603"/>
        <v>0.99999999999999989</v>
      </c>
      <c r="BX157" s="147">
        <f t="shared" si="1603"/>
        <v>1</v>
      </c>
      <c r="BY157" s="148">
        <f t="shared" si="1603"/>
        <v>0.99999999999999989</v>
      </c>
      <c r="BZ157" s="147">
        <f t="shared" si="1603"/>
        <v>0.99999999999999989</v>
      </c>
      <c r="CA157" s="148">
        <f t="shared" si="1603"/>
        <v>0.99999999999999989</v>
      </c>
      <c r="CB157" s="147">
        <f t="shared" si="1603"/>
        <v>1</v>
      </c>
      <c r="CC157" s="148">
        <f t="shared" si="1603"/>
        <v>0.99999999999999978</v>
      </c>
      <c r="CD157" s="147">
        <f t="shared" si="1603"/>
        <v>1</v>
      </c>
      <c r="CE157" s="148">
        <f t="shared" si="1603"/>
        <v>1</v>
      </c>
      <c r="CF157" s="147">
        <f t="shared" si="1603"/>
        <v>1</v>
      </c>
      <c r="CG157" s="148">
        <f t="shared" si="1603"/>
        <v>1.0000000000000002</v>
      </c>
      <c r="CH157" s="147">
        <f t="shared" si="1603"/>
        <v>1.0000000000000002</v>
      </c>
      <c r="CI157" s="148">
        <f t="shared" si="1603"/>
        <v>0.99999999999999989</v>
      </c>
      <c r="CJ157" s="147">
        <f t="shared" si="1603"/>
        <v>0.99999999999999989</v>
      </c>
      <c r="CK157" s="148">
        <f t="shared" si="1603"/>
        <v>1</v>
      </c>
    </row>
    <row r="158" spans="1:89" ht="13.8" thickTop="1" x14ac:dyDescent="0.25">
      <c r="A158" s="178"/>
    </row>
    <row r="160" spans="1:89" x14ac:dyDescent="0.25">
      <c r="A160" s="299">
        <f>+A129+1</f>
        <v>45236</v>
      </c>
      <c r="B160" s="299"/>
      <c r="C160" s="299"/>
      <c r="D160" s="299"/>
      <c r="BI160" s="298">
        <f>+BI129+1</f>
        <v>45236</v>
      </c>
      <c r="BJ160" s="298"/>
      <c r="BK160" s="298"/>
      <c r="BL160" s="298"/>
    </row>
    <row r="161" spans="1:89" ht="13.8" thickBot="1" x14ac:dyDescent="0.3">
      <c r="AE161" t="s">
        <v>84</v>
      </c>
    </row>
    <row r="162" spans="1:89" ht="14.4" thickTop="1" thickBot="1" x14ac:dyDescent="0.3">
      <c r="A162" s="290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0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0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5">
      <c r="A163" s="291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68" t="s">
        <v>14</v>
      </c>
      <c r="AC163" s="169" t="s">
        <v>15</v>
      </c>
      <c r="AE163" s="291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68" t="s">
        <v>14</v>
      </c>
      <c r="BG163" s="169" t="s">
        <v>15</v>
      </c>
      <c r="BI163" s="291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8" thickTop="1" x14ac:dyDescent="0.25">
      <c r="A164" s="119" t="s">
        <v>16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1"/>
      <c r="AA164" s="176"/>
      <c r="AB164" s="162">
        <f t="shared" ref="AB164:AB187" si="1604">B164+D164+F164+H164+J164+L164+N164+P164+R164+T164+V164+X164+Z164</f>
        <v>0</v>
      </c>
      <c r="AC164" s="163">
        <f>C164+E164+G164+I164+K164+M164+O164+Q164+S164+U164+W164+Y164+AA164</f>
        <v>0</v>
      </c>
      <c r="AE164" s="254" t="str">
        <f>$AE$9</f>
        <v>07:00 - 07:59</v>
      </c>
      <c r="AF164" s="120">
        <f t="shared" ref="AF164:AO165" si="1605">SUMIF($A$9:$A$32,$AE164,B$164:B$187)</f>
        <v>4969</v>
      </c>
      <c r="AG164" s="177">
        <f t="shared" si="1605"/>
        <v>1408.2707007007373</v>
      </c>
      <c r="AH164" s="121">
        <f t="shared" si="1605"/>
        <v>1971</v>
      </c>
      <c r="AI164" s="172">
        <f t="shared" si="1605"/>
        <v>1683.6237933981965</v>
      </c>
      <c r="AJ164" s="120">
        <f t="shared" si="1605"/>
        <v>3218</v>
      </c>
      <c r="AK164" s="122">
        <f t="shared" si="1605"/>
        <v>1344.2220457852859</v>
      </c>
      <c r="AL164" s="121">
        <f t="shared" si="1605"/>
        <v>3809</v>
      </c>
      <c r="AM164" s="172">
        <f t="shared" si="1605"/>
        <v>2387.4254234516961</v>
      </c>
      <c r="AN164" s="120">
        <f t="shared" si="1605"/>
        <v>374</v>
      </c>
      <c r="AO164" s="122">
        <f t="shared" si="1605"/>
        <v>1215.1168310958706</v>
      </c>
      <c r="AP164" s="121">
        <f t="shared" ref="AP164:AY165" si="1606">SUMIF($A$9:$A$32,$AE164,L$164:L$187)</f>
        <v>903</v>
      </c>
      <c r="AQ164" s="120">
        <f t="shared" si="1606"/>
        <v>4045.438011341133</v>
      </c>
      <c r="AR164" s="171">
        <f t="shared" si="1606"/>
        <v>2941</v>
      </c>
      <c r="AS164" s="173">
        <f t="shared" si="1606"/>
        <v>5065.6227807545574</v>
      </c>
      <c r="AT164" s="120">
        <f t="shared" si="1606"/>
        <v>2425</v>
      </c>
      <c r="AU164" s="122">
        <f t="shared" si="1606"/>
        <v>2712.8762606365999</v>
      </c>
      <c r="AV164" s="121">
        <f t="shared" si="1606"/>
        <v>3392</v>
      </c>
      <c r="AW164" s="172">
        <f t="shared" si="1606"/>
        <v>2332.5676151835264</v>
      </c>
      <c r="AX164" s="120">
        <f t="shared" si="1606"/>
        <v>357</v>
      </c>
      <c r="AY164" s="122">
        <f t="shared" si="1606"/>
        <v>2146.9151008390372</v>
      </c>
      <c r="AZ164" s="121">
        <f t="shared" ref="AZ164:BE165" si="1607">SUMIF($A$9:$A$32,$AE164,V$164:V$187)</f>
        <v>1059</v>
      </c>
      <c r="BA164" s="172">
        <f t="shared" si="1607"/>
        <v>4393.7554357678791</v>
      </c>
      <c r="BB164" s="120">
        <f t="shared" si="1607"/>
        <v>2112</v>
      </c>
      <c r="BC164" s="122">
        <f t="shared" si="1607"/>
        <v>2454.5239263013855</v>
      </c>
      <c r="BD164" s="21">
        <f t="shared" si="1607"/>
        <v>5961</v>
      </c>
      <c r="BE164" s="176">
        <f t="shared" si="1607"/>
        <v>3304.6420747440952</v>
      </c>
      <c r="BF164" s="162">
        <f>AF164+AH164+AJ164+AL164+AN164+AP164+AR164+AT164+AV164+AX164+AZ164+BB164+BD164</f>
        <v>33491</v>
      </c>
      <c r="BG164" s="163">
        <f>AG164+AI164+AK164+AM164+AO164+AQ164+AS164+AU164+AW164+AY164+BA164+BC164+BE164</f>
        <v>34495</v>
      </c>
      <c r="BI164" s="119" t="s">
        <v>16</v>
      </c>
      <c r="BJ164" s="123">
        <f>B164/B188</f>
        <v>0</v>
      </c>
      <c r="BK164" s="124">
        <f t="shared" ref="BK164" si="1608">C164/C188</f>
        <v>0</v>
      </c>
      <c r="BL164" s="125">
        <f t="shared" ref="BL164" si="1609">D164/D188</f>
        <v>0</v>
      </c>
      <c r="BM164" s="126">
        <f t="shared" ref="BM164" si="1610">E164/E188</f>
        <v>0</v>
      </c>
      <c r="BN164" s="123">
        <f t="shared" ref="BN164" si="1611">F164/F188</f>
        <v>0</v>
      </c>
      <c r="BO164" s="124">
        <f t="shared" ref="BO164" si="1612">G164/G188</f>
        <v>0</v>
      </c>
      <c r="BP164" s="125">
        <f t="shared" ref="BP164" si="1613">H164/H188</f>
        <v>0</v>
      </c>
      <c r="BQ164" s="126">
        <f t="shared" ref="BQ164" si="1614">I164/I188</f>
        <v>0</v>
      </c>
      <c r="BR164" s="123">
        <f t="shared" ref="BR164" si="1615">J164/J188</f>
        <v>0</v>
      </c>
      <c r="BS164" s="124">
        <f t="shared" ref="BS164" si="1616">K164/K188</f>
        <v>0</v>
      </c>
      <c r="BT164" s="125">
        <f t="shared" ref="BT164" si="1617">L164/L188</f>
        <v>0</v>
      </c>
      <c r="BU164" s="123">
        <f t="shared" ref="BU164" si="1618">M164/M188</f>
        <v>0</v>
      </c>
      <c r="BV164" s="127">
        <f t="shared" ref="BV164" si="1619">N164/N188</f>
        <v>0</v>
      </c>
      <c r="BW164" s="128">
        <f t="shared" ref="BW164" si="1620">O164/O188</f>
        <v>0</v>
      </c>
      <c r="BX164" s="123">
        <f t="shared" ref="BX164" si="1621">P164/P188</f>
        <v>0</v>
      </c>
      <c r="BY164" s="124">
        <f t="shared" ref="BY164" si="1622">Q164/Q188</f>
        <v>0</v>
      </c>
      <c r="BZ164" s="125">
        <f t="shared" ref="BZ164" si="1623">R164/R188</f>
        <v>0</v>
      </c>
      <c r="CA164" s="126">
        <f t="shared" ref="CA164" si="1624">S164/S188</f>
        <v>0</v>
      </c>
      <c r="CB164" s="123">
        <f t="shared" ref="CB164" si="1625">T164/T188</f>
        <v>0</v>
      </c>
      <c r="CC164" s="124">
        <f t="shared" ref="CC164" si="1626">U164/U188</f>
        <v>0</v>
      </c>
      <c r="CD164" s="125">
        <f t="shared" ref="CD164" si="1627">V164/V188</f>
        <v>0</v>
      </c>
      <c r="CE164" s="126">
        <f t="shared" ref="CE164" si="1628">W164/W188</f>
        <v>0</v>
      </c>
      <c r="CF164" s="123">
        <f t="shared" ref="CF164" si="1629">X164/X188</f>
        <v>0</v>
      </c>
      <c r="CG164" s="124">
        <f t="shared" ref="CG164" si="1630">Y164/Y188</f>
        <v>0</v>
      </c>
      <c r="CH164" s="125">
        <f t="shared" ref="CH164" si="1631">Z164/Z188</f>
        <v>0</v>
      </c>
      <c r="CI164" s="123">
        <f t="shared" ref="CI164" si="1632">AA164/AA188</f>
        <v>0</v>
      </c>
      <c r="CJ164" s="129">
        <f t="shared" ref="CJ164" si="1633">AB164/AB188</f>
        <v>0</v>
      </c>
      <c r="CK164" s="130">
        <f t="shared" ref="CK164" si="1634">AC164/AC188</f>
        <v>0</v>
      </c>
    </row>
    <row r="165" spans="1:89" x14ac:dyDescent="0.25">
      <c r="A165" s="131" t="s">
        <v>17</v>
      </c>
      <c r="B165" s="180">
        <v>924</v>
      </c>
      <c r="C165" s="181">
        <v>0</v>
      </c>
      <c r="D165" s="182">
        <v>715</v>
      </c>
      <c r="E165" s="183">
        <v>4</v>
      </c>
      <c r="F165" s="180">
        <v>1171</v>
      </c>
      <c r="G165" s="184">
        <v>12</v>
      </c>
      <c r="H165" s="182">
        <v>1050</v>
      </c>
      <c r="I165" s="183">
        <v>46</v>
      </c>
      <c r="J165" s="180">
        <v>17</v>
      </c>
      <c r="K165" s="184">
        <v>46</v>
      </c>
      <c r="L165" s="182">
        <v>67</v>
      </c>
      <c r="M165" s="180">
        <v>249</v>
      </c>
      <c r="N165" s="185">
        <v>476</v>
      </c>
      <c r="O165" s="186">
        <v>350</v>
      </c>
      <c r="P165" s="180">
        <v>116</v>
      </c>
      <c r="Q165" s="184">
        <v>175</v>
      </c>
      <c r="R165" s="182">
        <v>92</v>
      </c>
      <c r="S165" s="183">
        <v>270</v>
      </c>
      <c r="T165" s="180">
        <v>2</v>
      </c>
      <c r="U165" s="184">
        <v>60</v>
      </c>
      <c r="V165" s="182">
        <v>12</v>
      </c>
      <c r="W165" s="183">
        <v>164</v>
      </c>
      <c r="X165" s="180">
        <v>2</v>
      </c>
      <c r="Y165" s="184">
        <v>0</v>
      </c>
      <c r="Z165" s="182">
        <v>41</v>
      </c>
      <c r="AA165" s="180">
        <v>0</v>
      </c>
      <c r="AB165" s="162">
        <f t="shared" si="1604"/>
        <v>4685</v>
      </c>
      <c r="AC165" s="165">
        <f t="shared" ref="AC165:AC187" si="1635">SUM(C165,E165,G165,I165,K165,M165,O165,Q165,S165,U165,W165,Y165,AA165)</f>
        <v>1376</v>
      </c>
      <c r="AE165" s="256" t="str">
        <f>$AE$10</f>
        <v>08:00 - 08:59</v>
      </c>
      <c r="AF165" s="120">
        <f t="shared" si="1605"/>
        <v>4338</v>
      </c>
      <c r="AG165" s="181">
        <f t="shared" si="1605"/>
        <v>1245.9052040838142</v>
      </c>
      <c r="AH165" s="182">
        <f t="shared" si="1605"/>
        <v>1950</v>
      </c>
      <c r="AI165" s="183">
        <f t="shared" si="1605"/>
        <v>1300.6686247267785</v>
      </c>
      <c r="AJ165" s="180">
        <f t="shared" si="1605"/>
        <v>2714</v>
      </c>
      <c r="AK165" s="184">
        <f t="shared" si="1605"/>
        <v>1064.8755718754514</v>
      </c>
      <c r="AL165" s="182">
        <f t="shared" si="1605"/>
        <v>3471</v>
      </c>
      <c r="AM165" s="183">
        <f t="shared" si="1605"/>
        <v>2355.231923122557</v>
      </c>
      <c r="AN165" s="180">
        <f t="shared" si="1605"/>
        <v>314</v>
      </c>
      <c r="AO165" s="184">
        <f t="shared" si="1605"/>
        <v>1127.4656399615458</v>
      </c>
      <c r="AP165" s="182">
        <f t="shared" si="1606"/>
        <v>714</v>
      </c>
      <c r="AQ165" s="180">
        <f t="shared" si="1606"/>
        <v>4234.6814818182102</v>
      </c>
      <c r="AR165" s="185">
        <f t="shared" si="1606"/>
        <v>2292</v>
      </c>
      <c r="AS165" s="186">
        <f t="shared" si="1606"/>
        <v>4621.8413203366435</v>
      </c>
      <c r="AT165" s="180">
        <f t="shared" si="1606"/>
        <v>1818</v>
      </c>
      <c r="AU165" s="184">
        <f t="shared" si="1606"/>
        <v>2419.0193645583527</v>
      </c>
      <c r="AV165" s="182">
        <f t="shared" si="1606"/>
        <v>2823</v>
      </c>
      <c r="AW165" s="183">
        <f t="shared" si="1606"/>
        <v>2006.2551304946601</v>
      </c>
      <c r="AX165" s="180">
        <f t="shared" si="1606"/>
        <v>274</v>
      </c>
      <c r="AY165" s="184">
        <f t="shared" si="1606"/>
        <v>1536.5398695839228</v>
      </c>
      <c r="AZ165" s="182">
        <f t="shared" si="1607"/>
        <v>890</v>
      </c>
      <c r="BA165" s="183">
        <f t="shared" si="1607"/>
        <v>3519.3432683143446</v>
      </c>
      <c r="BB165" s="180">
        <f t="shared" si="1607"/>
        <v>2117</v>
      </c>
      <c r="BC165" s="184">
        <f t="shared" si="1607"/>
        <v>2100.4803335331385</v>
      </c>
      <c r="BD165" s="182">
        <f t="shared" si="1607"/>
        <v>4741</v>
      </c>
      <c r="BE165" s="180">
        <f t="shared" si="1607"/>
        <v>3016.6922675905812</v>
      </c>
      <c r="BF165" s="164">
        <f>SUM(AF165,AH165,AJ165,AL165,AN165,AP165,AR165,AT165,AV165,AX165,AZ165,BB165,BD165)</f>
        <v>28456</v>
      </c>
      <c r="BG165" s="165">
        <f>SUM(AG165,AI165,AK165,AM165,AO165,AQ165,AS165,AU165,AW165,AY165,BA165,BC165,BE165)</f>
        <v>30549</v>
      </c>
      <c r="BI165" s="131" t="s">
        <v>17</v>
      </c>
      <c r="BJ165" s="123">
        <f>B165/B188</f>
        <v>2.109300095877277E-2</v>
      </c>
      <c r="BK165" s="124">
        <f t="shared" ref="BK165" si="1636">C165/C188</f>
        <v>0</v>
      </c>
      <c r="BL165" s="125">
        <f t="shared" ref="BL165" si="1637">D165/D188</f>
        <v>3.0525551808051915E-2</v>
      </c>
      <c r="BM165" s="126">
        <f t="shared" ref="BM165" si="1638">E165/E188</f>
        <v>1.9480218748878505E-4</v>
      </c>
      <c r="BN165" s="123">
        <f t="shared" ref="BN165" si="1639">F165/F188</f>
        <v>3.9024227680207954E-2</v>
      </c>
      <c r="BO165" s="124">
        <f t="shared" ref="BO165" si="1640">G165/G188</f>
        <v>5.0090697920242072E-4</v>
      </c>
      <c r="BP165" s="125">
        <f t="shared" ref="BP165" si="1641">H165/H188</f>
        <v>2.2193101115995942E-2</v>
      </c>
      <c r="BQ165" s="126">
        <f t="shared" ref="BQ165" si="1642">I165/I188</f>
        <v>9.2380256641465437E-4</v>
      </c>
      <c r="BR165" s="123">
        <f t="shared" ref="BR165" si="1643">J165/J188</f>
        <v>1.9792758179066248E-3</v>
      </c>
      <c r="BS165" s="124">
        <f t="shared" ref="BS165" si="1644">K165/K188</f>
        <v>5.0636419905204849E-3</v>
      </c>
      <c r="BT165" s="125">
        <f t="shared" ref="BT165" si="1645">L165/L188</f>
        <v>2.4673172528079544E-3</v>
      </c>
      <c r="BU165" s="123">
        <f t="shared" ref="BU165" si="1646">M165/M188</f>
        <v>7.902699893521329E-3</v>
      </c>
      <c r="BV165" s="127">
        <f t="shared" ref="BV165" si="1647">N165/N188</f>
        <v>1.0445697733108035E-2</v>
      </c>
      <c r="BW165" s="128">
        <f t="shared" ref="BW165" si="1648">O165/O188</f>
        <v>7.0824627728942541E-3</v>
      </c>
      <c r="BX165" s="123">
        <f t="shared" ref="BX165" si="1649">P165/P188</f>
        <v>4.3476631310670512E-3</v>
      </c>
      <c r="BY165" s="124">
        <f t="shared" ref="BY165" si="1650">Q165/Q188</f>
        <v>6.0093249494083774E-3</v>
      </c>
      <c r="BZ165" s="125">
        <f t="shared" ref="BZ165" si="1651">R165/R188</f>
        <v>2.7734233691064755E-3</v>
      </c>
      <c r="CA165" s="126">
        <f t="shared" ref="CA165" si="1652">S165/S188</f>
        <v>7.6014086647710252E-3</v>
      </c>
      <c r="CB165" s="123">
        <f t="shared" ref="CB165" si="1653">T165/T188</f>
        <v>1.9449576971700865E-4</v>
      </c>
      <c r="CC165" s="124">
        <f t="shared" ref="CC165" si="1654">U165/U188</f>
        <v>5.2449499034068845E-3</v>
      </c>
      <c r="CD165" s="125">
        <f t="shared" ref="CD165" si="1655">V165/V188</f>
        <v>3.8798538588379836E-4</v>
      </c>
      <c r="CE165" s="126">
        <f t="shared" ref="CE165" si="1656">W165/W188</f>
        <v>4.1148969109594041E-3</v>
      </c>
      <c r="CF165" s="123">
        <f t="shared" ref="CF165" si="1657">X165/X188</f>
        <v>7.032843378577959E-5</v>
      </c>
      <c r="CG165" s="124">
        <f t="shared" ref="CG165" si="1658">Y165/Y188</f>
        <v>0</v>
      </c>
      <c r="CH165" s="125">
        <f t="shared" ref="CH165" si="1659">Z165/Z188</f>
        <v>6.8875151189356273E-4</v>
      </c>
      <c r="CI165" s="123">
        <f t="shared" ref="CI165" si="1660">AA165/AA188</f>
        <v>0</v>
      </c>
      <c r="CJ165" s="129">
        <f t="shared" ref="CJ165" si="1661">AB165/AB188</f>
        <v>1.1292095292268831E-2</v>
      </c>
      <c r="CK165" s="130">
        <f t="shared" ref="CK165" si="1662">AC165/AC188</f>
        <v>3.3232781627295319E-3</v>
      </c>
    </row>
    <row r="166" spans="1:89" ht="13.8" thickBot="1" x14ac:dyDescent="0.3">
      <c r="A166" s="139" t="s">
        <v>18</v>
      </c>
      <c r="B166" s="187">
        <v>3344</v>
      </c>
      <c r="C166" s="188">
        <v>597</v>
      </c>
      <c r="D166" s="189">
        <v>1886</v>
      </c>
      <c r="E166" s="190">
        <v>441</v>
      </c>
      <c r="F166" s="187">
        <v>2748</v>
      </c>
      <c r="G166" s="191">
        <v>448</v>
      </c>
      <c r="H166" s="189">
        <v>2952</v>
      </c>
      <c r="I166" s="190">
        <v>948</v>
      </c>
      <c r="J166" s="187">
        <v>129</v>
      </c>
      <c r="K166" s="191">
        <v>469</v>
      </c>
      <c r="L166" s="189">
        <v>399</v>
      </c>
      <c r="M166" s="187">
        <v>1772</v>
      </c>
      <c r="N166" s="192">
        <v>1945</v>
      </c>
      <c r="O166" s="193">
        <v>2770</v>
      </c>
      <c r="P166" s="187">
        <v>899</v>
      </c>
      <c r="Q166" s="191">
        <v>1330</v>
      </c>
      <c r="R166" s="189">
        <v>1664</v>
      </c>
      <c r="S166" s="190">
        <v>1509</v>
      </c>
      <c r="T166" s="187">
        <v>98</v>
      </c>
      <c r="U166" s="191">
        <v>871</v>
      </c>
      <c r="V166" s="189">
        <v>565</v>
      </c>
      <c r="W166" s="190">
        <v>2074</v>
      </c>
      <c r="X166" s="187">
        <v>1471</v>
      </c>
      <c r="Y166" s="191">
        <v>1390</v>
      </c>
      <c r="Z166" s="189">
        <v>3738</v>
      </c>
      <c r="AA166" s="187">
        <v>2405</v>
      </c>
      <c r="AB166" s="162">
        <f t="shared" si="1604"/>
        <v>21838</v>
      </c>
      <c r="AC166" s="165">
        <f t="shared" si="1635"/>
        <v>17024</v>
      </c>
      <c r="AE166" s="254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18</v>
      </c>
      <c r="BJ166" s="123">
        <f>B166/B188</f>
        <v>7.6336574898415749E-2</v>
      </c>
      <c r="BK166" s="124">
        <f t="shared" ref="BK166" si="1663">C166/C188</f>
        <v>1.6179658339991826E-2</v>
      </c>
      <c r="BL166" s="125">
        <f t="shared" ref="BL166" si="1664">D166/D188</f>
        <v>8.0519147846134148E-2</v>
      </c>
      <c r="BM166" s="126">
        <f t="shared" ref="BM166" si="1665">E166/E188</f>
        <v>2.1476941170638551E-2</v>
      </c>
      <c r="BN166" s="123">
        <f t="shared" ref="BN166" si="1666">F166/F188</f>
        <v>9.1578631652614387E-2</v>
      </c>
      <c r="BO166" s="124">
        <f t="shared" ref="BO166" si="1667">G166/G188</f>
        <v>1.8700527223557039E-2</v>
      </c>
      <c r="BP166" s="125">
        <f t="shared" ref="BP166" si="1668">H166/H188</f>
        <v>6.2394318566114305E-2</v>
      </c>
      <c r="BQ166" s="126">
        <f t="shared" ref="BQ166" si="1669">I166/I188</f>
        <v>1.9038365933936791E-2</v>
      </c>
      <c r="BR166" s="123">
        <f t="shared" ref="BR166" si="1670">J166/J188</f>
        <v>1.5019210618232623E-2</v>
      </c>
      <c r="BS166" s="124">
        <f t="shared" ref="BS166" si="1671">K166/K188</f>
        <v>5.1627132468567552E-2</v>
      </c>
      <c r="BT166" s="125">
        <f t="shared" ref="BT166" si="1672">L166/L188</f>
        <v>1.4693426624930951E-2</v>
      </c>
      <c r="BU166" s="123">
        <f t="shared" ref="BU166" si="1673">M166/M188</f>
        <v>5.6239294021364634E-2</v>
      </c>
      <c r="BV166" s="127">
        <f t="shared" ref="BV166" si="1674">N166/N188</f>
        <v>4.2682525401040179E-2</v>
      </c>
      <c r="BW166" s="128">
        <f t="shared" ref="BW166" si="1675">O166/O188</f>
        <v>5.6052633945477381E-2</v>
      </c>
      <c r="BX166" s="123">
        <f t="shared" ref="BX166" si="1676">P166/P188</f>
        <v>3.3694389265769648E-2</v>
      </c>
      <c r="BY166" s="124">
        <f t="shared" ref="BY166" si="1677">Q166/Q188</f>
        <v>4.5670869615503672E-2</v>
      </c>
      <c r="BZ166" s="125">
        <f t="shared" ref="BZ166" si="1678">R166/R188</f>
        <v>5.0162787893404073E-2</v>
      </c>
      <c r="CA166" s="126">
        <f t="shared" ref="CA166" si="1679">S166/S188</f>
        <v>4.2483428426442503E-2</v>
      </c>
      <c r="CB166" s="123">
        <f t="shared" ref="CB166" si="1680">T166/T188</f>
        <v>9.5302927161334244E-3</v>
      </c>
      <c r="CC166" s="124">
        <f t="shared" ref="CC166" si="1681">U166/U188</f>
        <v>7.6139189431123286E-2</v>
      </c>
      <c r="CD166" s="125">
        <f t="shared" ref="CD166" si="1682">V166/V188</f>
        <v>1.8267645252028841E-2</v>
      </c>
      <c r="CE166" s="126">
        <f t="shared" ref="CE166" si="1683">W166/W188</f>
        <v>5.2038391422742705E-2</v>
      </c>
      <c r="CF166" s="123">
        <f t="shared" ref="CF166" si="1684">X166/X188</f>
        <v>5.1726563049440892E-2</v>
      </c>
      <c r="CG166" s="124">
        <f t="shared" ref="CG166" si="1685">Y166/Y188</f>
        <v>7.5925217603676806E-2</v>
      </c>
      <c r="CH166" s="125">
        <f t="shared" ref="CH166" si="1686">Z166/Z188</f>
        <v>6.2793979303857009E-2</v>
      </c>
      <c r="CI166" s="123">
        <f t="shared" ref="CI166" si="1687">AA166/AA188</f>
        <v>4.103212474777828E-2</v>
      </c>
      <c r="CJ166" s="129">
        <f t="shared" ref="CJ166" si="1688">AB166/AB188</f>
        <v>5.2635384630217018E-2</v>
      </c>
      <c r="CK166" s="130">
        <f t="shared" ref="CK166" si="1689">AC166/AC188</f>
        <v>4.1115906571444441E-2</v>
      </c>
    </row>
    <row r="167" spans="1:89" ht="14.4" thickTop="1" thickBot="1" x14ac:dyDescent="0.3">
      <c r="A167" s="131" t="s">
        <v>19</v>
      </c>
      <c r="B167" s="180">
        <v>4840</v>
      </c>
      <c r="C167" s="181">
        <v>1467</v>
      </c>
      <c r="D167" s="182">
        <v>2165</v>
      </c>
      <c r="E167" s="183">
        <v>1232</v>
      </c>
      <c r="F167" s="180">
        <v>3563</v>
      </c>
      <c r="G167" s="184">
        <v>1137</v>
      </c>
      <c r="H167" s="182">
        <v>3992</v>
      </c>
      <c r="I167" s="183">
        <v>2042</v>
      </c>
      <c r="J167" s="180">
        <v>292</v>
      </c>
      <c r="K167" s="184">
        <v>1001</v>
      </c>
      <c r="L167" s="182">
        <v>693</v>
      </c>
      <c r="M167" s="180">
        <v>3116</v>
      </c>
      <c r="N167" s="185">
        <v>2800</v>
      </c>
      <c r="O167" s="186">
        <v>4098</v>
      </c>
      <c r="P167" s="180">
        <v>1926</v>
      </c>
      <c r="Q167" s="184">
        <v>2229</v>
      </c>
      <c r="R167" s="182">
        <v>2831</v>
      </c>
      <c r="S167" s="183">
        <v>2044</v>
      </c>
      <c r="T167" s="180">
        <v>283</v>
      </c>
      <c r="U167" s="184">
        <v>1565</v>
      </c>
      <c r="V167" s="182">
        <v>874</v>
      </c>
      <c r="W167" s="183">
        <v>3694</v>
      </c>
      <c r="X167" s="180">
        <v>2067</v>
      </c>
      <c r="Y167" s="184">
        <v>1764</v>
      </c>
      <c r="Z167" s="182">
        <v>5072</v>
      </c>
      <c r="AA167" s="180">
        <v>3125</v>
      </c>
      <c r="AB167" s="162">
        <f t="shared" si="1604"/>
        <v>31398</v>
      </c>
      <c r="AC167" s="165">
        <f t="shared" si="1635"/>
        <v>28514</v>
      </c>
      <c r="AE167" s="251" t="s">
        <v>13</v>
      </c>
      <c r="AF167" s="14">
        <f t="shared" ref="AF167:BG167" si="1690">SUM(AF164:AF166)</f>
        <v>9307</v>
      </c>
      <c r="AG167" s="1">
        <f t="shared" si="1690"/>
        <v>2654.1759047845517</v>
      </c>
      <c r="AH167" s="14">
        <f t="shared" si="1690"/>
        <v>3921</v>
      </c>
      <c r="AI167" s="1">
        <f t="shared" si="1690"/>
        <v>2984.292418124975</v>
      </c>
      <c r="AJ167" s="14">
        <f t="shared" si="1690"/>
        <v>5932</v>
      </c>
      <c r="AK167" s="1">
        <f t="shared" si="1690"/>
        <v>2409.0976176607373</v>
      </c>
      <c r="AL167" s="14">
        <f t="shared" si="1690"/>
        <v>7280</v>
      </c>
      <c r="AM167" s="1">
        <f t="shared" si="1690"/>
        <v>4742.6573465742531</v>
      </c>
      <c r="AN167" s="14">
        <f t="shared" si="1690"/>
        <v>688</v>
      </c>
      <c r="AO167" s="1">
        <f t="shared" si="1690"/>
        <v>2342.5824710574161</v>
      </c>
      <c r="AP167" s="14">
        <f t="shared" si="1690"/>
        <v>1617</v>
      </c>
      <c r="AQ167" s="1">
        <f t="shared" si="1690"/>
        <v>8280.1194931593436</v>
      </c>
      <c r="AR167" s="14">
        <f t="shared" si="1690"/>
        <v>5233</v>
      </c>
      <c r="AS167" s="1">
        <f t="shared" si="1690"/>
        <v>9687.4641010912019</v>
      </c>
      <c r="AT167" s="14">
        <f t="shared" si="1690"/>
        <v>4243</v>
      </c>
      <c r="AU167" s="1">
        <f t="shared" si="1690"/>
        <v>5131.895625194953</v>
      </c>
      <c r="AV167" s="14">
        <f t="shared" si="1690"/>
        <v>6215</v>
      </c>
      <c r="AW167" s="1">
        <f t="shared" si="1690"/>
        <v>4338.822745678186</v>
      </c>
      <c r="AX167" s="14">
        <f t="shared" si="1690"/>
        <v>631</v>
      </c>
      <c r="AY167" s="1">
        <f t="shared" si="1690"/>
        <v>3683.4549704229603</v>
      </c>
      <c r="AZ167" s="14">
        <f t="shared" si="1690"/>
        <v>1949</v>
      </c>
      <c r="BA167" s="1">
        <f t="shared" si="1690"/>
        <v>7913.0987040822238</v>
      </c>
      <c r="BB167" s="14">
        <f t="shared" si="1690"/>
        <v>4229</v>
      </c>
      <c r="BC167" s="1">
        <f t="shared" si="1690"/>
        <v>4555.0042598345244</v>
      </c>
      <c r="BD167" s="14">
        <f t="shared" si="1690"/>
        <v>10702</v>
      </c>
      <c r="BE167" s="1">
        <f t="shared" si="1690"/>
        <v>6321.334342334676</v>
      </c>
      <c r="BF167" s="166">
        <f t="shared" si="1690"/>
        <v>61947</v>
      </c>
      <c r="BG167" s="167">
        <f t="shared" si="1690"/>
        <v>65044</v>
      </c>
      <c r="BI167" s="131" t="s">
        <v>19</v>
      </c>
      <c r="BJ167" s="123">
        <f>B167/B188</f>
        <v>0.11048714787928594</v>
      </c>
      <c r="BK167" s="124">
        <f t="shared" ref="BK167" si="1691">C167/C188</f>
        <v>3.9758054915859313E-2</v>
      </c>
      <c r="BL167" s="125">
        <f t="shared" ref="BL167" si="1692">D167/D188</f>
        <v>9.2430517013192159E-2</v>
      </c>
      <c r="BM167" s="126">
        <f t="shared" ref="BM167" si="1693">E167/E188</f>
        <v>5.999907374654579E-2</v>
      </c>
      <c r="BN167" s="123">
        <f t="shared" ref="BN167" si="1694">F167/F188</f>
        <v>0.1187389609091212</v>
      </c>
      <c r="BO167" s="124">
        <f t="shared" ref="BO167" si="1695">G167/G188</f>
        <v>4.7460936279429357E-2</v>
      </c>
      <c r="BP167" s="125">
        <f t="shared" ref="BP167" si="1696">H167/H188</f>
        <v>8.4376056814338851E-2</v>
      </c>
      <c r="BQ167" s="126">
        <f t="shared" ref="BQ167" si="1697">I167/I188</f>
        <v>4.1008800883015742E-2</v>
      </c>
      <c r="BR167" s="123">
        <f t="shared" ref="BR167" si="1698">J167/J188</f>
        <v>3.3996972872278493E-2</v>
      </c>
      <c r="BS167" s="124">
        <f t="shared" ref="BS167" si="1699">K167/K188</f>
        <v>0.11018925288067402</v>
      </c>
      <c r="BT167" s="125">
        <f t="shared" ref="BT167" si="1700">L167/L188</f>
        <v>2.552016203277481E-2</v>
      </c>
      <c r="BU167" s="123">
        <f t="shared" ref="BU167" si="1701">M167/M188</f>
        <v>9.8894830796033978E-2</v>
      </c>
      <c r="BV167" s="127">
        <f t="shared" ref="BV167" si="1702">N167/N188</f>
        <v>6.1445280782988436E-2</v>
      </c>
      <c r="BW167" s="128">
        <f t="shared" ref="BW167" si="1703">O167/O188</f>
        <v>8.2925521266630442E-2</v>
      </c>
      <c r="BX167" s="123">
        <f t="shared" ref="BX167" si="1704">P167/P188</f>
        <v>7.2186199917544325E-2</v>
      </c>
      <c r="BY167" s="124">
        <f t="shared" ref="BY167" si="1705">Q167/Q188</f>
        <v>7.6541630355607279E-2</v>
      </c>
      <c r="BZ167" s="125">
        <f t="shared" ref="BZ167" si="1706">R167/R188</f>
        <v>8.5343060412395991E-2</v>
      </c>
      <c r="CA167" s="126">
        <f t="shared" ref="CA167" si="1707">S167/S188</f>
        <v>5.7545478928859167E-2</v>
      </c>
      <c r="CB167" s="123">
        <f t="shared" ref="CB167" si="1708">T167/T188</f>
        <v>2.7521151414956726E-2</v>
      </c>
      <c r="CC167" s="124">
        <f t="shared" ref="CC167" si="1709">U167/U188</f>
        <v>0.13680577664719626</v>
      </c>
      <c r="CD167" s="125">
        <f t="shared" ref="CD167" si="1710">V167/V188</f>
        <v>2.8258268938536647E-2</v>
      </c>
      <c r="CE167" s="126">
        <f t="shared" ref="CE167" si="1711">W167/W188</f>
        <v>9.2685543835878278E-2</v>
      </c>
      <c r="CF167" s="123">
        <f t="shared" ref="CF167" si="1712">X167/X188</f>
        <v>7.2684436317603213E-2</v>
      </c>
      <c r="CG167" s="124">
        <f t="shared" ref="CG167" si="1713">Y167/Y188</f>
        <v>9.6354017160349553E-2</v>
      </c>
      <c r="CH167" s="125">
        <f t="shared" ref="CH167" si="1714">Z167/Z188</f>
        <v>8.5203601666442683E-2</v>
      </c>
      <c r="CI167" s="123">
        <f t="shared" ref="CI167" si="1715">AA167/AA188</f>
        <v>5.3316170410314813E-2</v>
      </c>
      <c r="CJ167" s="129">
        <f t="shared" ref="CJ167" si="1716">AB167/AB188</f>
        <v>7.5677525717536123E-2</v>
      </c>
      <c r="CK167" s="130">
        <f t="shared" ref="CK167" si="1717">AC167/AC188</f>
        <v>6.8866245299469386E-2</v>
      </c>
    </row>
    <row r="168" spans="1:89" ht="13.8" thickTop="1" x14ac:dyDescent="0.25">
      <c r="A168" s="139" t="s">
        <v>20</v>
      </c>
      <c r="B168" s="266">
        <v>4969</v>
      </c>
      <c r="C168" s="267">
        <v>1408.2707007007373</v>
      </c>
      <c r="D168" s="268">
        <v>1971</v>
      </c>
      <c r="E168" s="269">
        <v>1683.6237933981965</v>
      </c>
      <c r="F168" s="266">
        <v>3218</v>
      </c>
      <c r="G168" s="270">
        <v>1344.2220457852859</v>
      </c>
      <c r="H168" s="268">
        <v>3809</v>
      </c>
      <c r="I168" s="269">
        <v>2387.4254234516961</v>
      </c>
      <c r="J168" s="266">
        <v>374</v>
      </c>
      <c r="K168" s="270">
        <v>1215.1168310958706</v>
      </c>
      <c r="L168" s="268">
        <v>903</v>
      </c>
      <c r="M168" s="266">
        <v>4045.438011341133</v>
      </c>
      <c r="N168" s="271">
        <v>2941</v>
      </c>
      <c r="O168" s="272">
        <v>5065.6227807545574</v>
      </c>
      <c r="P168" s="266">
        <v>2425</v>
      </c>
      <c r="Q168" s="270">
        <v>2712.8762606365999</v>
      </c>
      <c r="R168" s="268">
        <v>3392</v>
      </c>
      <c r="S168" s="269">
        <v>2332.5676151835264</v>
      </c>
      <c r="T168" s="266">
        <v>357</v>
      </c>
      <c r="U168" s="270">
        <v>2146.9151008390372</v>
      </c>
      <c r="V168" s="268">
        <v>1059</v>
      </c>
      <c r="W168" s="269">
        <v>4393.7554357678791</v>
      </c>
      <c r="X168" s="266">
        <v>2112</v>
      </c>
      <c r="Y168" s="270">
        <v>2454.5239263013855</v>
      </c>
      <c r="Z168" s="268">
        <v>5961</v>
      </c>
      <c r="AA168" s="266">
        <v>3304.6420747440952</v>
      </c>
      <c r="AB168" s="286">
        <f t="shared" si="1604"/>
        <v>33491</v>
      </c>
      <c r="AC168" s="287">
        <f t="shared" si="1635"/>
        <v>34495</v>
      </c>
      <c r="BI168" s="139" t="s">
        <v>20</v>
      </c>
      <c r="BJ168" s="123">
        <f>B168/B188</f>
        <v>0.11343194996119253</v>
      </c>
      <c r="BK168" s="124">
        <f t="shared" ref="BK168" si="1718">C168/C188</f>
        <v>3.8166396629076747E-2</v>
      </c>
      <c r="BL168" s="125">
        <f t="shared" ref="BL168" si="1719">D168/D188</f>
        <v>8.4148059599538916E-2</v>
      </c>
      <c r="BM168" s="126">
        <f t="shared" ref="BM168" si="1720">E168/E188</f>
        <v>8.1993399465533745E-2</v>
      </c>
      <c r="BN168" s="123">
        <f t="shared" ref="BN168" si="1721">F168/F188</f>
        <v>0.10724164361648948</v>
      </c>
      <c r="BO168" s="124">
        <f t="shared" ref="BO168" si="1722">G168/G188</f>
        <v>5.6110850360967128E-2</v>
      </c>
      <c r="BP168" s="125">
        <f t="shared" ref="BP168" si="1723">H168/H188</f>
        <v>8.0508116334122415E-2</v>
      </c>
      <c r="BQ168" s="126">
        <f t="shared" ref="BQ168" si="1724">I168/I188</f>
        <v>4.7945863767571081E-2</v>
      </c>
      <c r="BR168" s="123">
        <f t="shared" ref="BR168" si="1725">J168/J188</f>
        <v>4.3544067993945744E-2</v>
      </c>
      <c r="BS168" s="124">
        <f t="shared" ref="BS168" si="1726">K168/K188</f>
        <v>0.13375905672446167</v>
      </c>
      <c r="BT168" s="125">
        <f t="shared" ref="BT168" si="1727">L168/L188</f>
        <v>3.3253544466948996E-2</v>
      </c>
      <c r="BU168" s="123">
        <f t="shared" ref="BU168" si="1728">M168/M188</f>
        <v>0.1283931025761956</v>
      </c>
      <c r="BV168" s="127">
        <f t="shared" ref="BV168" si="1729">N168/N188</f>
        <v>6.4539489565274638E-2</v>
      </c>
      <c r="BW168" s="128">
        <f t="shared" ref="BW168" si="1730">O168/O188</f>
        <v>0.10250595647491206</v>
      </c>
      <c r="BX168" s="123">
        <f t="shared" ref="BX168" si="1731">P168/P188</f>
        <v>9.0888647352048269E-2</v>
      </c>
      <c r="BY168" s="124">
        <f t="shared" ref="BY168" si="1732">Q168/Q188</f>
        <v>9.3157457129721274E-2</v>
      </c>
      <c r="BZ168" s="125">
        <f t="shared" ref="BZ168" si="1733">R168/R188</f>
        <v>0.1022549137827083</v>
      </c>
      <c r="CA168" s="126">
        <f t="shared" ref="CA168" si="1734">S168/S188</f>
        <v>6.5669628448964235E-2</v>
      </c>
      <c r="CB168" s="123">
        <f t="shared" ref="CB168" si="1735">T168/T188</f>
        <v>3.4717494894486042E-2</v>
      </c>
      <c r="CC168" s="124">
        <f t="shared" ref="CC168" si="1736">U168/U188</f>
        <v>0.18767436917947486</v>
      </c>
      <c r="CD168" s="125">
        <f t="shared" ref="CD168" si="1737">V168/V188</f>
        <v>3.4239710304245205E-2</v>
      </c>
      <c r="CE168" s="126">
        <f t="shared" ref="CE168" si="1738">W168/W188</f>
        <v>0.11024299189117277</v>
      </c>
      <c r="CF168" s="123">
        <f t="shared" ref="CF168" si="1739">X168/X188</f>
        <v>7.4266826077783246E-2</v>
      </c>
      <c r="CG168" s="124">
        <f t="shared" ref="CG168" si="1740">Y168/Y188</f>
        <v>0.13407213181141284</v>
      </c>
      <c r="CH168" s="125">
        <f t="shared" ref="CH168" si="1741">Z168/Z188</f>
        <v>0.10013775030237872</v>
      </c>
      <c r="CI168" s="123">
        <f t="shared" ref="CI168" si="1742">AA168/AA188</f>
        <v>5.6381075200688795E-2</v>
      </c>
      <c r="CJ168" s="129">
        <f t="shared" ref="CJ168" si="1743">AB168/AB188</f>
        <v>8.0722212045544389E-2</v>
      </c>
      <c r="CK168" s="130">
        <f t="shared" ref="CK168" si="1744">AC168/AC188</f>
        <v>8.3311395511159306E-2</v>
      </c>
    </row>
    <row r="169" spans="1:89" ht="13.8" thickBot="1" x14ac:dyDescent="0.3">
      <c r="A169" s="131" t="s">
        <v>21</v>
      </c>
      <c r="B169" s="273">
        <v>4338</v>
      </c>
      <c r="C169" s="274">
        <v>1245.9052040838142</v>
      </c>
      <c r="D169" s="275">
        <v>1950</v>
      </c>
      <c r="E169" s="276">
        <v>1300.6686247267785</v>
      </c>
      <c r="F169" s="273">
        <v>2714</v>
      </c>
      <c r="G169" s="277">
        <v>1064.8755718754514</v>
      </c>
      <c r="H169" s="275">
        <v>3471</v>
      </c>
      <c r="I169" s="276">
        <v>2355.231923122557</v>
      </c>
      <c r="J169" s="273">
        <v>314</v>
      </c>
      <c r="K169" s="277">
        <v>1127.4656399615458</v>
      </c>
      <c r="L169" s="275">
        <v>714</v>
      </c>
      <c r="M169" s="273">
        <v>4234.6814818182102</v>
      </c>
      <c r="N169" s="278">
        <v>2292</v>
      </c>
      <c r="O169" s="279">
        <v>4621.8413203366435</v>
      </c>
      <c r="P169" s="273">
        <v>1818</v>
      </c>
      <c r="Q169" s="277">
        <v>2419.0193645583527</v>
      </c>
      <c r="R169" s="275">
        <v>2823</v>
      </c>
      <c r="S169" s="276">
        <v>2006.2551304946601</v>
      </c>
      <c r="T169" s="273">
        <v>274</v>
      </c>
      <c r="U169" s="277">
        <v>1536.5398695839228</v>
      </c>
      <c r="V169" s="275">
        <v>890</v>
      </c>
      <c r="W169" s="276">
        <v>3519.3432683143446</v>
      </c>
      <c r="X169" s="273">
        <v>2117</v>
      </c>
      <c r="Y169" s="277">
        <v>2100.4803335331385</v>
      </c>
      <c r="Z169" s="275">
        <v>4741</v>
      </c>
      <c r="AA169" s="273">
        <v>3016.6922675905812</v>
      </c>
      <c r="AB169" s="286">
        <f t="shared" si="1604"/>
        <v>28456</v>
      </c>
      <c r="AC169" s="287">
        <f t="shared" si="1635"/>
        <v>30549</v>
      </c>
      <c r="AE169" t="s">
        <v>85</v>
      </c>
      <c r="BI169" s="131" t="s">
        <v>21</v>
      </c>
      <c r="BJ169" s="123">
        <f>B169/B188</f>
        <v>9.9027530475277362E-2</v>
      </c>
      <c r="BK169" s="124">
        <f t="shared" ref="BK169" si="1745">C169/C188</f>
        <v>3.3766031031983092E-2</v>
      </c>
      <c r="BL169" s="125">
        <f t="shared" ref="BL169" si="1746">D169/D188</f>
        <v>8.3251504931050671E-2</v>
      </c>
      <c r="BM169" s="126">
        <f t="shared" ref="BM169" si="1747">E169/E188</f>
        <v>6.3343273323701516E-2</v>
      </c>
      <c r="BN169" s="123">
        <f t="shared" ref="BN169" si="1748">F169/F188</f>
        <v>9.0445562702036186E-2</v>
      </c>
      <c r="BO169" s="124">
        <f t="shared" ref="BO169" si="1749">G169/G188</f>
        <v>4.4450300494548546E-2</v>
      </c>
      <c r="BP169" s="125">
        <f t="shared" ref="BP169" si="1750">H169/H188</f>
        <v>7.336405140344944E-2</v>
      </c>
      <c r="BQ169" s="126">
        <f t="shared" ref="BQ169" si="1751">I169/I188</f>
        <v>4.7299332501789998E-2</v>
      </c>
      <c r="BR169" s="123">
        <f t="shared" ref="BR169" si="1752">J169/J188</f>
        <v>3.6558388636628247E-2</v>
      </c>
      <c r="BS169" s="124">
        <f t="shared" ref="BS169" si="1753">K169/K188</f>
        <v>0.12411048602996377</v>
      </c>
      <c r="BT169" s="125">
        <f t="shared" ref="BT169" si="1754">L169/L188</f>
        <v>2.629350027619223E-2</v>
      </c>
      <c r="BU169" s="123">
        <f t="shared" ref="BU169" si="1755">M169/M188</f>
        <v>0.13439926464040769</v>
      </c>
      <c r="BV169" s="127">
        <f t="shared" ref="BV169" si="1756">N169/N188</f>
        <v>5.0297351269503389E-2</v>
      </c>
      <c r="BW169" s="128">
        <f t="shared" ref="BW169" si="1757">O169/O188</f>
        <v>9.3525768838596299E-2</v>
      </c>
      <c r="BX169" s="123">
        <f t="shared" ref="BX169" si="1758">P169/P188</f>
        <v>6.8138375623102584E-2</v>
      </c>
      <c r="BY169" s="124">
        <f t="shared" ref="BY169" si="1759">Q169/Q188</f>
        <v>8.3066705260242901E-2</v>
      </c>
      <c r="BZ169" s="125">
        <f t="shared" ref="BZ169" si="1760">R169/R188</f>
        <v>8.5101893162908476E-2</v>
      </c>
      <c r="CA169" s="126">
        <f t="shared" ref="CA169" si="1761">S169/S188</f>
        <v>5.6482833824753456E-2</v>
      </c>
      <c r="CB169" s="123">
        <f t="shared" ref="CB169" si="1762">T169/T188</f>
        <v>2.6645920451230185E-2</v>
      </c>
      <c r="CC169" s="124">
        <f t="shared" ref="CC169" si="1763">U169/U188</f>
        <v>0.13431791067591706</v>
      </c>
      <c r="CD169" s="125">
        <f t="shared" ref="CD169" si="1764">V169/V188</f>
        <v>2.8775582786381714E-2</v>
      </c>
      <c r="CE169" s="126">
        <f t="shared" ref="CE169" si="1765">W169/W188</f>
        <v>8.8303260630441888E-2</v>
      </c>
      <c r="CF169" s="123">
        <f t="shared" ref="CF169" si="1766">X169/X188</f>
        <v>7.4442647162247702E-2</v>
      </c>
      <c r="CG169" s="124">
        <f t="shared" ref="CG169" si="1767">Y169/Y188</f>
        <v>0.1147334002847102</v>
      </c>
      <c r="CH169" s="125">
        <f t="shared" ref="CH169" si="1768">Z169/Z188</f>
        <v>7.9643193119204411E-2</v>
      </c>
      <c r="CI169" s="123">
        <f t="shared" ref="CI169" si="1769">AA169/AA188</f>
        <v>5.1468313284588299E-2</v>
      </c>
      <c r="CJ169" s="129">
        <f t="shared" ref="CJ169" si="1770">AB169/AB188</f>
        <v>6.8586523721836046E-2</v>
      </c>
      <c r="CK169" s="130">
        <f t="shared" ref="CK169" si="1771">AC169/AC188</f>
        <v>7.378112252414569E-2</v>
      </c>
    </row>
    <row r="170" spans="1:89" ht="14.4" thickTop="1" thickBot="1" x14ac:dyDescent="0.3">
      <c r="A170" s="139" t="s">
        <v>22</v>
      </c>
      <c r="B170" s="187">
        <v>3065</v>
      </c>
      <c r="C170" s="188">
        <v>1184</v>
      </c>
      <c r="D170" s="189">
        <v>1709</v>
      </c>
      <c r="E170" s="190">
        <v>976</v>
      </c>
      <c r="F170" s="187">
        <v>2296</v>
      </c>
      <c r="G170" s="191">
        <v>827</v>
      </c>
      <c r="H170" s="189">
        <v>2986</v>
      </c>
      <c r="I170" s="190">
        <v>2109</v>
      </c>
      <c r="J170" s="187">
        <v>275</v>
      </c>
      <c r="K170" s="191">
        <v>1034</v>
      </c>
      <c r="L170" s="189">
        <v>667</v>
      </c>
      <c r="M170" s="187">
        <v>2853</v>
      </c>
      <c r="N170" s="192">
        <v>2039</v>
      </c>
      <c r="O170" s="193">
        <v>3849</v>
      </c>
      <c r="P170" s="187">
        <v>1283</v>
      </c>
      <c r="Q170" s="191">
        <v>1643</v>
      </c>
      <c r="R170" s="189">
        <v>2148</v>
      </c>
      <c r="S170" s="190">
        <v>1666</v>
      </c>
      <c r="T170" s="187">
        <v>241</v>
      </c>
      <c r="U170" s="191">
        <v>879</v>
      </c>
      <c r="V170" s="189">
        <v>788</v>
      </c>
      <c r="W170" s="190">
        <v>3049</v>
      </c>
      <c r="X170" s="187">
        <v>1709</v>
      </c>
      <c r="Y170" s="191">
        <v>1347</v>
      </c>
      <c r="Z170" s="189">
        <v>3604</v>
      </c>
      <c r="AA170" s="187">
        <v>2802</v>
      </c>
      <c r="AB170" s="162">
        <f t="shared" si="1604"/>
        <v>22810</v>
      </c>
      <c r="AC170" s="165">
        <f t="shared" si="1635"/>
        <v>24218</v>
      </c>
      <c r="AE170" s="290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39" t="s">
        <v>22</v>
      </c>
      <c r="BJ170" s="123">
        <f>B170/B188</f>
        <v>6.996758434917591E-2</v>
      </c>
      <c r="BK170" s="124">
        <f t="shared" ref="BK170" si="1772">C170/C188</f>
        <v>3.2088300627387475E-2</v>
      </c>
      <c r="BL170" s="125">
        <f t="shared" ref="BL170" si="1773">D170/D188</f>
        <v>7.2962472783161855E-2</v>
      </c>
      <c r="BM170" s="126">
        <f t="shared" ref="BM170" si="1774">E170/E188</f>
        <v>4.7531733747263549E-2</v>
      </c>
      <c r="BN170" s="123">
        <f t="shared" ref="BN170" si="1775">F170/F188</f>
        <v>7.6515479721398341E-2</v>
      </c>
      <c r="BO170" s="124">
        <f t="shared" ref="BO170" si="1776">G170/G188</f>
        <v>3.4520839316700157E-2</v>
      </c>
      <c r="BP170" s="125">
        <f t="shared" ref="BP170" si="1777">H170/H188</f>
        <v>6.3112952316537033E-2</v>
      </c>
      <c r="BQ170" s="126">
        <f t="shared" ref="BQ170" si="1778">I170/I188</f>
        <v>4.2354339403663177E-2</v>
      </c>
      <c r="BR170" s="123">
        <f t="shared" ref="BR170" si="1779">J170/J188</f>
        <v>3.2017697054371873E-2</v>
      </c>
      <c r="BS170" s="124">
        <f t="shared" ref="BS170" si="1780">K170/K188</f>
        <v>0.11382186561300393</v>
      </c>
      <c r="BT170" s="125">
        <f t="shared" ref="BT170" si="1781">L170/L188</f>
        <v>2.4562695636162771E-2</v>
      </c>
      <c r="BU170" s="123">
        <f t="shared" ref="BU170" si="1782">M170/M188</f>
        <v>9.0547802394443169E-2</v>
      </c>
      <c r="BV170" s="127">
        <f t="shared" ref="BV170" si="1783">N170/N188</f>
        <v>4.474533125589765E-2</v>
      </c>
      <c r="BW170" s="128">
        <f t="shared" ref="BW170" si="1784">O170/O188</f>
        <v>7.788685489391424E-2</v>
      </c>
      <c r="BX170" s="123">
        <f t="shared" ref="BX170" si="1785">P170/P188</f>
        <v>4.8086653423784716E-2</v>
      </c>
      <c r="BY170" s="124">
        <f t="shared" ref="BY170" si="1786">Q170/Q188</f>
        <v>5.6418976525016935E-2</v>
      </c>
      <c r="BZ170" s="125">
        <f t="shared" ref="BZ170" si="1787">R170/R188</f>
        <v>6.475340648739901E-2</v>
      </c>
      <c r="CA170" s="126">
        <f t="shared" ref="CA170" si="1788">S170/S188</f>
        <v>4.6903506798179728E-2</v>
      </c>
      <c r="CB170" s="123">
        <f t="shared" ref="CB170" si="1789">T170/T188</f>
        <v>2.3436740250899542E-2</v>
      </c>
      <c r="CC170" s="124">
        <f t="shared" ref="CC170" si="1790">U170/U188</f>
        <v>7.6838516084910866E-2</v>
      </c>
      <c r="CD170" s="125">
        <f t="shared" ref="CD170" si="1791">V170/V188</f>
        <v>2.5477707006369428E-2</v>
      </c>
      <c r="CE170" s="126">
        <f t="shared" ref="CE170" si="1792">W170/W188</f>
        <v>7.6501955375092814E-2</v>
      </c>
      <c r="CF170" s="123">
        <f t="shared" ref="CF170" si="1793">X170/X188</f>
        <v>6.0095646669948662E-2</v>
      </c>
      <c r="CG170" s="124">
        <f t="shared" ref="CG170" si="1794">Y170/Y188</f>
        <v>7.357645187924651E-2</v>
      </c>
      <c r="CH170" s="125">
        <f t="shared" ref="CH170" si="1795">Z170/Z188</f>
        <v>6.0542937777180485E-2</v>
      </c>
      <c r="CI170" s="123">
        <f t="shared" ref="CI170" si="1796">AA170/AA188</f>
        <v>4.7805411036704673E-2</v>
      </c>
      <c r="CJ170" s="129">
        <f t="shared" ref="CJ170" si="1797">AB170/AB188</f>
        <v>5.4978162991814739E-2</v>
      </c>
      <c r="CK170" s="130">
        <f t="shared" ref="CK170" si="1798">AC170/AC188</f>
        <v>5.8490661733273115E-2</v>
      </c>
    </row>
    <row r="171" spans="1:89" ht="15" thickTop="1" thickBot="1" x14ac:dyDescent="0.35">
      <c r="A171" s="131" t="s">
        <v>23</v>
      </c>
      <c r="B171" s="180">
        <v>2346</v>
      </c>
      <c r="C171" s="181">
        <v>1271</v>
      </c>
      <c r="D171" s="182">
        <v>1029</v>
      </c>
      <c r="E171" s="183">
        <v>812</v>
      </c>
      <c r="F171" s="180">
        <v>1671</v>
      </c>
      <c r="G171" s="184">
        <v>779</v>
      </c>
      <c r="H171" s="182">
        <v>2743</v>
      </c>
      <c r="I171" s="183">
        <v>2012</v>
      </c>
      <c r="J171" s="180">
        <v>324</v>
      </c>
      <c r="K171" s="184">
        <v>726</v>
      </c>
      <c r="L171" s="182">
        <v>700</v>
      </c>
      <c r="M171" s="180">
        <v>1976</v>
      </c>
      <c r="N171" s="185">
        <v>1759</v>
      </c>
      <c r="O171" s="186">
        <v>2651</v>
      </c>
      <c r="P171" s="180">
        <v>1065</v>
      </c>
      <c r="Q171" s="184">
        <v>1312</v>
      </c>
      <c r="R171" s="182">
        <v>1615</v>
      </c>
      <c r="S171" s="183">
        <v>1410</v>
      </c>
      <c r="T171" s="180">
        <v>270</v>
      </c>
      <c r="U171" s="184">
        <v>629</v>
      </c>
      <c r="V171" s="182">
        <v>788</v>
      </c>
      <c r="W171" s="183">
        <v>2453</v>
      </c>
      <c r="X171" s="180">
        <v>1264</v>
      </c>
      <c r="Y171" s="184">
        <v>973</v>
      </c>
      <c r="Z171" s="182">
        <v>3261</v>
      </c>
      <c r="AA171" s="180">
        <v>2707</v>
      </c>
      <c r="AB171" s="162">
        <f t="shared" si="1604"/>
        <v>18835</v>
      </c>
      <c r="AC171" s="165">
        <f t="shared" si="1635"/>
        <v>19711</v>
      </c>
      <c r="AE171" s="291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68" t="s">
        <v>14</v>
      </c>
      <c r="BG171" s="169" t="s">
        <v>15</v>
      </c>
      <c r="BI171" s="131" t="s">
        <v>23</v>
      </c>
      <c r="BJ171" s="123">
        <f>B171/B188</f>
        <v>5.3554307629091906E-2</v>
      </c>
      <c r="BK171" s="124">
        <f t="shared" ref="BK171" si="1799">C171/C188</f>
        <v>3.4446140284974225E-2</v>
      </c>
      <c r="BL171" s="125">
        <f t="shared" ref="BL171" si="1800">D171/D188</f>
        <v>4.3931178755923665E-2</v>
      </c>
      <c r="BM171" s="126">
        <f t="shared" ref="BM171" si="1801">E171/E188</f>
        <v>3.9544844060223364E-2</v>
      </c>
      <c r="BN171" s="123">
        <f t="shared" ref="BN171" si="1802">F171/F188</f>
        <v>5.5687006365181459E-2</v>
      </c>
      <c r="BO171" s="124">
        <f t="shared" ref="BO171" si="1803">G171/G188</f>
        <v>3.2517211399890472E-2</v>
      </c>
      <c r="BP171" s="125">
        <f t="shared" ref="BP171" si="1804">H171/H188</f>
        <v>5.7976834629692255E-2</v>
      </c>
      <c r="BQ171" s="126">
        <f t="shared" ref="BQ171" si="1805">I171/I188</f>
        <v>4.0406320948397488E-2</v>
      </c>
      <c r="BR171" s="123">
        <f t="shared" ref="BR171" si="1806">J171/J188</f>
        <v>3.7722668529514496E-2</v>
      </c>
      <c r="BS171" s="124">
        <f t="shared" ref="BS171" si="1807">K171/K188</f>
        <v>7.9917480111258085E-2</v>
      </c>
      <c r="BT171" s="125">
        <f t="shared" ref="BT171" si="1808">L171/L188</f>
        <v>2.5777941447247283E-2</v>
      </c>
      <c r="BU171" s="123">
        <f t="shared" ref="BU171" si="1809">M171/M188</f>
        <v>6.2713795138948369E-2</v>
      </c>
      <c r="BV171" s="127">
        <f t="shared" ref="BV171" si="1810">N171/N188</f>
        <v>3.8600803177598807E-2</v>
      </c>
      <c r="BW171" s="128">
        <f t="shared" ref="BW171" si="1811">O171/O188</f>
        <v>5.3644596602693335E-2</v>
      </c>
      <c r="BX171" s="123">
        <f t="shared" ref="BX171" si="1812">P171/P188</f>
        <v>3.9916045125744912E-2</v>
      </c>
      <c r="BY171" s="124">
        <f t="shared" ref="BY171" si="1813">Q171/Q188</f>
        <v>4.5052767620707375E-2</v>
      </c>
      <c r="BZ171" s="125">
        <f t="shared" ref="BZ171" si="1814">R171/R188</f>
        <v>4.8685638490293018E-2</v>
      </c>
      <c r="CA171" s="126">
        <f t="shared" ref="CA171" si="1815">S171/S188</f>
        <v>3.9696245249359795E-2</v>
      </c>
      <c r="CB171" s="123">
        <f t="shared" ref="CB171" si="1816">T171/T188</f>
        <v>2.6256928911796169E-2</v>
      </c>
      <c r="CC171" s="124">
        <f t="shared" ref="CC171" si="1817">U171/U188</f>
        <v>5.4984558154048846E-2</v>
      </c>
      <c r="CD171" s="125">
        <f t="shared" ref="CD171" si="1818">V171/V188</f>
        <v>2.5477707006369428E-2</v>
      </c>
      <c r="CE171" s="126">
        <f t="shared" ref="CE171" si="1819">W171/W188</f>
        <v>6.1547817820630596E-2</v>
      </c>
      <c r="CF171" s="123">
        <f t="shared" ref="CF171" si="1820">X171/X188</f>
        <v>4.4447570152612699E-2</v>
      </c>
      <c r="CG171" s="124">
        <f t="shared" ref="CG171" si="1821">Y171/Y188</f>
        <v>5.3147652322573763E-2</v>
      </c>
      <c r="CH171" s="125">
        <f t="shared" ref="CH171" si="1822">Z171/Z188</f>
        <v>5.4780943421583121E-2</v>
      </c>
      <c r="CI171" s="123">
        <f t="shared" ref="CI171" si="1823">AA171/AA188</f>
        <v>4.6184599456231101E-2</v>
      </c>
      <c r="CJ171" s="129">
        <f t="shared" ref="CJ171" si="1824">AB171/AB188</f>
        <v>4.5397356420466051E-2</v>
      </c>
      <c r="CK171" s="130">
        <f t="shared" ref="CK171" si="1825">AC171/AC188</f>
        <v>4.7605476646483867E-2</v>
      </c>
    </row>
    <row r="172" spans="1:89" ht="13.8" thickTop="1" x14ac:dyDescent="0.25">
      <c r="A172" s="139" t="s">
        <v>24</v>
      </c>
      <c r="B172" s="194">
        <v>2045</v>
      </c>
      <c r="C172" s="188">
        <v>1396</v>
      </c>
      <c r="D172" s="189">
        <v>1113</v>
      </c>
      <c r="E172" s="190">
        <v>735</v>
      </c>
      <c r="F172" s="187">
        <v>1466</v>
      </c>
      <c r="G172" s="191">
        <v>761</v>
      </c>
      <c r="H172" s="189">
        <v>2465</v>
      </c>
      <c r="I172" s="190">
        <v>2163</v>
      </c>
      <c r="J172" s="187">
        <v>364</v>
      </c>
      <c r="K172" s="191">
        <v>505</v>
      </c>
      <c r="L172" s="189">
        <v>823</v>
      </c>
      <c r="M172" s="187">
        <v>1699</v>
      </c>
      <c r="N172" s="192">
        <v>1674</v>
      </c>
      <c r="O172" s="195">
        <v>2544</v>
      </c>
      <c r="P172" s="187">
        <v>1198</v>
      </c>
      <c r="Q172" s="191">
        <v>1172</v>
      </c>
      <c r="R172" s="189">
        <v>1697</v>
      </c>
      <c r="S172" s="190">
        <v>1546</v>
      </c>
      <c r="T172" s="187">
        <v>322</v>
      </c>
      <c r="U172" s="191">
        <v>407</v>
      </c>
      <c r="V172" s="189">
        <v>966</v>
      </c>
      <c r="W172" s="196">
        <v>2308</v>
      </c>
      <c r="X172" s="187">
        <v>1271</v>
      </c>
      <c r="Y172" s="191">
        <v>765</v>
      </c>
      <c r="Z172" s="189">
        <v>3102</v>
      </c>
      <c r="AA172" s="187">
        <v>2595</v>
      </c>
      <c r="AB172" s="162">
        <f t="shared" si="1604"/>
        <v>18506</v>
      </c>
      <c r="AC172" s="165">
        <f t="shared" si="1635"/>
        <v>18596</v>
      </c>
      <c r="AE172" s="254" t="str">
        <f>$AE$17</f>
        <v>17:00 - 17:59</v>
      </c>
      <c r="AF172" s="120">
        <f t="shared" ref="AF172:AO173" si="1826">SUMIF($A$9:$A$32,$AE172,B$164:B$187)</f>
        <v>2118</v>
      </c>
      <c r="AG172" s="177">
        <f t="shared" si="1826"/>
        <v>4545.1583696455236</v>
      </c>
      <c r="AH172" s="121">
        <f t="shared" si="1826"/>
        <v>1917</v>
      </c>
      <c r="AI172" s="172">
        <f t="shared" si="1826"/>
        <v>1770.0507441977811</v>
      </c>
      <c r="AJ172" s="120">
        <f t="shared" si="1826"/>
        <v>1659</v>
      </c>
      <c r="AK172" s="122">
        <f t="shared" si="1826"/>
        <v>2824.409698259692</v>
      </c>
      <c r="AL172" s="121">
        <f t="shared" si="1826"/>
        <v>2902</v>
      </c>
      <c r="AM172" s="172">
        <f t="shared" si="1826"/>
        <v>5325.0619621345568</v>
      </c>
      <c r="AN172" s="120">
        <f t="shared" si="1826"/>
        <v>1293</v>
      </c>
      <c r="AO172" s="122">
        <f t="shared" si="1826"/>
        <v>341.65302815330455</v>
      </c>
      <c r="AP172" s="121">
        <f t="shared" ref="AP172:AY173" si="1827">SUMIF($A$9:$A$32,$AE172,L$164:L$187)</f>
        <v>3859</v>
      </c>
      <c r="AQ172" s="120">
        <f t="shared" si="1827"/>
        <v>1022.4358993812298</v>
      </c>
      <c r="AR172" s="171">
        <f t="shared" si="1827"/>
        <v>4685</v>
      </c>
      <c r="AS172" s="173">
        <f t="shared" si="1827"/>
        <v>2823.0882412572028</v>
      </c>
      <c r="AT172" s="120">
        <f t="shared" si="1827"/>
        <v>2563</v>
      </c>
      <c r="AU172" s="122">
        <f t="shared" si="1827"/>
        <v>2003.0776534415413</v>
      </c>
      <c r="AV172" s="121">
        <f t="shared" si="1827"/>
        <v>2313</v>
      </c>
      <c r="AW172" s="172">
        <f t="shared" si="1827"/>
        <v>3251.5050565621154</v>
      </c>
      <c r="AX172" s="120">
        <f t="shared" si="1827"/>
        <v>1655</v>
      </c>
      <c r="AY172" s="122">
        <f t="shared" si="1827"/>
        <v>317.89120737428692</v>
      </c>
      <c r="AZ172" s="121">
        <f t="shared" ref="AZ172:BE173" si="1828">SUMIF($A$9:$A$32,$AE172,V$164:V$187)</f>
        <v>3980</v>
      </c>
      <c r="BA172" s="172">
        <f t="shared" si="1828"/>
        <v>2093.8843696871336</v>
      </c>
      <c r="BB172" s="120">
        <f t="shared" si="1828"/>
        <v>2889</v>
      </c>
      <c r="BC172" s="122">
        <f t="shared" si="1828"/>
        <v>868.04711815094788</v>
      </c>
      <c r="BD172" s="21">
        <f t="shared" si="1828"/>
        <v>3764</v>
      </c>
      <c r="BE172" s="176">
        <f t="shared" si="1828"/>
        <v>5436.7366517546843</v>
      </c>
      <c r="BF172" s="162">
        <f>AF172+AH172+AJ172+AL172+AN172+AP172+AR172+AT172+AV172+AX172+AZ172+BB172+BD172</f>
        <v>35597</v>
      </c>
      <c r="BG172" s="163">
        <f>AG172+AI172+AK172+AM172+AO172+AQ172+AS172+AU172+AW172+AY172+BA172+BC172+BE172</f>
        <v>32623</v>
      </c>
      <c r="BI172" s="139" t="s">
        <v>24</v>
      </c>
      <c r="BJ172" s="123">
        <f>B172/B188</f>
        <v>4.6683102771309867E-2</v>
      </c>
      <c r="BK172" s="124">
        <f t="shared" ref="BK172" si="1829">C172/C188</f>
        <v>3.783384094242645E-2</v>
      </c>
      <c r="BL172" s="125">
        <f t="shared" ref="BL172" si="1830">D172/D188</f>
        <v>4.7517397429876616E-2</v>
      </c>
      <c r="BM172" s="126">
        <f t="shared" ref="BM172" si="1831">E172/E188</f>
        <v>3.5794901951064252E-2</v>
      </c>
      <c r="BN172" s="123">
        <f t="shared" ref="BN172" si="1832">F172/F188</f>
        <v>4.885526710434232E-2</v>
      </c>
      <c r="BO172" s="124">
        <f t="shared" ref="BO172" si="1833">G172/G188</f>
        <v>3.1765850931086845E-2</v>
      </c>
      <c r="BP172" s="125">
        <f t="shared" ref="BP172" si="1834">H172/H188</f>
        <v>5.2100946905647615E-2</v>
      </c>
      <c r="BQ172" s="126">
        <f t="shared" ref="BQ172" si="1835">I172/I188</f>
        <v>4.3438803285976033E-2</v>
      </c>
      <c r="BR172" s="123">
        <f t="shared" ref="BR172" si="1836">J172/J188</f>
        <v>4.2379788101059496E-2</v>
      </c>
      <c r="BS172" s="124">
        <f t="shared" ref="BS172" si="1837">K172/K188</f>
        <v>5.5589982722018365E-2</v>
      </c>
      <c r="BT172" s="125">
        <f t="shared" ref="BT172" si="1838">L172/L188</f>
        <v>3.0307494015835022E-2</v>
      </c>
      <c r="BU172" s="123">
        <f t="shared" ref="BU172" si="1839">M172/M188</f>
        <v>5.3922438229288105E-2</v>
      </c>
      <c r="BV172" s="127">
        <f t="shared" ref="BV172" si="1840">N172/N188</f>
        <v>3.6735500010972373E-2</v>
      </c>
      <c r="BW172" s="128">
        <f t="shared" ref="BW172" si="1841">O172/O188</f>
        <v>5.1479386554979946E-2</v>
      </c>
      <c r="BX172" s="123">
        <f t="shared" ref="BX172" si="1842">P172/P188</f>
        <v>4.4900865784640753E-2</v>
      </c>
      <c r="BY172" s="124">
        <f t="shared" ref="BY172" si="1843">Q172/Q188</f>
        <v>4.0245307661180674E-2</v>
      </c>
      <c r="BZ172" s="125">
        <f t="shared" ref="BZ172" si="1844">R172/R188</f>
        <v>5.1157602797540093E-2</v>
      </c>
      <c r="CA172" s="126">
        <f t="shared" ref="CA172" si="1845">S172/S188</f>
        <v>4.3525102947170387E-2</v>
      </c>
      <c r="CB172" s="123">
        <f t="shared" ref="CB172" si="1846">T172/T188</f>
        <v>3.1313818924438394E-2</v>
      </c>
      <c r="CC172" s="124">
        <f t="shared" ref="CC172" si="1847">U172/U188</f>
        <v>3.5578243511443369E-2</v>
      </c>
      <c r="CD172" s="125">
        <f t="shared" ref="CD172" si="1848">V172/V188</f>
        <v>3.1232823563645769E-2</v>
      </c>
      <c r="CE172" s="126">
        <f t="shared" ref="CE172" si="1849">W172/W188</f>
        <v>5.7909646771306729E-2</v>
      </c>
      <c r="CF172" s="123">
        <f t="shared" ref="CF172" si="1850">X172/X188</f>
        <v>4.4693719670862928E-2</v>
      </c>
      <c r="CG172" s="124">
        <f t="shared" ref="CG172" si="1851">Y172/Y188</f>
        <v>4.1786180911376085E-2</v>
      </c>
      <c r="CH172" s="125">
        <f t="shared" ref="CH172" si="1852">Z172/Z188</f>
        <v>5.2109931460825161E-2</v>
      </c>
      <c r="CI172" s="123">
        <f t="shared" ref="CI172" si="1853">AA172/AA188</f>
        <v>4.4273747908725417E-2</v>
      </c>
      <c r="CJ172" s="129">
        <f t="shared" ref="CJ172" si="1854">AB172/AB188</f>
        <v>4.4604378970912913E-2</v>
      </c>
      <c r="CK172" s="130">
        <f t="shared" ref="CK172" si="1855">AC172/AC188</f>
        <v>4.4912558658516261E-2</v>
      </c>
    </row>
    <row r="173" spans="1:89" x14ac:dyDescent="0.25">
      <c r="A173" s="131" t="s">
        <v>25</v>
      </c>
      <c r="B173" s="197">
        <v>1798</v>
      </c>
      <c r="C173" s="181">
        <v>1505</v>
      </c>
      <c r="D173" s="182">
        <v>1074</v>
      </c>
      <c r="E173" s="183">
        <v>781</v>
      </c>
      <c r="F173" s="180">
        <v>1414</v>
      </c>
      <c r="G173" s="184">
        <v>788</v>
      </c>
      <c r="H173" s="182">
        <v>2381</v>
      </c>
      <c r="I173" s="183">
        <v>2088</v>
      </c>
      <c r="J173" s="180">
        <v>342</v>
      </c>
      <c r="K173" s="181">
        <v>407</v>
      </c>
      <c r="L173" s="182">
        <v>911</v>
      </c>
      <c r="M173" s="180">
        <v>1641</v>
      </c>
      <c r="N173" s="185">
        <v>1850</v>
      </c>
      <c r="O173" s="198">
        <v>2271</v>
      </c>
      <c r="P173" s="180">
        <v>1272</v>
      </c>
      <c r="Q173" s="181">
        <v>1118</v>
      </c>
      <c r="R173" s="182">
        <v>1545</v>
      </c>
      <c r="S173" s="183">
        <v>1337</v>
      </c>
      <c r="T173" s="189">
        <v>345</v>
      </c>
      <c r="U173" s="180">
        <v>447</v>
      </c>
      <c r="V173" s="182">
        <v>935</v>
      </c>
      <c r="W173" s="199">
        <v>1972</v>
      </c>
      <c r="X173" s="180">
        <v>1161</v>
      </c>
      <c r="Y173" s="184">
        <v>708</v>
      </c>
      <c r="Z173" s="182">
        <v>2950</v>
      </c>
      <c r="AA173" s="180">
        <v>2791</v>
      </c>
      <c r="AB173" s="162">
        <f t="shared" si="1604"/>
        <v>17978</v>
      </c>
      <c r="AC173" s="165">
        <f t="shared" si="1635"/>
        <v>17854</v>
      </c>
      <c r="AE173" s="256" t="str">
        <f>$AE$18</f>
        <v>18:00 - 18:59</v>
      </c>
      <c r="AF173" s="120">
        <f t="shared" si="1826"/>
        <v>2166</v>
      </c>
      <c r="AG173" s="181">
        <f t="shared" si="1826"/>
        <v>5172.8490774627326</v>
      </c>
      <c r="AH173" s="182">
        <f t="shared" si="1826"/>
        <v>1476</v>
      </c>
      <c r="AI173" s="183">
        <f t="shared" si="1826"/>
        <v>2080.3071604195593</v>
      </c>
      <c r="AJ173" s="180">
        <f t="shared" si="1826"/>
        <v>1238</v>
      </c>
      <c r="AK173" s="184">
        <f t="shared" si="1826"/>
        <v>2960.0365100554909</v>
      </c>
      <c r="AL173" s="182">
        <f t="shared" si="1826"/>
        <v>2993</v>
      </c>
      <c r="AM173" s="183">
        <f t="shared" si="1826"/>
        <v>5742.4701343118759</v>
      </c>
      <c r="AN173" s="180">
        <f t="shared" si="1826"/>
        <v>959</v>
      </c>
      <c r="AO173" s="184">
        <f t="shared" si="1826"/>
        <v>345.13501634220216</v>
      </c>
      <c r="AP173" s="182">
        <f t="shared" si="1827"/>
        <v>4181</v>
      </c>
      <c r="AQ173" s="180">
        <f t="shared" si="1827"/>
        <v>981.66374205308762</v>
      </c>
      <c r="AR173" s="185">
        <f t="shared" si="1827"/>
        <v>4784</v>
      </c>
      <c r="AS173" s="186">
        <f t="shared" si="1827"/>
        <v>3021.2859468279767</v>
      </c>
      <c r="AT173" s="180">
        <f t="shared" si="1827"/>
        <v>2489</v>
      </c>
      <c r="AU173" s="184">
        <f t="shared" si="1827"/>
        <v>2706.4341129256591</v>
      </c>
      <c r="AV173" s="182">
        <f t="shared" si="1827"/>
        <v>2195</v>
      </c>
      <c r="AW173" s="183">
        <f t="shared" si="1827"/>
        <v>3840.4043825748299</v>
      </c>
      <c r="AX173" s="180">
        <f t="shared" si="1827"/>
        <v>1706</v>
      </c>
      <c r="AY173" s="184">
        <f t="shared" si="1827"/>
        <v>357.22924331910673</v>
      </c>
      <c r="AZ173" s="182">
        <f t="shared" si="1828"/>
        <v>4605</v>
      </c>
      <c r="BA173" s="183">
        <f t="shared" si="1828"/>
        <v>2373.2073596072059</v>
      </c>
      <c r="BB173" s="180">
        <f t="shared" si="1828"/>
        <v>2894</v>
      </c>
      <c r="BC173" s="184">
        <f t="shared" si="1828"/>
        <v>1145.4364879786667</v>
      </c>
      <c r="BD173" s="182">
        <f t="shared" si="1828"/>
        <v>3610</v>
      </c>
      <c r="BE173" s="180">
        <f t="shared" si="1828"/>
        <v>6406.5408261216062</v>
      </c>
      <c r="BF173" s="164">
        <f>SUM(AF173,AH173,AJ173,AL173,AN173,AP173,AR173,AT173,AV173,AX173,AZ173,BB173,BD173)</f>
        <v>35296</v>
      </c>
      <c r="BG173" s="165">
        <f>SUM(AG173,AI173,AK173,AM173,AO173,AQ173,AS173,AU173,AW173,AY173,BA173,BC173,BE173)</f>
        <v>37133</v>
      </c>
      <c r="BI173" s="131" t="s">
        <v>25</v>
      </c>
      <c r="BJ173" s="123">
        <f>B173/B188</f>
        <v>4.1044605761767793E-2</v>
      </c>
      <c r="BK173" s="124">
        <f t="shared" ref="BK173" si="1856">C173/C188</f>
        <v>4.0787915915724789E-2</v>
      </c>
      <c r="BL173" s="125">
        <f t="shared" ref="BL173" si="1857">D173/D188</f>
        <v>4.5852367331255604E-2</v>
      </c>
      <c r="BM173" s="126">
        <f t="shared" ref="BM173" si="1858">E173/E188</f>
        <v>3.8035127107185276E-2</v>
      </c>
      <c r="BN173" s="123">
        <f t="shared" ref="BN173" si="1859">F173/F188</f>
        <v>4.7122338121105077E-2</v>
      </c>
      <c r="BO173" s="124">
        <f t="shared" ref="BO173" si="1860">G173/G188</f>
        <v>3.2892891634292293E-2</v>
      </c>
      <c r="BP173" s="125">
        <f t="shared" ref="BP173" si="1861">H173/H188</f>
        <v>5.0325498816367942E-2</v>
      </c>
      <c r="BQ173" s="126">
        <f t="shared" ref="BQ173" si="1862">I173/I188</f>
        <v>4.1932603449430395E-2</v>
      </c>
      <c r="BR173" s="123">
        <f t="shared" ref="BR173" si="1863">J173/J188</f>
        <v>3.9818372336709748E-2</v>
      </c>
      <c r="BS173" s="124">
        <f t="shared" ref="BS173" si="1864">K173/K188</f>
        <v>4.4802223698735592E-2</v>
      </c>
      <c r="BT173" s="125">
        <f t="shared" ref="BT173" si="1865">L173/L188</f>
        <v>3.3548149512060393E-2</v>
      </c>
      <c r="BU173" s="123">
        <f t="shared" ref="BU173" si="1866">M173/M188</f>
        <v>5.2081648695857428E-2</v>
      </c>
      <c r="BV173" s="127">
        <f t="shared" ref="BV173" si="1867">N173/N188</f>
        <v>4.0597774803045932E-2</v>
      </c>
      <c r="BW173" s="128">
        <f t="shared" ref="BW173" si="1868">O173/O188</f>
        <v>4.5955065592122431E-2</v>
      </c>
      <c r="BX173" s="123">
        <f t="shared" ref="BX173" si="1869">P173/P188</f>
        <v>4.7674375023424906E-2</v>
      </c>
      <c r="BY173" s="124">
        <f t="shared" ref="BY173" si="1870">Q173/Q188</f>
        <v>3.8391001676791804E-2</v>
      </c>
      <c r="BZ173" s="125">
        <f t="shared" ref="BZ173" si="1871">R173/R188</f>
        <v>4.6575425057277221E-2</v>
      </c>
      <c r="CA173" s="126">
        <f t="shared" ref="CA173" si="1872">S173/S188</f>
        <v>3.7641049573329109E-2</v>
      </c>
      <c r="CB173" s="123">
        <f t="shared" ref="CB173" si="1873">T173/T188</f>
        <v>3.3550520276183993E-2</v>
      </c>
      <c r="CC173" s="124">
        <f t="shared" ref="CC173" si="1874">U173/U188</f>
        <v>3.9074876780381296E-2</v>
      </c>
      <c r="CD173" s="125">
        <f t="shared" ref="CD173" si="1875">V173/V188</f>
        <v>3.0230527983445957E-2</v>
      </c>
      <c r="CE173" s="126">
        <f t="shared" ref="CE173" si="1876">W173/W188</f>
        <v>4.9479126270804537E-2</v>
      </c>
      <c r="CF173" s="123">
        <f t="shared" ref="CF173" si="1877">X173/X188</f>
        <v>4.0825655812645051E-2</v>
      </c>
      <c r="CG173" s="124">
        <f t="shared" ref="CG173" si="1878">Y173/Y188</f>
        <v>3.8672700765038259E-2</v>
      </c>
      <c r="CH173" s="125">
        <f t="shared" ref="CH173" si="1879">Z173/Z188</f>
        <v>4.9556511221609999E-2</v>
      </c>
      <c r="CI173" s="123">
        <f t="shared" ref="CI173" si="1880">AA173/AA188</f>
        <v>4.7617738116860361E-2</v>
      </c>
      <c r="CJ173" s="129">
        <f t="shared" ref="CJ173" si="1881">AB173/AB188</f>
        <v>4.333175862634131E-2</v>
      </c>
      <c r="CK173" s="130">
        <f t="shared" ref="CK173" si="1882">AC173/AC188</f>
        <v>4.3120500230649027E-2</v>
      </c>
    </row>
    <row r="174" spans="1:89" ht="13.8" thickBot="1" x14ac:dyDescent="0.3">
      <c r="A174" s="139" t="s">
        <v>26</v>
      </c>
      <c r="B174" s="194">
        <v>1624</v>
      </c>
      <c r="C174" s="188">
        <v>1356</v>
      </c>
      <c r="D174" s="189">
        <v>921</v>
      </c>
      <c r="E174" s="190">
        <v>829</v>
      </c>
      <c r="F174" s="187">
        <v>1100</v>
      </c>
      <c r="G174" s="191">
        <v>812</v>
      </c>
      <c r="H174" s="189">
        <v>2247</v>
      </c>
      <c r="I174" s="190">
        <v>2123</v>
      </c>
      <c r="J174" s="187">
        <v>482</v>
      </c>
      <c r="K174" s="188">
        <v>354</v>
      </c>
      <c r="L174" s="189">
        <v>820</v>
      </c>
      <c r="M174" s="187">
        <v>1408</v>
      </c>
      <c r="N174" s="192">
        <v>1808</v>
      </c>
      <c r="O174" s="195">
        <v>1916</v>
      </c>
      <c r="P174" s="187">
        <v>1061</v>
      </c>
      <c r="Q174" s="188">
        <v>1144</v>
      </c>
      <c r="R174" s="189">
        <v>1437</v>
      </c>
      <c r="S174" s="190">
        <v>1414</v>
      </c>
      <c r="T174" s="187">
        <v>309</v>
      </c>
      <c r="U174" s="191">
        <v>437</v>
      </c>
      <c r="V174" s="189">
        <v>929</v>
      </c>
      <c r="W174" s="196">
        <v>1681</v>
      </c>
      <c r="X174" s="187">
        <v>1007</v>
      </c>
      <c r="Y174" s="191">
        <v>668</v>
      </c>
      <c r="Z174" s="189">
        <v>2482</v>
      </c>
      <c r="AA174" s="187">
        <v>2664</v>
      </c>
      <c r="AB174" s="162">
        <f t="shared" si="1604"/>
        <v>16227</v>
      </c>
      <c r="AC174" s="165">
        <f t="shared" si="1635"/>
        <v>16806</v>
      </c>
      <c r="AE174" s="254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26</v>
      </c>
      <c r="BJ174" s="123">
        <f>B174/B188</f>
        <v>3.7072547139661231E-2</v>
      </c>
      <c r="BK174" s="124">
        <f t="shared" ref="BK174" si="1883">C174/C188</f>
        <v>3.6749776732041738E-2</v>
      </c>
      <c r="BL174" s="125">
        <f t="shared" ref="BL174" si="1884">D174/D188</f>
        <v>3.9320326175127013E-2</v>
      </c>
      <c r="BM174" s="126">
        <f t="shared" ref="BM174" si="1885">E174/E188</f>
        <v>4.0372753357050699E-2</v>
      </c>
      <c r="BN174" s="123">
        <f t="shared" ref="BN174" si="1886">F174/F188</f>
        <v>3.6658113106941712E-2</v>
      </c>
      <c r="BO174" s="124">
        <f t="shared" ref="BO174" si="1887">G174/G188</f>
        <v>3.3894705592697132E-2</v>
      </c>
      <c r="BP174" s="125">
        <f t="shared" ref="BP174" si="1888">H174/H188</f>
        <v>4.7493236388231316E-2</v>
      </c>
      <c r="BQ174" s="126">
        <f t="shared" ref="BQ174" si="1889">I174/I188</f>
        <v>4.2635496706485025E-2</v>
      </c>
      <c r="BR174" s="123">
        <f t="shared" ref="BR174" si="1890">J174/J188</f>
        <v>5.6118290837117245E-2</v>
      </c>
      <c r="BS174" s="124">
        <f t="shared" ref="BS174" si="1891">K174/K188</f>
        <v>3.8968027492266334E-2</v>
      </c>
      <c r="BT174" s="125">
        <f t="shared" ref="BT174" si="1892">L174/L188</f>
        <v>3.0197017123918247E-2</v>
      </c>
      <c r="BU174" s="123">
        <f t="shared" ref="BU174" si="1893">M174/M188</f>
        <v>4.4686752811558358E-2</v>
      </c>
      <c r="BV174" s="127">
        <f t="shared" ref="BV174" si="1894">N174/N188</f>
        <v>3.9676095591301107E-2</v>
      </c>
      <c r="BW174" s="128">
        <f t="shared" ref="BW174" si="1895">O174/O188</f>
        <v>3.8771424779615399E-2</v>
      </c>
      <c r="BX174" s="123">
        <f t="shared" ref="BX174" si="1896">P174/P188</f>
        <v>3.9766125707432258E-2</v>
      </c>
      <c r="BY174" s="124">
        <f t="shared" ref="BY174" si="1897">Q174/Q188</f>
        <v>3.9283815669275336E-2</v>
      </c>
      <c r="BZ174" s="125">
        <f t="shared" ref="BZ174" si="1898">R174/R188</f>
        <v>4.3319667189195707E-2</v>
      </c>
      <c r="CA174" s="126">
        <f t="shared" ref="CA174" si="1899">S174/S188</f>
        <v>3.9808858711060109E-2</v>
      </c>
      <c r="CB174" s="123">
        <f t="shared" ref="CB174" si="1900">T174/T188</f>
        <v>3.0049596421277837E-2</v>
      </c>
      <c r="CC174" s="124">
        <f t="shared" ref="CC174" si="1901">U174/U188</f>
        <v>3.8200718463146814E-2</v>
      </c>
      <c r="CD174" s="125">
        <f t="shared" ref="CD174" si="1902">V174/V188</f>
        <v>3.0036535290504058E-2</v>
      </c>
      <c r="CE174" s="126">
        <f t="shared" ref="CE174" si="1903">W174/W188</f>
        <v>4.2177693337333885E-2</v>
      </c>
      <c r="CF174" s="123">
        <f t="shared" ref="CF174" si="1904">X174/X188</f>
        <v>3.5410366411140023E-2</v>
      </c>
      <c r="CG174" s="124">
        <f t="shared" ref="CG174" si="1905">Y174/Y188</f>
        <v>3.6487802416731011E-2</v>
      </c>
      <c r="CH174" s="125">
        <f t="shared" ref="CH174" si="1906">Z174/Z188</f>
        <v>4.1694664695605427E-2</v>
      </c>
      <c r="CI174" s="123">
        <f t="shared" ref="CI174" si="1907">AA174/AA188</f>
        <v>4.5450968951385173E-2</v>
      </c>
      <c r="CJ174" s="129">
        <f t="shared" ref="CJ174" si="1908">AB174/AB188</f>
        <v>3.9111383203339664E-2</v>
      </c>
      <c r="CK174" s="130">
        <f t="shared" ref="CK174" si="1909">AC174/AC188</f>
        <v>4.0589398839267814E-2</v>
      </c>
    </row>
    <row r="175" spans="1:89" ht="14.4" thickTop="1" thickBot="1" x14ac:dyDescent="0.3">
      <c r="A175" s="131" t="s">
        <v>27</v>
      </c>
      <c r="B175" s="197">
        <v>1399</v>
      </c>
      <c r="C175" s="181">
        <v>1717</v>
      </c>
      <c r="D175" s="182">
        <v>789</v>
      </c>
      <c r="E175" s="183">
        <v>843</v>
      </c>
      <c r="F175" s="180">
        <v>963</v>
      </c>
      <c r="G175" s="184">
        <v>865</v>
      </c>
      <c r="H175" s="182">
        <v>2158</v>
      </c>
      <c r="I175" s="183">
        <v>2182</v>
      </c>
      <c r="J175" s="180">
        <v>510</v>
      </c>
      <c r="K175" s="181">
        <v>339</v>
      </c>
      <c r="L175" s="182">
        <v>1193</v>
      </c>
      <c r="M175" s="180">
        <v>1031</v>
      </c>
      <c r="N175" s="185">
        <v>1878</v>
      </c>
      <c r="O175" s="198">
        <v>1751</v>
      </c>
      <c r="P175" s="180">
        <v>1204</v>
      </c>
      <c r="Q175" s="181">
        <v>1017</v>
      </c>
      <c r="R175" s="182">
        <v>1347</v>
      </c>
      <c r="S175" s="183">
        <v>1476</v>
      </c>
      <c r="T175" s="180">
        <v>431</v>
      </c>
      <c r="U175" s="184">
        <v>371</v>
      </c>
      <c r="V175" s="182">
        <v>1188</v>
      </c>
      <c r="W175" s="199">
        <v>1504</v>
      </c>
      <c r="X175" s="180">
        <v>1140</v>
      </c>
      <c r="Y175" s="184">
        <v>539</v>
      </c>
      <c r="Z175" s="182">
        <v>2588</v>
      </c>
      <c r="AA175" s="180">
        <v>2866</v>
      </c>
      <c r="AB175" s="162">
        <f t="shared" si="1604"/>
        <v>16788</v>
      </c>
      <c r="AC175" s="165">
        <f t="shared" si="1635"/>
        <v>16501</v>
      </c>
      <c r="AE175" s="251" t="s">
        <v>13</v>
      </c>
      <c r="AF175" s="14">
        <f t="shared" ref="AF175:BG175" si="1910">SUM(AF172:AF174)</f>
        <v>4284</v>
      </c>
      <c r="AG175" s="1">
        <f t="shared" si="1910"/>
        <v>9718.0074471082553</v>
      </c>
      <c r="AH175" s="14">
        <f t="shared" si="1910"/>
        <v>3393</v>
      </c>
      <c r="AI175" s="1">
        <f t="shared" si="1910"/>
        <v>3850.3579046173404</v>
      </c>
      <c r="AJ175" s="14">
        <f t="shared" si="1910"/>
        <v>2897</v>
      </c>
      <c r="AK175" s="1">
        <f t="shared" si="1910"/>
        <v>5784.446208315183</v>
      </c>
      <c r="AL175" s="14">
        <f t="shared" si="1910"/>
        <v>5895</v>
      </c>
      <c r="AM175" s="1">
        <f t="shared" si="1910"/>
        <v>11067.532096446434</v>
      </c>
      <c r="AN175" s="14">
        <f t="shared" si="1910"/>
        <v>2252</v>
      </c>
      <c r="AO175" s="1">
        <f t="shared" si="1910"/>
        <v>686.78804449550671</v>
      </c>
      <c r="AP175" s="14">
        <f t="shared" si="1910"/>
        <v>8040</v>
      </c>
      <c r="AQ175" s="1">
        <f t="shared" si="1910"/>
        <v>2004.0996414343174</v>
      </c>
      <c r="AR175" s="14">
        <f t="shared" si="1910"/>
        <v>9469</v>
      </c>
      <c r="AS175" s="1">
        <f t="shared" si="1910"/>
        <v>5844.3741880851794</v>
      </c>
      <c r="AT175" s="14">
        <f t="shared" si="1910"/>
        <v>5052</v>
      </c>
      <c r="AU175" s="1">
        <f t="shared" si="1910"/>
        <v>4709.5117663672008</v>
      </c>
      <c r="AV175" s="14">
        <f t="shared" si="1910"/>
        <v>4508</v>
      </c>
      <c r="AW175" s="1">
        <f t="shared" si="1910"/>
        <v>7091.9094391369454</v>
      </c>
      <c r="AX175" s="14">
        <f t="shared" si="1910"/>
        <v>3361</v>
      </c>
      <c r="AY175" s="1">
        <f t="shared" si="1910"/>
        <v>675.12045069339365</v>
      </c>
      <c r="AZ175" s="14">
        <f t="shared" si="1910"/>
        <v>8585</v>
      </c>
      <c r="BA175" s="1">
        <f t="shared" si="1910"/>
        <v>4467.0917292943395</v>
      </c>
      <c r="BB175" s="14">
        <f t="shared" si="1910"/>
        <v>5783</v>
      </c>
      <c r="BC175" s="1">
        <f t="shared" si="1910"/>
        <v>2013.4836061296146</v>
      </c>
      <c r="BD175" s="14">
        <f t="shared" si="1910"/>
        <v>7374</v>
      </c>
      <c r="BE175" s="1">
        <f t="shared" si="1910"/>
        <v>11843.277477876291</v>
      </c>
      <c r="BF175" s="166">
        <f t="shared" si="1910"/>
        <v>70893</v>
      </c>
      <c r="BG175" s="167">
        <f t="shared" si="1910"/>
        <v>69756</v>
      </c>
      <c r="BI175" s="131" t="s">
        <v>27</v>
      </c>
      <c r="BJ175" s="123">
        <f>B175/B188</f>
        <v>3.193626443866137E-2</v>
      </c>
      <c r="BK175" s="124">
        <f t="shared" ref="BK175" si="1911">C175/C188</f>
        <v>4.6533456230763763E-2</v>
      </c>
      <c r="BL175" s="125">
        <f t="shared" ref="BL175" si="1912">D175/D188</f>
        <v>3.3684839687486659E-2</v>
      </c>
      <c r="BM175" s="126">
        <f t="shared" ref="BM175" si="1913">E175/E188</f>
        <v>4.1054561013261444E-2</v>
      </c>
      <c r="BN175" s="123">
        <f t="shared" ref="BN175" si="1914">F175/F188</f>
        <v>3.2092511747258974E-2</v>
      </c>
      <c r="BO175" s="124">
        <f t="shared" ref="BO175" si="1915">G175/G188</f>
        <v>3.6107044750841158E-2</v>
      </c>
      <c r="BP175" s="125">
        <f t="shared" ref="BP175" si="1916">H175/H188</f>
        <v>4.5612106865065942E-2</v>
      </c>
      <c r="BQ175" s="126">
        <f t="shared" ref="BQ175" si="1917">I175/I188</f>
        <v>4.3820373911234257E-2</v>
      </c>
      <c r="BR175" s="123">
        <f t="shared" ref="BR175" si="1918">J175/J188</f>
        <v>5.9378274537198746E-2</v>
      </c>
      <c r="BS175" s="124">
        <f t="shared" ref="BS175" si="1919">K175/K188</f>
        <v>3.7316839886661832E-2</v>
      </c>
      <c r="BT175" s="125">
        <f t="shared" ref="BT175" si="1920">L175/L188</f>
        <v>4.3932977352237154E-2</v>
      </c>
      <c r="BU175" s="123">
        <f t="shared" ref="BU175" si="1921">M175/M188</f>
        <v>3.2721620844258996E-2</v>
      </c>
      <c r="BV175" s="127">
        <f t="shared" ref="BV175" si="1922">N175/N188</f>
        <v>4.1212227610875812E-2</v>
      </c>
      <c r="BW175" s="128">
        <f t="shared" ref="BW175" si="1923">O175/O188</f>
        <v>3.5432549472393826E-2</v>
      </c>
      <c r="BX175" s="123">
        <f t="shared" ref="BX175" si="1924">P175/P188</f>
        <v>4.5125744912109744E-2</v>
      </c>
      <c r="BY175" s="124">
        <f t="shared" ref="BY175" si="1925">Q175/Q188</f>
        <v>3.4922762705990401E-2</v>
      </c>
      <c r="BZ175" s="125">
        <f t="shared" ref="BZ175" si="1926">R175/R188</f>
        <v>4.060653563246111E-2</v>
      </c>
      <c r="CA175" s="126">
        <f t="shared" ref="CA175" si="1927">S175/S188</f>
        <v>4.1554367367414934E-2</v>
      </c>
      <c r="CB175" s="123">
        <f t="shared" ref="CB175" si="1928">T175/T188</f>
        <v>4.1913838374015362E-2</v>
      </c>
      <c r="CC175" s="124">
        <f t="shared" ref="CC175" si="1929">U175/U188</f>
        <v>3.243127356939924E-2</v>
      </c>
      <c r="CD175" s="125">
        <f t="shared" ref="CD175" si="1930">V175/V188</f>
        <v>3.8410553202496041E-2</v>
      </c>
      <c r="CE175" s="126">
        <f t="shared" ref="CE175" si="1931">W175/W188</f>
        <v>3.7736615573676482E-2</v>
      </c>
      <c r="CF175" s="123">
        <f t="shared" ref="CF175" si="1932">X175/X188</f>
        <v>4.0087207257894365E-2</v>
      </c>
      <c r="CG175" s="124">
        <f t="shared" ref="CG175" si="1933">Y175/Y188</f>
        <v>2.9441505243440143E-2</v>
      </c>
      <c r="CH175" s="125">
        <f t="shared" ref="CH175" si="1934">Z175/Z188</f>
        <v>4.3475339336110738E-2</v>
      </c>
      <c r="CI175" s="123">
        <f t="shared" ref="CI175" si="1935">AA175/AA188</f>
        <v>4.889732620670792E-2</v>
      </c>
      <c r="CJ175" s="129">
        <f t="shared" ref="CJ175" si="1936">AB175/AB188</f>
        <v>4.0463542319446988E-2</v>
      </c>
      <c r="CK175" s="130">
        <f t="shared" ref="CK175" si="1937">AC175/AC188</f>
        <v>3.9852771048837214E-2</v>
      </c>
    </row>
    <row r="176" spans="1:89" ht="13.8" thickTop="1" x14ac:dyDescent="0.25">
      <c r="A176" s="139" t="s">
        <v>28</v>
      </c>
      <c r="B176" s="194">
        <v>1376</v>
      </c>
      <c r="C176" s="188">
        <v>2096</v>
      </c>
      <c r="D176" s="189">
        <v>895</v>
      </c>
      <c r="E176" s="190">
        <v>954</v>
      </c>
      <c r="F176" s="187">
        <v>1055</v>
      </c>
      <c r="G176" s="191">
        <v>1250</v>
      </c>
      <c r="H176" s="189">
        <v>2091</v>
      </c>
      <c r="I176" s="190">
        <v>2895</v>
      </c>
      <c r="J176" s="187">
        <v>526</v>
      </c>
      <c r="K176" s="188">
        <v>303</v>
      </c>
      <c r="L176" s="189">
        <v>1905</v>
      </c>
      <c r="M176" s="187">
        <v>971</v>
      </c>
      <c r="N176" s="192">
        <v>2468</v>
      </c>
      <c r="O176" s="195">
        <v>1794</v>
      </c>
      <c r="P176" s="187">
        <v>1430</v>
      </c>
      <c r="Q176" s="188">
        <v>1031</v>
      </c>
      <c r="R176" s="189">
        <v>1368</v>
      </c>
      <c r="S176" s="190">
        <v>1760</v>
      </c>
      <c r="T176" s="187">
        <v>614</v>
      </c>
      <c r="U176" s="191">
        <v>276</v>
      </c>
      <c r="V176" s="189">
        <v>1831</v>
      </c>
      <c r="W176" s="196">
        <v>1342</v>
      </c>
      <c r="X176" s="187">
        <v>1348</v>
      </c>
      <c r="Y176" s="191">
        <v>581</v>
      </c>
      <c r="Z176" s="189">
        <v>2750</v>
      </c>
      <c r="AA176" s="187">
        <v>3288</v>
      </c>
      <c r="AB176" s="162">
        <f t="shared" si="1604"/>
        <v>19657</v>
      </c>
      <c r="AC176" s="165">
        <f t="shared" si="1635"/>
        <v>18541</v>
      </c>
      <c r="BI176" s="139" t="s">
        <v>28</v>
      </c>
      <c r="BJ176" s="123">
        <f>B176/B188</f>
        <v>3.1411222207003604E-2</v>
      </c>
      <c r="BK176" s="124">
        <f t="shared" ref="BK176" si="1938">C176/C188</f>
        <v>5.6804964624158912E-2</v>
      </c>
      <c r="BL176" s="125">
        <f t="shared" ref="BL176" si="1939">D176/D188</f>
        <v>3.8210306109379671E-2</v>
      </c>
      <c r="BM176" s="126">
        <f t="shared" ref="BM176" si="1940">E176/E188</f>
        <v>4.6460321716075233E-2</v>
      </c>
      <c r="BN176" s="123">
        <f t="shared" ref="BN176" si="1941">F176/F188</f>
        <v>3.5158463025294101E-2</v>
      </c>
      <c r="BO176" s="124">
        <f t="shared" ref="BO176" si="1942">G176/G188</f>
        <v>5.2177810333585484E-2</v>
      </c>
      <c r="BP176" s="125">
        <f t="shared" ref="BP176" si="1943">H176/H188</f>
        <v>4.4195975650997636E-2</v>
      </c>
      <c r="BQ176" s="126">
        <f t="shared" ref="BQ176" si="1944">I176/I188</f>
        <v>5.8139313690661401E-2</v>
      </c>
      <c r="BR176" s="123">
        <f t="shared" ref="BR176" si="1945">J176/J188</f>
        <v>6.124112236581674E-2</v>
      </c>
      <c r="BS176" s="124">
        <f t="shared" ref="BS176" si="1946">K176/K188</f>
        <v>3.3353989633211019E-2</v>
      </c>
      <c r="BT176" s="125">
        <f t="shared" ref="BT176" si="1947">L176/L188</f>
        <v>7.0152826367151533E-2</v>
      </c>
      <c r="BU176" s="123">
        <f t="shared" ref="BU176" si="1948">M176/M188</f>
        <v>3.0817355809675543E-2</v>
      </c>
      <c r="BV176" s="127">
        <f t="shared" ref="BV176" si="1949">N176/N188</f>
        <v>5.4159626061576947E-2</v>
      </c>
      <c r="BW176" s="128">
        <f t="shared" ref="BW176" si="1950">O176/O188</f>
        <v>3.6302680613063687E-2</v>
      </c>
      <c r="BX176" s="123">
        <f t="shared" ref="BX176" si="1951">P176/P188</f>
        <v>5.3596192046774856E-2</v>
      </c>
      <c r="BY176" s="124">
        <f t="shared" ref="BY176" si="1952">Q176/Q188</f>
        <v>3.5403508701943066E-2</v>
      </c>
      <c r="BZ176" s="125">
        <f t="shared" ref="BZ176" si="1953">R176/R188</f>
        <v>4.1239599662365851E-2</v>
      </c>
      <c r="CA176" s="126">
        <f t="shared" ref="CA176" si="1954">S176/S188</f>
        <v>4.9549923148137054E-2</v>
      </c>
      <c r="CB176" s="123">
        <f t="shared" ref="CB176" si="1955">T176/T188</f>
        <v>5.9710201303121657E-2</v>
      </c>
      <c r="CC176" s="124">
        <f t="shared" ref="CC176" si="1956">U176/U188</f>
        <v>2.4126769555671671E-2</v>
      </c>
      <c r="CD176" s="125">
        <f t="shared" ref="CD176" si="1957">V176/V188</f>
        <v>5.920010346276957E-2</v>
      </c>
      <c r="CE176" s="126">
        <f t="shared" ref="CE176" si="1958">W176/W188</f>
        <v>3.3671900332362927E-2</v>
      </c>
      <c r="CF176" s="123">
        <f t="shared" ref="CF176" si="1959">X176/X188</f>
        <v>4.7401364371615441E-2</v>
      </c>
      <c r="CG176" s="124">
        <f t="shared" ref="CG176" si="1960">Y176/Y188</f>
        <v>3.1735648509162752E-2</v>
      </c>
      <c r="CH176" s="125">
        <f t="shared" ref="CH176" si="1961">Z176/Z188</f>
        <v>4.6196747748958475E-2</v>
      </c>
      <c r="CI176" s="123">
        <f t="shared" ref="CI176" si="1962">AA176/AA188</f>
        <v>5.609714185891683E-2</v>
      </c>
      <c r="CJ176" s="129">
        <f t="shared" ref="CJ176" si="1963">AB176/AB188</f>
        <v>4.7378594911446838E-2</v>
      </c>
      <c r="CK176" s="130">
        <f t="shared" ref="CK176" si="1964">AC176/AC188</f>
        <v>4.4779724138930416E-2</v>
      </c>
    </row>
    <row r="177" spans="1:89" x14ac:dyDescent="0.25">
      <c r="A177" s="131" t="s">
        <v>29</v>
      </c>
      <c r="B177" s="197">
        <v>1752</v>
      </c>
      <c r="C177" s="181">
        <v>2831</v>
      </c>
      <c r="D177" s="182">
        <v>1366</v>
      </c>
      <c r="E177" s="183">
        <v>1300</v>
      </c>
      <c r="F177" s="180">
        <v>1427</v>
      </c>
      <c r="G177" s="184">
        <v>1844</v>
      </c>
      <c r="H177" s="182">
        <v>2477</v>
      </c>
      <c r="I177" s="183">
        <v>3504</v>
      </c>
      <c r="J177" s="180">
        <v>861</v>
      </c>
      <c r="K177" s="181">
        <v>282</v>
      </c>
      <c r="L177" s="182">
        <v>2715</v>
      </c>
      <c r="M177" s="180">
        <v>1019</v>
      </c>
      <c r="N177" s="185">
        <v>3520</v>
      </c>
      <c r="O177" s="198">
        <v>2147</v>
      </c>
      <c r="P177" s="180">
        <v>1910</v>
      </c>
      <c r="Q177" s="181">
        <v>1375</v>
      </c>
      <c r="R177" s="182">
        <v>1884</v>
      </c>
      <c r="S177" s="183">
        <v>2546</v>
      </c>
      <c r="T177" s="180">
        <v>1334</v>
      </c>
      <c r="U177" s="184">
        <v>248</v>
      </c>
      <c r="V177" s="182">
        <v>2775</v>
      </c>
      <c r="W177" s="199">
        <v>1735</v>
      </c>
      <c r="X177" s="180">
        <v>2059</v>
      </c>
      <c r="Y177" s="184">
        <v>729</v>
      </c>
      <c r="Z177" s="182">
        <v>3202</v>
      </c>
      <c r="AA177" s="180">
        <v>4099</v>
      </c>
      <c r="AB177" s="162">
        <f t="shared" si="1604"/>
        <v>27282</v>
      </c>
      <c r="AC177" s="165">
        <f t="shared" si="1635"/>
        <v>23659</v>
      </c>
      <c r="BI177" s="131" t="s">
        <v>29</v>
      </c>
      <c r="BJ177" s="123">
        <f>B177/B188</f>
        <v>3.9994521298452268E-2</v>
      </c>
      <c r="BK177" s="124">
        <f t="shared" ref="BK177" si="1965">C177/C188</f>
        <v>7.6724644489977997E-2</v>
      </c>
      <c r="BL177" s="125">
        <f t="shared" ref="BL177" si="1966">D177/D188</f>
        <v>5.8318746531187293E-2</v>
      </c>
      <c r="BM177" s="126">
        <f t="shared" ref="BM177" si="1967">E177/E188</f>
        <v>6.3310710933855138E-2</v>
      </c>
      <c r="BN177" s="123">
        <f t="shared" ref="BN177" si="1968">F177/F188</f>
        <v>4.7555570366914386E-2</v>
      </c>
      <c r="BO177" s="124">
        <f t="shared" ref="BO177" si="1969">G177/G188</f>
        <v>7.6972705804105312E-2</v>
      </c>
      <c r="BP177" s="125">
        <f t="shared" ref="BP177" si="1970">H177/H188</f>
        <v>5.2354582346973287E-2</v>
      </c>
      <c r="BQ177" s="126">
        <f t="shared" ref="BQ177" si="1971">I177/I188</f>
        <v>7.0369656363411928E-2</v>
      </c>
      <c r="BR177" s="123">
        <f t="shared" ref="BR177" si="1972">J177/J188</f>
        <v>0.10024449877750612</v>
      </c>
      <c r="BS177" s="124">
        <f t="shared" ref="BS177" si="1973">K177/K188</f>
        <v>3.1042326985364709E-2</v>
      </c>
      <c r="BT177" s="125">
        <f t="shared" ref="BT177" si="1974">L177/L188</f>
        <v>9.9981587184680532E-2</v>
      </c>
      <c r="BU177" s="123">
        <f t="shared" ref="BU177" si="1975">M177/M188</f>
        <v>3.2340767837342306E-2</v>
      </c>
      <c r="BV177" s="127">
        <f t="shared" ref="BV177" si="1976">N177/N188</f>
        <v>7.7245495841471182E-2</v>
      </c>
      <c r="BW177" s="128">
        <f t="shared" ref="BW177" si="1977">O177/O188</f>
        <v>4.3445850209725606E-2</v>
      </c>
      <c r="BX177" s="123">
        <f t="shared" ref="BX177" si="1978">P177/P188</f>
        <v>7.1586522244293696E-2</v>
      </c>
      <c r="BY177" s="124">
        <f t="shared" ref="BY177" si="1979">Q177/Q188</f>
        <v>4.7216124602494393E-2</v>
      </c>
      <c r="BZ177" s="125">
        <f t="shared" ref="BZ177" si="1980">R177/R188</f>
        <v>5.6794887254310866E-2</v>
      </c>
      <c r="CA177" s="126">
        <f t="shared" ref="CA177" si="1981">S177/S188</f>
        <v>7.1678468372248255E-2</v>
      </c>
      <c r="CB177" s="123">
        <f t="shared" ref="CB177" si="1982">T177/T188</f>
        <v>0.12972867840124477</v>
      </c>
      <c r="CC177" s="124">
        <f t="shared" ref="CC177" si="1983">U177/U188</f>
        <v>2.1679126267415125E-2</v>
      </c>
      <c r="CD177" s="125">
        <f t="shared" ref="CD177" si="1984">V177/V188</f>
        <v>8.9721620485628373E-2</v>
      </c>
      <c r="CE177" s="126">
        <f t="shared" ref="CE177" si="1985">W177/W188</f>
        <v>4.353259841777174E-2</v>
      </c>
      <c r="CF177" s="123">
        <f t="shared" ref="CF177" si="1986">X177/X188</f>
        <v>7.2403122582460094E-2</v>
      </c>
      <c r="CG177" s="124">
        <f t="shared" ref="CG177" si="1987">Y177/Y188</f>
        <v>3.9819772397899564E-2</v>
      </c>
      <c r="CH177" s="125">
        <f t="shared" ref="CH177" si="1988">Z177/Z188</f>
        <v>5.3789813197150919E-2</v>
      </c>
      <c r="CI177" s="123">
        <f t="shared" ref="CI177" si="1989">AA177/AA188</f>
        <v>6.9933754403801729E-2</v>
      </c>
      <c r="CJ177" s="129">
        <f t="shared" ref="CJ177" si="1990">AB177/AB188</f>
        <v>6.5756871667807526E-2</v>
      </c>
      <c r="CK177" s="130">
        <f t="shared" ref="CK177" si="1991">AC177/AC188</f>
        <v>5.7140579979664242E-2</v>
      </c>
    </row>
    <row r="178" spans="1:89" x14ac:dyDescent="0.25">
      <c r="A178" s="139" t="s">
        <v>30</v>
      </c>
      <c r="B178" s="280">
        <v>2118</v>
      </c>
      <c r="C178" s="267">
        <v>4545.1583696455236</v>
      </c>
      <c r="D178" s="268">
        <v>1917</v>
      </c>
      <c r="E178" s="269">
        <v>1770.0507441977811</v>
      </c>
      <c r="F178" s="266">
        <v>1659</v>
      </c>
      <c r="G178" s="270">
        <v>2824.409698259692</v>
      </c>
      <c r="H178" s="268">
        <v>2902</v>
      </c>
      <c r="I178" s="269">
        <v>5325.0619621345568</v>
      </c>
      <c r="J178" s="266">
        <v>1293</v>
      </c>
      <c r="K178" s="267">
        <v>341.65302815330455</v>
      </c>
      <c r="L178" s="268">
        <v>3859</v>
      </c>
      <c r="M178" s="266">
        <v>1022.4358993812298</v>
      </c>
      <c r="N178" s="271">
        <v>4685</v>
      </c>
      <c r="O178" s="281">
        <v>2823.0882412572028</v>
      </c>
      <c r="P178" s="266">
        <v>2563</v>
      </c>
      <c r="Q178" s="267">
        <v>2003.0776534415413</v>
      </c>
      <c r="R178" s="268">
        <v>2313</v>
      </c>
      <c r="S178" s="269">
        <v>3251.5050565621154</v>
      </c>
      <c r="T178" s="266">
        <v>1655</v>
      </c>
      <c r="U178" s="270">
        <v>317.89120737428692</v>
      </c>
      <c r="V178" s="268">
        <v>3980</v>
      </c>
      <c r="W178" s="282">
        <v>2093.8843696871336</v>
      </c>
      <c r="X178" s="266">
        <v>2889</v>
      </c>
      <c r="Y178" s="270">
        <v>868.04711815094788</v>
      </c>
      <c r="Z178" s="268">
        <v>3764</v>
      </c>
      <c r="AA178" s="266">
        <v>5436.7366517546843</v>
      </c>
      <c r="AB178" s="286">
        <f t="shared" si="1604"/>
        <v>35597</v>
      </c>
      <c r="AC178" s="287">
        <f t="shared" si="1635"/>
        <v>32623</v>
      </c>
      <c r="BI178" s="139" t="s">
        <v>30</v>
      </c>
      <c r="BJ178" s="123">
        <f>B178/B188</f>
        <v>4.8349541158745381E-2</v>
      </c>
      <c r="BK178" s="124">
        <f t="shared" ref="BK178" si="1992">C178/C188</f>
        <v>0.12318108797658099</v>
      </c>
      <c r="BL178" s="125">
        <f t="shared" ref="BL178" si="1993">D178/D188</f>
        <v>8.1842633309140586E-2</v>
      </c>
      <c r="BM178" s="126">
        <f t="shared" ref="BM178" si="1994">E178/E188</f>
        <v>8.6202439233969905E-2</v>
      </c>
      <c r="BN178" s="123">
        <f t="shared" ref="BN178" si="1995">F178/F188</f>
        <v>5.5287099676742092E-2</v>
      </c>
      <c r="BO178" s="124">
        <f t="shared" ref="BO178" si="1996">G178/G188</f>
        <v>0.1178972108321069</v>
      </c>
      <c r="BP178" s="125">
        <f t="shared" ref="BP178" si="1997">H178/H188</f>
        <v>6.1337504227257353E-2</v>
      </c>
      <c r="BQ178" s="126">
        <f t="shared" ref="BQ178" si="1998">I178/I188</f>
        <v>0.10694143275949909</v>
      </c>
      <c r="BR178" s="123">
        <f t="shared" ref="BR178" si="1999">J178/J188</f>
        <v>0.15054139015019211</v>
      </c>
      <c r="BS178" s="124">
        <f t="shared" ref="BS178" si="2000">K178/K188</f>
        <v>3.7608883033598918E-2</v>
      </c>
      <c r="BT178" s="125">
        <f t="shared" ref="BT178" si="2001">L178/L188</f>
        <v>0.14211010863561038</v>
      </c>
      <c r="BU178" s="123">
        <f t="shared" ref="BU178" si="2002">M178/M188</f>
        <v>3.2449815554909354E-2</v>
      </c>
      <c r="BV178" s="127">
        <f t="shared" ref="BV178" si="2003">N178/N188</f>
        <v>0.10281112159582172</v>
      </c>
      <c r="BW178" s="128">
        <f t="shared" ref="BW178" si="2004">O178/O188</f>
        <v>5.7126906780856142E-2</v>
      </c>
      <c r="BX178" s="123">
        <f t="shared" ref="BX178" si="2005">P178/P188</f>
        <v>9.6060867283834936E-2</v>
      </c>
      <c r="BY178" s="124">
        <f t="shared" ref="BY178" si="2006">Q178/Q188</f>
        <v>6.8783682962449383E-2</v>
      </c>
      <c r="BZ178" s="125">
        <f t="shared" ref="BZ178" si="2007">R178/R188</f>
        <v>6.9727481008079101E-2</v>
      </c>
      <c r="CA178" s="126">
        <f t="shared" ref="CA178" si="2008">S178/S188</f>
        <v>9.1540810038881731E-2</v>
      </c>
      <c r="CB178" s="123">
        <f t="shared" ref="CB178" si="2009">T178/T188</f>
        <v>0.16094524944082467</v>
      </c>
      <c r="CC178" s="124">
        <f t="shared" ref="CC178" si="2010">U178/U188</f>
        <v>2.7788724290194404E-2</v>
      </c>
      <c r="CD178" s="125">
        <f t="shared" ref="CD178" si="2011">V178/V188</f>
        <v>0.12868181965145981</v>
      </c>
      <c r="CE178" s="126">
        <f t="shared" ref="CE178" si="2012">W178/W188</f>
        <v>5.2537306858120511E-2</v>
      </c>
      <c r="CF178" s="123">
        <f t="shared" ref="CF178" si="2013">X178/X188</f>
        <v>0.10158942260355862</v>
      </c>
      <c r="CG178" s="124">
        <f t="shared" ref="CG178" si="2014">Y178/Y188</f>
        <v>4.7414867867521776E-2</v>
      </c>
      <c r="CH178" s="125">
        <f t="shared" ref="CH178" si="2015">Z178/Z188</f>
        <v>6.3230748555301711E-2</v>
      </c>
      <c r="CI178" s="123">
        <f t="shared" ref="CI178" si="2016">AA178/AA188</f>
        <v>9.2757112896306282E-2</v>
      </c>
      <c r="CJ178" s="129">
        <f t="shared" ref="CJ178" si="2017">AB178/AB188</f>
        <v>8.5798231829006102E-2</v>
      </c>
      <c r="CK178" s="130">
        <f t="shared" ref="CK178" si="2018">AC178/AC188</f>
        <v>7.8790191499073778E-2</v>
      </c>
    </row>
    <row r="179" spans="1:89" x14ac:dyDescent="0.25">
      <c r="A179" s="131" t="s">
        <v>31</v>
      </c>
      <c r="B179" s="283">
        <v>2166</v>
      </c>
      <c r="C179" s="274">
        <v>5172.8490774627326</v>
      </c>
      <c r="D179" s="275">
        <v>1476</v>
      </c>
      <c r="E179" s="276">
        <v>2080.3071604195593</v>
      </c>
      <c r="F179" s="273">
        <v>1238</v>
      </c>
      <c r="G179" s="277">
        <v>2960.0365100554909</v>
      </c>
      <c r="H179" s="275">
        <v>2993</v>
      </c>
      <c r="I179" s="276">
        <v>5742.4701343118759</v>
      </c>
      <c r="J179" s="273">
        <v>959</v>
      </c>
      <c r="K179" s="274">
        <v>345.13501634220216</v>
      </c>
      <c r="L179" s="275">
        <v>4181</v>
      </c>
      <c r="M179" s="273">
        <v>981.66374205308762</v>
      </c>
      <c r="N179" s="278">
        <v>4784</v>
      </c>
      <c r="O179" s="284">
        <v>3021.2859468279767</v>
      </c>
      <c r="P179" s="273">
        <v>2489</v>
      </c>
      <c r="Q179" s="274">
        <v>2706.4341129256591</v>
      </c>
      <c r="R179" s="275">
        <v>2195</v>
      </c>
      <c r="S179" s="276">
        <v>3840.4043825748299</v>
      </c>
      <c r="T179" s="273">
        <v>1706</v>
      </c>
      <c r="U179" s="277">
        <v>357.22924331910673</v>
      </c>
      <c r="V179" s="275">
        <v>4605</v>
      </c>
      <c r="W179" s="285">
        <v>2373.2073596072059</v>
      </c>
      <c r="X179" s="273">
        <v>2894</v>
      </c>
      <c r="Y179" s="277">
        <v>1145.4364879786667</v>
      </c>
      <c r="Z179" s="275">
        <v>3610</v>
      </c>
      <c r="AA179" s="273">
        <v>6406.5408261216062</v>
      </c>
      <c r="AB179" s="286">
        <f t="shared" si="1604"/>
        <v>35296</v>
      </c>
      <c r="AC179" s="287">
        <f t="shared" si="1635"/>
        <v>37133</v>
      </c>
      <c r="BI179" s="131" t="s">
        <v>31</v>
      </c>
      <c r="BJ179" s="123">
        <f>B179/B188</f>
        <v>4.9445281468292017E-2</v>
      </c>
      <c r="BK179" s="124">
        <f t="shared" ref="BK179" si="2019">C179/C188</f>
        <v>0.14019251376497308</v>
      </c>
      <c r="BL179" s="125">
        <f t="shared" ref="BL179" si="2020">D179/D188</f>
        <v>6.3014985270887586E-2</v>
      </c>
      <c r="BM179" s="126">
        <f t="shared" ref="BM179" si="2021">E179/E188</f>
        <v>0.10131209637457825</v>
      </c>
      <c r="BN179" s="123">
        <f t="shared" ref="BN179" si="2022">F179/F188</f>
        <v>4.1257040023994399E-2</v>
      </c>
      <c r="BO179" s="124">
        <f t="shared" ref="BO179" si="2023">G179/G188</f>
        <v>0.12355857888173097</v>
      </c>
      <c r="BP179" s="125">
        <f t="shared" ref="BP179" si="2024">H179/H188</f>
        <v>6.3260906323977004E-2</v>
      </c>
      <c r="BQ179" s="126">
        <f t="shared" ref="BQ179" si="2025">I179/I188</f>
        <v>0.11532410103558295</v>
      </c>
      <c r="BR179" s="123">
        <f t="shared" ref="BR179" si="2026">J179/J188</f>
        <v>0.11165444172779136</v>
      </c>
      <c r="BS179" s="124">
        <f t="shared" ref="BS179" si="2027">K179/K188</f>
        <v>3.7992177416290185E-2</v>
      </c>
      <c r="BT179" s="125">
        <f t="shared" ref="BT179" si="2028">L179/L188</f>
        <v>0.15396796170134414</v>
      </c>
      <c r="BU179" s="123">
        <f t="shared" ref="BU179" si="2029">M179/M188</f>
        <v>3.1155798995167409E-2</v>
      </c>
      <c r="BV179" s="127">
        <f t="shared" ref="BV179" si="2030">N179/N188</f>
        <v>0.1049836511663631</v>
      </c>
      <c r="BW179" s="128">
        <f t="shared" ref="BW179" si="2031">O179/O188</f>
        <v>6.1137557841936321E-2</v>
      </c>
      <c r="BX179" s="123">
        <f t="shared" ref="BX179" si="2032">P179/P188</f>
        <v>9.3287358045050783E-2</v>
      </c>
      <c r="BY179" s="124">
        <f t="shared" ref="BY179" si="2033">Q179/Q188</f>
        <v>9.2936240221337674E-2</v>
      </c>
      <c r="BZ179" s="125">
        <f t="shared" ref="BZ179" si="2034">R179/R188</f>
        <v>6.6170264078138183E-2</v>
      </c>
      <c r="CA179" s="126">
        <f t="shared" ref="CA179" si="2035">S179/S188</f>
        <v>0.10812030796269974</v>
      </c>
      <c r="CB179" s="123">
        <f t="shared" ref="CB179" si="2036">T179/T188</f>
        <v>0.16590489156860838</v>
      </c>
      <c r="CC179" s="124">
        <f t="shared" ref="CC179" si="2037">U179/U188</f>
        <v>3.1227491420677725E-2</v>
      </c>
      <c r="CD179" s="125">
        <f t="shared" ref="CD179" si="2038">V179/V188</f>
        <v>0.14888939183290761</v>
      </c>
      <c r="CE179" s="126">
        <f t="shared" ref="CE179" si="2039">W179/W188</f>
        <v>5.9545753860450086E-2</v>
      </c>
      <c r="CF179" s="123">
        <f t="shared" ref="CF179" si="2040">X179/X188</f>
        <v>0.10176524368802307</v>
      </c>
      <c r="CG179" s="124">
        <f t="shared" ref="CG179" si="2041">Y179/Y188</f>
        <v>6.256655726688605E-2</v>
      </c>
      <c r="CH179" s="125">
        <f t="shared" ref="CH179" si="2042">Z179/Z188</f>
        <v>6.0643730681360031E-2</v>
      </c>
      <c r="CI179" s="123">
        <f t="shared" ref="CI179" si="2043">AA179/AA188</f>
        <v>0.10930311117636435</v>
      </c>
      <c r="CJ179" s="129">
        <f t="shared" ref="CJ179" si="2044">AB179/AB188</f>
        <v>8.5072741821968126E-2</v>
      </c>
      <c r="CK179" s="130">
        <f t="shared" ref="CK179" si="2045">AC179/AC188</f>
        <v>8.9682622105113158E-2</v>
      </c>
    </row>
    <row r="180" spans="1:89" x14ac:dyDescent="0.25">
      <c r="A180" s="139" t="s">
        <v>32</v>
      </c>
      <c r="B180" s="194">
        <v>2482</v>
      </c>
      <c r="C180" s="188">
        <v>4166</v>
      </c>
      <c r="D180" s="189">
        <v>1097</v>
      </c>
      <c r="E180" s="190">
        <v>1771</v>
      </c>
      <c r="F180" s="187">
        <v>957</v>
      </c>
      <c r="G180" s="191">
        <v>2455</v>
      </c>
      <c r="H180" s="189">
        <v>2767</v>
      </c>
      <c r="I180" s="190">
        <v>5102</v>
      </c>
      <c r="J180" s="187">
        <v>602</v>
      </c>
      <c r="K180" s="188">
        <v>266</v>
      </c>
      <c r="L180" s="189">
        <v>2846</v>
      </c>
      <c r="M180" s="187">
        <v>1107</v>
      </c>
      <c r="N180" s="192">
        <v>3659</v>
      </c>
      <c r="O180" s="195">
        <v>2635</v>
      </c>
      <c r="P180" s="187">
        <v>1802</v>
      </c>
      <c r="Q180" s="188">
        <v>2303</v>
      </c>
      <c r="R180" s="189">
        <v>1999</v>
      </c>
      <c r="S180" s="190">
        <v>3014</v>
      </c>
      <c r="T180" s="187">
        <v>1055</v>
      </c>
      <c r="U180" s="191">
        <v>274</v>
      </c>
      <c r="V180" s="189">
        <v>3552</v>
      </c>
      <c r="W180" s="196">
        <v>2187</v>
      </c>
      <c r="X180" s="187">
        <v>1918</v>
      </c>
      <c r="Y180" s="191">
        <v>862</v>
      </c>
      <c r="Z180" s="189">
        <v>3467</v>
      </c>
      <c r="AA180" s="187">
        <v>5300</v>
      </c>
      <c r="AB180" s="162">
        <f t="shared" si="1604"/>
        <v>28203</v>
      </c>
      <c r="AC180" s="165">
        <f t="shared" si="1635"/>
        <v>31442</v>
      </c>
      <c r="BI180" s="139" t="s">
        <v>32</v>
      </c>
      <c r="BJ180" s="123">
        <f>B180/B188</f>
        <v>5.6658905172807375E-2</v>
      </c>
      <c r="BK180" s="124">
        <f t="shared" ref="BK180" si="2046">C180/C188</f>
        <v>0.11290528751156777</v>
      </c>
      <c r="BL180" s="125">
        <f t="shared" ref="BL180" si="2047">D180/D188</f>
        <v>4.6834308158647482E-2</v>
      </c>
      <c r="BM180" s="126">
        <f t="shared" ref="BM180" si="2048">E180/E188</f>
        <v>8.6248668510659571E-2</v>
      </c>
      <c r="BN180" s="123">
        <f t="shared" ref="BN180" si="2049">F180/F188</f>
        <v>3.1892558403039291E-2</v>
      </c>
      <c r="BO180" s="124">
        <f t="shared" ref="BO180" si="2050">G180/G188</f>
        <v>0.10247721949516189</v>
      </c>
      <c r="BP180" s="125">
        <f t="shared" ref="BP180" si="2051">H180/H188</f>
        <v>5.8484105512343593E-2</v>
      </c>
      <c r="BQ180" s="126">
        <f t="shared" ref="BQ180" si="2052">I180/I188</f>
        <v>0.10246175421407754</v>
      </c>
      <c r="BR180" s="123">
        <f t="shared" ref="BR180" si="2053">J180/J188</f>
        <v>7.0089649551752245E-2</v>
      </c>
      <c r="BS180" s="124">
        <f t="shared" ref="BS180" si="2054">K180/K188</f>
        <v>2.9281060206053238E-2</v>
      </c>
      <c r="BT180" s="125">
        <f t="shared" ref="BT180" si="2055">L180/L188</f>
        <v>0.10480574479837967</v>
      </c>
      <c r="BU180" s="123">
        <f t="shared" ref="BU180" si="2056">M180/M188</f>
        <v>3.5133689888064701E-2</v>
      </c>
      <c r="BV180" s="127">
        <f t="shared" ref="BV180" si="2057">N180/N188</f>
        <v>8.0295815137483822E-2</v>
      </c>
      <c r="BW180" s="128">
        <f t="shared" ref="BW180" si="2058">O180/O188</f>
        <v>5.3320826875932453E-2</v>
      </c>
      <c r="BX180" s="123">
        <f t="shared" ref="BX180" si="2059">P180/P188</f>
        <v>6.7538697949851956E-2</v>
      </c>
      <c r="BY180" s="124">
        <f t="shared" ref="BY180" si="2060">Q180/Q188</f>
        <v>7.9082716334214251E-2</v>
      </c>
      <c r="BZ180" s="125">
        <f t="shared" ref="BZ180" si="2061">R180/R188</f>
        <v>6.0261666465693961E-2</v>
      </c>
      <c r="CA180" s="126">
        <f t="shared" ref="CA180" si="2062">S180/S188</f>
        <v>8.4854243391184705E-2</v>
      </c>
      <c r="CB180" s="123">
        <f t="shared" ref="CB180" si="2063">T180/T188</f>
        <v>0.10259651852572206</v>
      </c>
      <c r="CC180" s="124">
        <f t="shared" ref="CC180" si="2064">U180/U188</f>
        <v>2.3951937892224773E-2</v>
      </c>
      <c r="CD180" s="125">
        <f t="shared" ref="CD180" si="2065">V180/V188</f>
        <v>0.11484367422160432</v>
      </c>
      <c r="CE180" s="126">
        <f t="shared" ref="CE180" si="2066">W180/W188</f>
        <v>5.4873655757733023E-2</v>
      </c>
      <c r="CF180" s="123">
        <f t="shared" ref="CF180" si="2067">X180/X188</f>
        <v>6.7444968000562627E-2</v>
      </c>
      <c r="CG180" s="124">
        <f t="shared" ref="CG180" si="2068">Y180/Y188</f>
        <v>4.7084559406021152E-2</v>
      </c>
      <c r="CH180" s="125">
        <f t="shared" ref="CH180" si="2069">Z180/Z188</f>
        <v>5.8241499798414191E-2</v>
      </c>
      <c r="CI180" s="123">
        <f t="shared" ref="CI180" si="2070">AA180/AA188</f>
        <v>9.0424225015893922E-2</v>
      </c>
      <c r="CJ180" s="129">
        <f t="shared" ref="CJ180" si="2071">AB180/AB188</f>
        <v>6.7976726473395491E-2</v>
      </c>
      <c r="CK180" s="130">
        <f t="shared" ref="CK180" si="2072">AC180/AC188</f>
        <v>7.5937872087603164E-2</v>
      </c>
    </row>
    <row r="181" spans="1:89" x14ac:dyDescent="0.25">
      <c r="A181" s="131" t="s">
        <v>33</v>
      </c>
      <c r="B181" s="197">
        <v>2312</v>
      </c>
      <c r="C181" s="181">
        <v>2403</v>
      </c>
      <c r="D181" s="182">
        <v>946</v>
      </c>
      <c r="E181" s="183">
        <v>1371</v>
      </c>
      <c r="F181" s="180">
        <v>948</v>
      </c>
      <c r="G181" s="184">
        <v>1599</v>
      </c>
      <c r="H181" s="182">
        <v>2439</v>
      </c>
      <c r="I181" s="183">
        <v>3401</v>
      </c>
      <c r="J181" s="180">
        <v>453</v>
      </c>
      <c r="K181" s="181">
        <v>192</v>
      </c>
      <c r="L181" s="182">
        <v>1819</v>
      </c>
      <c r="M181" s="180">
        <v>1328</v>
      </c>
      <c r="N181" s="185">
        <v>2534</v>
      </c>
      <c r="O181" s="198">
        <v>2743</v>
      </c>
      <c r="P181" s="180">
        <v>1197</v>
      </c>
      <c r="Q181" s="181">
        <v>1918</v>
      </c>
      <c r="R181" s="182">
        <v>1553</v>
      </c>
      <c r="S181" s="183">
        <v>2192</v>
      </c>
      <c r="T181" s="180">
        <v>602</v>
      </c>
      <c r="U181" s="184">
        <v>332</v>
      </c>
      <c r="V181" s="182">
        <v>2560</v>
      </c>
      <c r="W181" s="199">
        <v>1949</v>
      </c>
      <c r="X181" s="180">
        <v>1181</v>
      </c>
      <c r="Y181" s="184">
        <v>769</v>
      </c>
      <c r="Z181" s="182">
        <v>3016</v>
      </c>
      <c r="AA181" s="180">
        <v>3141</v>
      </c>
      <c r="AB181" s="162">
        <f t="shared" si="1604"/>
        <v>21560</v>
      </c>
      <c r="AC181" s="165">
        <f t="shared" si="1635"/>
        <v>23338</v>
      </c>
      <c r="BI181" s="131" t="s">
        <v>33</v>
      </c>
      <c r="BJ181" s="123">
        <f>B181/B188</f>
        <v>5.2778158243163037E-2</v>
      </c>
      <c r="BK181" s="124">
        <f t="shared" ref="BK181" si="2073">C181/C188</f>
        <v>6.5125157438861575E-2</v>
      </c>
      <c r="BL181" s="125">
        <f t="shared" ref="BL181" si="2074">D181/D188</f>
        <v>4.0387653161422531E-2</v>
      </c>
      <c r="BM181" s="126">
        <f t="shared" ref="BM181" si="2075">E181/E188</f>
        <v>6.6768449761781076E-2</v>
      </c>
      <c r="BN181" s="123">
        <f t="shared" ref="BN181" si="2076">F181/F188</f>
        <v>3.1592628386709766E-2</v>
      </c>
      <c r="BO181" s="124">
        <f t="shared" ref="BO181" si="2077">G181/G188</f>
        <v>6.6745854978722555E-2</v>
      </c>
      <c r="BP181" s="125">
        <f t="shared" ref="BP181" si="2078">H181/H188</f>
        <v>5.1551403449442E-2</v>
      </c>
      <c r="BQ181" s="126">
        <f t="shared" ref="BQ181" si="2079">I181/I188</f>
        <v>6.8301141921222594E-2</v>
      </c>
      <c r="BR181" s="123">
        <f t="shared" ref="BR181" si="2080">J181/J188</f>
        <v>5.2741879147747119E-2</v>
      </c>
      <c r="BS181" s="124">
        <f t="shared" ref="BS181" si="2081">K181/K188</f>
        <v>2.1135201351737673E-2</v>
      </c>
      <c r="BT181" s="125">
        <f t="shared" ref="BT181" si="2082">L181/L188</f>
        <v>6.6985822132204012E-2</v>
      </c>
      <c r="BU181" s="123">
        <f t="shared" ref="BU181" si="2083">M181/M188</f>
        <v>4.2147732765447088E-2</v>
      </c>
      <c r="BV181" s="127">
        <f t="shared" ref="BV181" si="2084">N181/N188</f>
        <v>5.5607979108604537E-2</v>
      </c>
      <c r="BW181" s="128">
        <f t="shared" ref="BW181" si="2085">O181/O188</f>
        <v>5.5506272531568396E-2</v>
      </c>
      <c r="BX181" s="123">
        <f t="shared" ref="BX181" si="2086">P181/P188</f>
        <v>4.4863385930062588E-2</v>
      </c>
      <c r="BY181" s="124">
        <f t="shared" ref="BY181" si="2087">Q181/Q188</f>
        <v>6.5862201445515814E-2</v>
      </c>
      <c r="BZ181" s="125">
        <f t="shared" ref="BZ181" si="2088">R181/R188</f>
        <v>4.6816592306764743E-2</v>
      </c>
      <c r="CA181" s="126">
        <f t="shared" ref="CA181" si="2089">S181/S188</f>
        <v>6.1712177011770689E-2</v>
      </c>
      <c r="CB181" s="123">
        <f t="shared" ref="CB181" si="2090">T181/T188</f>
        <v>5.8543226684819608E-2</v>
      </c>
      <c r="CC181" s="124">
        <f t="shared" ref="CC181" si="2091">U181/U188</f>
        <v>2.9022056132184764E-2</v>
      </c>
      <c r="CD181" s="125">
        <f t="shared" ref="CD181" si="2092">V181/V188</f>
        <v>8.2770215655210325E-2</v>
      </c>
      <c r="CE181" s="126">
        <f t="shared" ref="CE181" si="2093">W181/W188</f>
        <v>4.8902037069877301E-2</v>
      </c>
      <c r="CF181" s="123">
        <f t="shared" ref="CF181" si="2094">X181/X188</f>
        <v>4.1528940150502847E-2</v>
      </c>
      <c r="CG181" s="124">
        <f t="shared" ref="CG181" si="2095">Y181/Y188</f>
        <v>4.2004670746206806E-2</v>
      </c>
      <c r="CH181" s="125">
        <f t="shared" ref="CH181" si="2096">Z181/Z188</f>
        <v>5.0665233167585005E-2</v>
      </c>
      <c r="CI181" s="123">
        <f t="shared" ref="CI181" si="2097">AA181/AA188</f>
        <v>5.3589149202815621E-2</v>
      </c>
      <c r="CJ181" s="129">
        <f t="shared" ref="CJ181" si="2098">AB181/AB188</f>
        <v>5.1965330736673643E-2</v>
      </c>
      <c r="CK181" s="130">
        <f t="shared" ref="CK181" si="2099">AC181/AC188</f>
        <v>5.6365309419899576E-2</v>
      </c>
    </row>
    <row r="182" spans="1:89" x14ac:dyDescent="0.25">
      <c r="A182" s="139" t="s">
        <v>34</v>
      </c>
      <c r="B182" s="194">
        <v>908</v>
      </c>
      <c r="C182" s="188">
        <v>1668</v>
      </c>
      <c r="D182" s="189">
        <v>399</v>
      </c>
      <c r="E182" s="190">
        <v>1057</v>
      </c>
      <c r="F182" s="187">
        <v>388</v>
      </c>
      <c r="G182" s="191">
        <v>1431</v>
      </c>
      <c r="H182" s="189">
        <v>1308</v>
      </c>
      <c r="I182" s="190">
        <v>2290</v>
      </c>
      <c r="J182" s="187">
        <v>428</v>
      </c>
      <c r="K182" s="188">
        <v>104</v>
      </c>
      <c r="L182" s="189">
        <v>1277</v>
      </c>
      <c r="M182" s="187">
        <v>938</v>
      </c>
      <c r="N182" s="192">
        <v>2029</v>
      </c>
      <c r="O182" s="195">
        <v>2144</v>
      </c>
      <c r="P182" s="187">
        <v>819</v>
      </c>
      <c r="Q182" s="188">
        <v>1354</v>
      </c>
      <c r="R182" s="189">
        <v>1100</v>
      </c>
      <c r="S182" s="190">
        <v>1805</v>
      </c>
      <c r="T182" s="187">
        <v>343</v>
      </c>
      <c r="U182" s="191">
        <v>277</v>
      </c>
      <c r="V182" s="189">
        <v>2476</v>
      </c>
      <c r="W182" s="196">
        <v>1332</v>
      </c>
      <c r="X182" s="187">
        <v>763</v>
      </c>
      <c r="Y182" s="191">
        <v>616</v>
      </c>
      <c r="Z182" s="189">
        <v>2133</v>
      </c>
      <c r="AA182" s="187">
        <v>2572</v>
      </c>
      <c r="AB182" s="162">
        <f t="shared" si="1604"/>
        <v>14371</v>
      </c>
      <c r="AC182" s="165">
        <f t="shared" si="1635"/>
        <v>17588</v>
      </c>
      <c r="BI182" s="139" t="s">
        <v>34</v>
      </c>
      <c r="BJ182" s="123">
        <f>B182/B188</f>
        <v>2.0727754188923891E-2</v>
      </c>
      <c r="BK182" s="124">
        <f t="shared" ref="BK182" si="2100">C182/C188</f>
        <v>4.5205477573042496E-2</v>
      </c>
      <c r="BL182" s="125">
        <f t="shared" ref="BL182" si="2101">D182/D188</f>
        <v>1.7034538701276525E-2</v>
      </c>
      <c r="BM182" s="126">
        <f t="shared" ref="BM182" si="2102">E182/E188</f>
        <v>5.1476478043911443E-2</v>
      </c>
      <c r="BN182" s="123">
        <f t="shared" ref="BN182" si="2103">F182/F188</f>
        <v>1.2930316259539441E-2</v>
      </c>
      <c r="BO182" s="124">
        <f t="shared" ref="BO182" si="2104">G182/G188</f>
        <v>5.9733157269888662E-2</v>
      </c>
      <c r="BP182" s="125">
        <f t="shared" ref="BP182" si="2105">H182/H188</f>
        <v>2.7646263104497804E-2</v>
      </c>
      <c r="BQ182" s="126">
        <f t="shared" ref="BQ182" si="2106">I182/I188</f>
        <v>4.5989301675859968E-2</v>
      </c>
      <c r="BR182" s="123">
        <f t="shared" ref="BR182" si="2107">J182/J188</f>
        <v>4.9831179415531494E-2</v>
      </c>
      <c r="BS182" s="124">
        <f t="shared" ref="BS182" si="2108">K182/K188</f>
        <v>1.1448234065524573E-2</v>
      </c>
      <c r="BT182" s="125">
        <f t="shared" ref="BT182" si="2109">L182/L188</f>
        <v>4.7026330325906834E-2</v>
      </c>
      <c r="BU182" s="123">
        <f t="shared" ref="BU182" si="2110">M182/M188</f>
        <v>2.9770010040654642E-2</v>
      </c>
      <c r="BV182" s="127">
        <f t="shared" ref="BV182" si="2111">N182/N188</f>
        <v>4.4525883824529836E-2</v>
      </c>
      <c r="BW182" s="128">
        <f t="shared" ref="BW182" si="2112">O182/O188</f>
        <v>4.3385143385957947E-2</v>
      </c>
      <c r="BX182" s="123">
        <f t="shared" ref="BX182" si="2113">P182/P188</f>
        <v>3.0696000899516511E-2</v>
      </c>
      <c r="BY182" s="124">
        <f t="shared" ref="BY182" si="2114">Q182/Q188</f>
        <v>4.6495005608565391E-2</v>
      </c>
      <c r="BZ182" s="125">
        <f t="shared" ref="BZ182" si="2115">R182/R188</f>
        <v>3.3160496804533944E-2</v>
      </c>
      <c r="CA182" s="126">
        <f t="shared" ref="CA182" si="2116">S182/S188</f>
        <v>5.0816824592265553E-2</v>
      </c>
      <c r="CB182" s="123">
        <f t="shared" ref="CB182" si="2117">T182/T188</f>
        <v>3.3356024506466984E-2</v>
      </c>
      <c r="CC182" s="124">
        <f t="shared" ref="CC182" si="2118">U182/U188</f>
        <v>2.4214185387395119E-2</v>
      </c>
      <c r="CD182" s="125">
        <f t="shared" ref="CD182" si="2119">V182/V188</f>
        <v>8.0054317954023735E-2</v>
      </c>
      <c r="CE182" s="126">
        <f t="shared" ref="CE182" si="2120">W182/W188</f>
        <v>3.3420991984133695E-2</v>
      </c>
      <c r="CF182" s="123">
        <f t="shared" ref="CF182" si="2121">X182/X188</f>
        <v>2.6830297489274915E-2</v>
      </c>
      <c r="CG182" s="124">
        <f t="shared" ref="CG182" si="2122">Y182/Y188</f>
        <v>3.3647434563931593E-2</v>
      </c>
      <c r="CH182" s="125">
        <f t="shared" ref="CH182" si="2123">Z182/Z188</f>
        <v>3.5831877435828517E-2</v>
      </c>
      <c r="CI182" s="123">
        <f t="shared" ref="CI182" si="2124">AA182/AA188</f>
        <v>4.3881340894505502E-2</v>
      </c>
      <c r="CJ182" s="129">
        <f t="shared" ref="CJ182" si="2125">AB182/AB188</f>
        <v>3.4637929870906164E-2</v>
      </c>
      <c r="CK182" s="130">
        <f t="shared" ref="CK182" si="2126">AC182/AC188</f>
        <v>4.2478064190470212E-2</v>
      </c>
    </row>
    <row r="183" spans="1:89" x14ac:dyDescent="0.25">
      <c r="A183" s="131" t="s">
        <v>35</v>
      </c>
      <c r="B183" s="197">
        <v>0</v>
      </c>
      <c r="C183" s="181">
        <v>869</v>
      </c>
      <c r="D183" s="182">
        <v>5</v>
      </c>
      <c r="E183" s="183">
        <v>593</v>
      </c>
      <c r="F183" s="180">
        <v>11</v>
      </c>
      <c r="G183" s="184">
        <v>755</v>
      </c>
      <c r="H183" s="182">
        <v>81</v>
      </c>
      <c r="I183" s="183">
        <v>1079</v>
      </c>
      <c r="J183" s="180">
        <v>44</v>
      </c>
      <c r="K183" s="181">
        <v>27</v>
      </c>
      <c r="L183" s="182">
        <v>663</v>
      </c>
      <c r="M183" s="180">
        <v>116</v>
      </c>
      <c r="N183" s="185">
        <v>428</v>
      </c>
      <c r="O183" s="198">
        <v>223</v>
      </c>
      <c r="P183" s="180">
        <v>204</v>
      </c>
      <c r="Q183" s="181">
        <v>159</v>
      </c>
      <c r="R183" s="182">
        <v>169</v>
      </c>
      <c r="S183" s="183">
        <v>100</v>
      </c>
      <c r="T183" s="180">
        <v>42</v>
      </c>
      <c r="U183" s="184">
        <v>8</v>
      </c>
      <c r="V183" s="182">
        <v>156</v>
      </c>
      <c r="W183" s="199">
        <v>31</v>
      </c>
      <c r="X183" s="180">
        <v>65</v>
      </c>
      <c r="Y183" s="184">
        <v>28</v>
      </c>
      <c r="Z183" s="182">
        <v>46</v>
      </c>
      <c r="AA183" s="180">
        <v>93</v>
      </c>
      <c r="AB183" s="162">
        <f t="shared" si="1604"/>
        <v>1914</v>
      </c>
      <c r="AC183" s="165">
        <f t="shared" si="1635"/>
        <v>4081</v>
      </c>
      <c r="BI183" s="131" t="s">
        <v>35</v>
      </c>
      <c r="BJ183" s="123">
        <f>B183/B188</f>
        <v>0</v>
      </c>
      <c r="BK183" s="124">
        <f t="shared" ref="BK183" si="2127">C183/C188</f>
        <v>2.3551294970607869E-2</v>
      </c>
      <c r="BL183" s="125">
        <f t="shared" ref="BL183" si="2128">D183/D188</f>
        <v>2.134653972591043E-4</v>
      </c>
      <c r="BM183" s="126">
        <f t="shared" ref="BM183" si="2129">E183/E188</f>
        <v>2.887942429521238E-2</v>
      </c>
      <c r="BN183" s="123">
        <f t="shared" ref="BN183" si="2130">F183/F188</f>
        <v>3.6658113106941714E-4</v>
      </c>
      <c r="BO183" s="124">
        <f t="shared" ref="BO183" si="2131">G183/G188</f>
        <v>3.1515397441485633E-2</v>
      </c>
      <c r="BP183" s="125">
        <f t="shared" ref="BP183" si="2132">H183/H188</f>
        <v>1.7120392289482584E-3</v>
      </c>
      <c r="BQ183" s="126">
        <f t="shared" ref="BQ183" si="2133">I183/I188</f>
        <v>2.1669194981769828E-2</v>
      </c>
      <c r="BR183" s="123">
        <f t="shared" ref="BR183" si="2134">J183/J188</f>
        <v>5.1228315286994995E-3</v>
      </c>
      <c r="BS183" s="124">
        <f t="shared" ref="BS183" si="2135">K183/K188</f>
        <v>2.9721376900881105E-3</v>
      </c>
      <c r="BT183" s="125">
        <f t="shared" ref="BT183" si="2136">L183/L188</f>
        <v>2.4415393113607072E-2</v>
      </c>
      <c r="BU183" s="123">
        <f t="shared" ref="BU183" si="2137">M183/M188</f>
        <v>3.6815790668613419E-3</v>
      </c>
      <c r="BV183" s="127">
        <f t="shared" ref="BV183" si="2138">N183/N188</f>
        <v>9.3923500625425187E-3</v>
      </c>
      <c r="BW183" s="128">
        <f t="shared" ref="BW183" si="2139">O183/O188</f>
        <v>4.5125405667297679E-3</v>
      </c>
      <c r="BX183" s="123">
        <f t="shared" ref="BX183" si="2140">P183/P188</f>
        <v>7.6458903339455039E-3</v>
      </c>
      <c r="BY183" s="124">
        <f t="shared" ref="BY183" si="2141">Q183/Q188</f>
        <v>5.4599009540338972E-3</v>
      </c>
      <c r="BZ183" s="125">
        <f t="shared" ref="BZ183" si="2142">R183/R188</f>
        <v>5.0946581454238511E-3</v>
      </c>
      <c r="CA183" s="126">
        <f t="shared" ref="CA183" si="2143">S183/S188</f>
        <v>2.8153365425077868E-3</v>
      </c>
      <c r="CB183" s="123">
        <f t="shared" ref="CB183" si="2144">T183/T188</f>
        <v>4.0844111640571815E-3</v>
      </c>
      <c r="CC183" s="124">
        <f t="shared" ref="CC183" si="2145">U183/U188</f>
        <v>6.9932665378758462E-4</v>
      </c>
      <c r="CD183" s="125">
        <f t="shared" ref="CD183" si="2146">V183/V188</f>
        <v>5.0438100164893786E-3</v>
      </c>
      <c r="CE183" s="126">
        <f t="shared" ref="CE183" si="2147">W183/W188</f>
        <v>7.7781587951061902E-4</v>
      </c>
      <c r="CF183" s="123">
        <f t="shared" ref="CF183" si="2148">X183/X188</f>
        <v>2.2856740980378367E-3</v>
      </c>
      <c r="CG183" s="124">
        <f t="shared" ref="CG183" si="2149">Y183/Y188</f>
        <v>1.5294288438150723E-3</v>
      </c>
      <c r="CH183" s="125">
        <f t="shared" ref="CH183" si="2150">Z183/Z188</f>
        <v>7.7274559870985082E-4</v>
      </c>
      <c r="CI183" s="123">
        <f t="shared" ref="CI183" si="2151">AA183/AA188</f>
        <v>1.5866892314109688E-3</v>
      </c>
      <c r="CJ183" s="129">
        <f t="shared" ref="CJ183" si="2152">AB183/AB188</f>
        <v>4.6132487490720478E-3</v>
      </c>
      <c r="CK183" s="130">
        <f t="shared" ref="CK183" si="2153">AC183/AC188</f>
        <v>9.8563213532697827E-3</v>
      </c>
    </row>
    <row r="184" spans="1:89" x14ac:dyDescent="0.25">
      <c r="A184" s="139" t="s">
        <v>36</v>
      </c>
      <c r="B184" s="194"/>
      <c r="C184" s="188"/>
      <c r="D184" s="189"/>
      <c r="E184" s="190"/>
      <c r="F184" s="187"/>
      <c r="G184" s="191"/>
      <c r="H184" s="189"/>
      <c r="I184" s="190"/>
      <c r="J184" s="187"/>
      <c r="K184" s="191"/>
      <c r="L184" s="189"/>
      <c r="M184" s="187"/>
      <c r="N184" s="192"/>
      <c r="O184" s="195"/>
      <c r="P184" s="187"/>
      <c r="Q184" s="191"/>
      <c r="R184" s="189"/>
      <c r="S184" s="190"/>
      <c r="T184" s="187"/>
      <c r="U184" s="191"/>
      <c r="V184" s="189"/>
      <c r="W184" s="190"/>
      <c r="X184" s="187"/>
      <c r="Y184" s="191"/>
      <c r="Z184" s="189"/>
      <c r="AA184" s="187"/>
      <c r="AB184" s="162">
        <f t="shared" si="1604"/>
        <v>0</v>
      </c>
      <c r="AC184" s="165">
        <f t="shared" si="1635"/>
        <v>0</v>
      </c>
      <c r="BI184" s="139" t="s">
        <v>36</v>
      </c>
      <c r="BJ184" s="123">
        <f>B184/B188</f>
        <v>0</v>
      </c>
      <c r="BK184" s="124">
        <f t="shared" ref="BK184" si="2154">C184/C188</f>
        <v>0</v>
      </c>
      <c r="BL184" s="125">
        <f t="shared" ref="BL184" si="2155">D184/D188</f>
        <v>0</v>
      </c>
      <c r="BM184" s="126">
        <f t="shared" ref="BM184" si="2156">E184/E188</f>
        <v>0</v>
      </c>
      <c r="BN184" s="123">
        <f t="shared" ref="BN184" si="2157">F184/F188</f>
        <v>0</v>
      </c>
      <c r="BO184" s="124">
        <f t="shared" ref="BO184" si="2158">G184/G188</f>
        <v>0</v>
      </c>
      <c r="BP184" s="125">
        <f t="shared" ref="BP184" si="2159">H184/H188</f>
        <v>0</v>
      </c>
      <c r="BQ184" s="126">
        <f t="shared" ref="BQ184" si="2160">I184/I188</f>
        <v>0</v>
      </c>
      <c r="BR184" s="123">
        <f t="shared" ref="BR184" si="2161">J184/J188</f>
        <v>0</v>
      </c>
      <c r="BS184" s="124">
        <f t="shared" ref="BS184" si="2162">K184/K188</f>
        <v>0</v>
      </c>
      <c r="BT184" s="125">
        <f t="shared" ref="BT184" si="2163">L184/L188</f>
        <v>0</v>
      </c>
      <c r="BU184" s="123">
        <f t="shared" ref="BU184" si="2164">M184/M188</f>
        <v>0</v>
      </c>
      <c r="BV184" s="127">
        <f t="shared" ref="BV184" si="2165">N184/N188</f>
        <v>0</v>
      </c>
      <c r="BW184" s="128">
        <f t="shared" ref="BW184" si="2166">O184/O188</f>
        <v>0</v>
      </c>
      <c r="BX184" s="123">
        <f t="shared" ref="BX184" si="2167">P184/P188</f>
        <v>0</v>
      </c>
      <c r="BY184" s="124">
        <f t="shared" ref="BY184" si="2168">Q184/Q188</f>
        <v>0</v>
      </c>
      <c r="BZ184" s="125">
        <f t="shared" ref="BZ184" si="2169">R184/R188</f>
        <v>0</v>
      </c>
      <c r="CA184" s="126">
        <f t="shared" ref="CA184" si="2170">S184/S188</f>
        <v>0</v>
      </c>
      <c r="CB184" s="123">
        <f t="shared" ref="CB184" si="2171">T184/T188</f>
        <v>0</v>
      </c>
      <c r="CC184" s="124">
        <f t="shared" ref="CC184" si="2172">U184/U188</f>
        <v>0</v>
      </c>
      <c r="CD184" s="125">
        <f t="shared" ref="CD184" si="2173">V184/V188</f>
        <v>0</v>
      </c>
      <c r="CE184" s="126">
        <f t="shared" ref="CE184" si="2174">W184/W188</f>
        <v>0</v>
      </c>
      <c r="CF184" s="123">
        <f t="shared" ref="CF184" si="2175">X184/X188</f>
        <v>0</v>
      </c>
      <c r="CG184" s="124">
        <f t="shared" ref="CG184" si="2176">Y184/Y188</f>
        <v>0</v>
      </c>
      <c r="CH184" s="125">
        <f t="shared" ref="CH184" si="2177">Z184/Z188</f>
        <v>0</v>
      </c>
      <c r="CI184" s="123">
        <f t="shared" ref="CI184" si="2178">AA184/AA188</f>
        <v>0</v>
      </c>
      <c r="CJ184" s="129">
        <f t="shared" ref="CJ184" si="2179">AB184/AB188</f>
        <v>0</v>
      </c>
      <c r="CK184" s="130">
        <f t="shared" ref="CK184" si="2180">AC184/AC188</f>
        <v>0</v>
      </c>
    </row>
    <row r="185" spans="1:89" x14ac:dyDescent="0.25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2">
        <f t="shared" si="1604"/>
        <v>0</v>
      </c>
      <c r="AC185" s="165">
        <f t="shared" si="1635"/>
        <v>0</v>
      </c>
      <c r="BI185" s="131" t="s">
        <v>37</v>
      </c>
      <c r="BJ185" s="123">
        <f>B185/B188</f>
        <v>0</v>
      </c>
      <c r="BK185" s="124">
        <f t="shared" ref="BK185" si="2181">C185/C188</f>
        <v>0</v>
      </c>
      <c r="BL185" s="125">
        <f t="shared" ref="BL185" si="2182">D185/D188</f>
        <v>0</v>
      </c>
      <c r="BM185" s="126">
        <f t="shared" ref="BM185" si="2183">E185/E188</f>
        <v>0</v>
      </c>
      <c r="BN185" s="123">
        <f t="shared" ref="BN185" si="2184">F185/F188</f>
        <v>0</v>
      </c>
      <c r="BO185" s="124">
        <f t="shared" ref="BO185" si="2185">G185/G188</f>
        <v>0</v>
      </c>
      <c r="BP185" s="125">
        <f t="shared" ref="BP185" si="2186">H185/H188</f>
        <v>0</v>
      </c>
      <c r="BQ185" s="126">
        <f t="shared" ref="BQ185" si="2187">I185/I188</f>
        <v>0</v>
      </c>
      <c r="BR185" s="123">
        <f t="shared" ref="BR185" si="2188">J185/J188</f>
        <v>0</v>
      </c>
      <c r="BS185" s="124">
        <f t="shared" ref="BS185" si="2189">K185/K188</f>
        <v>0</v>
      </c>
      <c r="BT185" s="125">
        <f t="shared" ref="BT185" si="2190">L185/L188</f>
        <v>0</v>
      </c>
      <c r="BU185" s="123">
        <f t="shared" ref="BU185" si="2191">M185/M188</f>
        <v>0</v>
      </c>
      <c r="BV185" s="127">
        <f t="shared" ref="BV185" si="2192">N185/N188</f>
        <v>0</v>
      </c>
      <c r="BW185" s="128">
        <f t="shared" ref="BW185" si="2193">O185/O188</f>
        <v>0</v>
      </c>
      <c r="BX185" s="123">
        <f t="shared" ref="BX185" si="2194">P185/P188</f>
        <v>0</v>
      </c>
      <c r="BY185" s="124">
        <f t="shared" ref="BY185" si="2195">Q185/Q188</f>
        <v>0</v>
      </c>
      <c r="BZ185" s="125">
        <f t="shared" ref="BZ185" si="2196">R185/R188</f>
        <v>0</v>
      </c>
      <c r="CA185" s="126">
        <f t="shared" ref="CA185" si="2197">S185/S188</f>
        <v>0</v>
      </c>
      <c r="CB185" s="123">
        <f t="shared" ref="CB185" si="2198">T185/T188</f>
        <v>0</v>
      </c>
      <c r="CC185" s="124">
        <f t="shared" ref="CC185" si="2199">U185/U188</f>
        <v>0</v>
      </c>
      <c r="CD185" s="125">
        <f t="shared" ref="CD185" si="2200">V185/V188</f>
        <v>0</v>
      </c>
      <c r="CE185" s="126">
        <f t="shared" ref="CE185" si="2201">W185/W188</f>
        <v>0</v>
      </c>
      <c r="CF185" s="123">
        <f t="shared" ref="CF185" si="2202">X185/X188</f>
        <v>0</v>
      </c>
      <c r="CG185" s="124">
        <f t="shared" ref="CG185" si="2203">Y185/Y188</f>
        <v>0</v>
      </c>
      <c r="CH185" s="125">
        <f t="shared" ref="CH185" si="2204">Z185/Z188</f>
        <v>0</v>
      </c>
      <c r="CI185" s="123">
        <f t="shared" ref="CI185" si="2205">AA185/AA188</f>
        <v>0</v>
      </c>
      <c r="CJ185" s="129">
        <f t="shared" ref="CJ185" si="2206">AB185/AB188</f>
        <v>0</v>
      </c>
      <c r="CK185" s="130">
        <f t="shared" ref="CK185" si="2207">AC185/AC188</f>
        <v>0</v>
      </c>
    </row>
    <row r="186" spans="1:89" x14ac:dyDescent="0.25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2">
        <f t="shared" si="1604"/>
        <v>0</v>
      </c>
      <c r="AC186" s="165">
        <f t="shared" si="1635"/>
        <v>0</v>
      </c>
      <c r="BI186" s="139" t="s">
        <v>38</v>
      </c>
      <c r="BJ186" s="123">
        <f>B186/B188</f>
        <v>0</v>
      </c>
      <c r="BK186" s="124">
        <f t="shared" ref="BK186" si="2208">C186/C188</f>
        <v>0</v>
      </c>
      <c r="BL186" s="125">
        <f t="shared" ref="BL186" si="2209">D186/D188</f>
        <v>0</v>
      </c>
      <c r="BM186" s="126">
        <f t="shared" ref="BM186" si="2210">E186/E188</f>
        <v>0</v>
      </c>
      <c r="BN186" s="123">
        <f t="shared" ref="BN186" si="2211">F186/F188</f>
        <v>0</v>
      </c>
      <c r="BO186" s="124">
        <f t="shared" ref="BO186" si="2212">G186/G188</f>
        <v>0</v>
      </c>
      <c r="BP186" s="125">
        <f t="shared" ref="BP186" si="2213">H186/H188</f>
        <v>0</v>
      </c>
      <c r="BQ186" s="126">
        <f t="shared" ref="BQ186" si="2214">I186/I188</f>
        <v>0</v>
      </c>
      <c r="BR186" s="123">
        <f t="shared" ref="BR186" si="2215">J186/J188</f>
        <v>0</v>
      </c>
      <c r="BS186" s="124">
        <f t="shared" ref="BS186" si="2216">K186/K188</f>
        <v>0</v>
      </c>
      <c r="BT186" s="125">
        <f t="shared" ref="BT186" si="2217">L186/L188</f>
        <v>0</v>
      </c>
      <c r="BU186" s="123">
        <f t="shared" ref="BU186" si="2218">M186/M188</f>
        <v>0</v>
      </c>
      <c r="BV186" s="127">
        <f t="shared" ref="BV186" si="2219">N186/N188</f>
        <v>0</v>
      </c>
      <c r="BW186" s="128">
        <f t="shared" ref="BW186" si="2220">O186/O188</f>
        <v>0</v>
      </c>
      <c r="BX186" s="123">
        <f t="shared" ref="BX186" si="2221">P186/P188</f>
        <v>0</v>
      </c>
      <c r="BY186" s="124">
        <f t="shared" ref="BY186" si="2222">Q186/Q188</f>
        <v>0</v>
      </c>
      <c r="BZ186" s="125">
        <f t="shared" ref="BZ186" si="2223">R186/R188</f>
        <v>0</v>
      </c>
      <c r="CA186" s="126">
        <f t="shared" ref="CA186" si="2224">S186/S188</f>
        <v>0</v>
      </c>
      <c r="CB186" s="123">
        <f t="shared" ref="CB186" si="2225">T186/T188</f>
        <v>0</v>
      </c>
      <c r="CC186" s="124">
        <f t="shared" ref="CC186" si="2226">U186/U188</f>
        <v>0</v>
      </c>
      <c r="CD186" s="125">
        <f t="shared" ref="CD186" si="2227">V186/V188</f>
        <v>0</v>
      </c>
      <c r="CE186" s="126">
        <f t="shared" ref="CE186" si="2228">W186/W188</f>
        <v>0</v>
      </c>
      <c r="CF186" s="123">
        <f t="shared" ref="CF186" si="2229">X186/X188</f>
        <v>0</v>
      </c>
      <c r="CG186" s="124">
        <f t="shared" ref="CG186" si="2230">Y186/Y188</f>
        <v>0</v>
      </c>
      <c r="CH186" s="125">
        <f t="shared" ref="CH186" si="2231">Z186/Z188</f>
        <v>0</v>
      </c>
      <c r="CI186" s="123">
        <f t="shared" ref="CI186" si="2232">AA186/AA188</f>
        <v>0</v>
      </c>
      <c r="CJ186" s="129">
        <f t="shared" ref="CJ186" si="2233">AB186/AB188</f>
        <v>0</v>
      </c>
      <c r="CK186" s="130">
        <f t="shared" ref="CK186" si="2234">AC186/AC188</f>
        <v>0</v>
      </c>
    </row>
    <row r="187" spans="1:89" ht="13.8" thickBot="1" x14ac:dyDescent="0.3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2">
        <f t="shared" si="1604"/>
        <v>0</v>
      </c>
      <c r="AC187" s="165">
        <f t="shared" si="1635"/>
        <v>0</v>
      </c>
      <c r="BI187" s="131" t="s">
        <v>39</v>
      </c>
      <c r="BJ187" s="123">
        <f>B187/B188</f>
        <v>0</v>
      </c>
      <c r="BK187" s="124">
        <f t="shared" ref="BK187" si="2235">C187/C188</f>
        <v>0</v>
      </c>
      <c r="BL187" s="125">
        <f t="shared" ref="BL187" si="2236">D187/D188</f>
        <v>0</v>
      </c>
      <c r="BM187" s="126">
        <f t="shared" ref="BM187" si="2237">E187/E188</f>
        <v>0</v>
      </c>
      <c r="BN187" s="123">
        <f t="shared" ref="BN187" si="2238">F187/F188</f>
        <v>0</v>
      </c>
      <c r="BO187" s="124">
        <f t="shared" ref="BO187" si="2239">G187/G188</f>
        <v>0</v>
      </c>
      <c r="BP187" s="125">
        <f t="shared" ref="BP187" si="2240">H187/H188</f>
        <v>0</v>
      </c>
      <c r="BQ187" s="126">
        <f t="shared" ref="BQ187" si="2241">I187/I188</f>
        <v>0</v>
      </c>
      <c r="BR187" s="123">
        <f t="shared" ref="BR187" si="2242">J187/J188</f>
        <v>0</v>
      </c>
      <c r="BS187" s="124">
        <f t="shared" ref="BS187" si="2243">K187/K188</f>
        <v>0</v>
      </c>
      <c r="BT187" s="125">
        <f t="shared" ref="BT187" si="2244">L187/L188</f>
        <v>0</v>
      </c>
      <c r="BU187" s="123">
        <f t="shared" ref="BU187" si="2245">M187/M188</f>
        <v>0</v>
      </c>
      <c r="BV187" s="127">
        <f t="shared" ref="BV187" si="2246">N187/N188</f>
        <v>0</v>
      </c>
      <c r="BW187" s="128">
        <f t="shared" ref="BW187" si="2247">O187/O188</f>
        <v>0</v>
      </c>
      <c r="BX187" s="123">
        <f t="shared" ref="BX187" si="2248">P187/P188</f>
        <v>0</v>
      </c>
      <c r="BY187" s="124">
        <f t="shared" ref="BY187" si="2249">Q187/Q188</f>
        <v>0</v>
      </c>
      <c r="BZ187" s="125">
        <f t="shared" ref="BZ187" si="2250">R187/R188</f>
        <v>0</v>
      </c>
      <c r="CA187" s="126">
        <f t="shared" ref="CA187" si="2251">S187/S188</f>
        <v>0</v>
      </c>
      <c r="CB187" s="123">
        <f t="shared" ref="CB187" si="2252">T187/T188</f>
        <v>0</v>
      </c>
      <c r="CC187" s="124">
        <f t="shared" ref="CC187" si="2253">U187/U188</f>
        <v>0</v>
      </c>
      <c r="CD187" s="125">
        <f t="shared" ref="CD187" si="2254">V187/V188</f>
        <v>0</v>
      </c>
      <c r="CE187" s="126">
        <f t="shared" ref="CE187" si="2255">W187/W188</f>
        <v>0</v>
      </c>
      <c r="CF187" s="123">
        <f t="shared" ref="CF187" si="2256">X187/X188</f>
        <v>0</v>
      </c>
      <c r="CG187" s="124">
        <f t="shared" ref="CG187" si="2257">Y187/Y188</f>
        <v>0</v>
      </c>
      <c r="CH187" s="125">
        <f t="shared" ref="CH187" si="2258">Z187/Z188</f>
        <v>0</v>
      </c>
      <c r="CI187" s="123">
        <f t="shared" ref="CI187" si="2259">AA187/AA188</f>
        <v>0</v>
      </c>
      <c r="CJ187" s="129">
        <f t="shared" ref="CJ187" si="2260">AB187/AB188</f>
        <v>0</v>
      </c>
      <c r="CK187" s="130">
        <f t="shared" ref="CK187" si="2261">AC187/AC188</f>
        <v>0</v>
      </c>
    </row>
    <row r="188" spans="1:89" ht="14.4" thickTop="1" thickBot="1" x14ac:dyDescent="0.3">
      <c r="A188" s="251" t="s">
        <v>13</v>
      </c>
      <c r="B188" s="14">
        <f t="shared" ref="B188" si="2262">SUM(B165:B187)</f>
        <v>43806</v>
      </c>
      <c r="C188" s="1">
        <f t="shared" ref="C188" si="2263">SUM(C165:C187)</f>
        <v>36898.183351892803</v>
      </c>
      <c r="D188" s="14">
        <f t="shared" ref="D188" si="2264">SUM(D165:D187)</f>
        <v>23423</v>
      </c>
      <c r="E188" s="1">
        <f t="shared" ref="E188" si="2265">SUM(E165:E187)</f>
        <v>20533.650322742316</v>
      </c>
      <c r="F188" s="14">
        <f t="shared" ref="F188" si="2266">SUM(F165:F187)</f>
        <v>30007</v>
      </c>
      <c r="G188" s="1">
        <f t="shared" ref="G188" si="2267">SUM(G165:G187)</f>
        <v>23956.543825975921</v>
      </c>
      <c r="H188" s="14">
        <f t="shared" ref="H188" si="2268">SUM(H165:H187)</f>
        <v>47312</v>
      </c>
      <c r="I188" s="1">
        <f t="shared" ref="I188" si="2269">SUM(I165:I187)</f>
        <v>49794.189443020688</v>
      </c>
      <c r="J188" s="14">
        <f t="shared" ref="J188" si="2270">SUM(J165:J187)</f>
        <v>8589</v>
      </c>
      <c r="K188" s="1">
        <f t="shared" ref="K188" si="2271">SUM(K165:K187)</f>
        <v>9084.3705155529224</v>
      </c>
      <c r="L188" s="14">
        <f t="shared" ref="L188" si="2272">SUM(L165:L187)</f>
        <v>27155</v>
      </c>
      <c r="M188" s="1">
        <f t="shared" ref="M188" si="2273">SUM(M165:M187)</f>
        <v>31508.219134593659</v>
      </c>
      <c r="N188" s="14">
        <f t="shared" ref="N188" si="2274">SUM(N165:N187)</f>
        <v>45569</v>
      </c>
      <c r="O188" s="1">
        <f t="shared" ref="O188" si="2275">SUM(O165:O187)</f>
        <v>49417.838289176383</v>
      </c>
      <c r="P188" s="14">
        <f t="shared" ref="P188" si="2276">SUM(P165:P187)</f>
        <v>26681</v>
      </c>
      <c r="Q188" s="1">
        <f t="shared" ref="Q188" si="2277">SUM(Q165:Q187)</f>
        <v>29121.407391562156</v>
      </c>
      <c r="R188" s="14">
        <f t="shared" ref="R188" si="2278">SUM(R165:R187)</f>
        <v>33172</v>
      </c>
      <c r="S188" s="1">
        <f t="shared" ref="S188" si="2279">SUM(S165:S187)</f>
        <v>35519.732184815133</v>
      </c>
      <c r="T188" s="14">
        <f t="shared" ref="T188" si="2280">SUM(T165:T187)</f>
        <v>10283</v>
      </c>
      <c r="U188" s="1">
        <f t="shared" ref="U188" si="2281">SUM(U165:U187)</f>
        <v>11439.575421116355</v>
      </c>
      <c r="V188" s="14">
        <f t="shared" ref="V188" si="2282">SUM(V165:V187)</f>
        <v>30929</v>
      </c>
      <c r="W188" s="1">
        <f t="shared" ref="W188" si="2283">SUM(W165:W187)</f>
        <v>39855.190433376563</v>
      </c>
      <c r="X188" s="14">
        <f t="shared" ref="X188" si="2284">SUM(X165:X187)</f>
        <v>28438</v>
      </c>
      <c r="Y188" s="1">
        <f t="shared" ref="Y188" si="2285">SUM(Y165:Y187)</f>
        <v>18307.48786596414</v>
      </c>
      <c r="Z188" s="14">
        <f t="shared" ref="Z188" si="2286">SUM(Z165:Z187)</f>
        <v>59528</v>
      </c>
      <c r="AA188" s="1">
        <f t="shared" ref="AA188" si="2287">SUM(AA165:AA187)</f>
        <v>58612.611820210965</v>
      </c>
      <c r="AB188" s="166">
        <f t="shared" ref="AB188:AC188" si="2288">SUM(AB164:AB187)</f>
        <v>414892</v>
      </c>
      <c r="AC188" s="167">
        <f t="shared" si="2288"/>
        <v>414049</v>
      </c>
      <c r="BI188" s="251" t="s">
        <v>13</v>
      </c>
      <c r="BJ188" s="147">
        <f>SUM(BJ164:BJ187)</f>
        <v>0.99999999999999989</v>
      </c>
      <c r="BK188" s="148">
        <f t="shared" ref="BK188:CK188" si="2289">SUM(BK164:BK187)</f>
        <v>1.0000000000000002</v>
      </c>
      <c r="BL188" s="147">
        <f t="shared" si="2289"/>
        <v>1.0000000000000002</v>
      </c>
      <c r="BM188" s="148">
        <f t="shared" si="2289"/>
        <v>0.99999999999999989</v>
      </c>
      <c r="BN188" s="147">
        <f t="shared" si="2289"/>
        <v>1</v>
      </c>
      <c r="BO188" s="148">
        <f t="shared" si="2289"/>
        <v>1</v>
      </c>
      <c r="BP188" s="147">
        <f t="shared" si="2289"/>
        <v>0.99999999999999989</v>
      </c>
      <c r="BQ188" s="148">
        <f t="shared" si="2289"/>
        <v>1</v>
      </c>
      <c r="BR188" s="147">
        <f t="shared" si="2289"/>
        <v>1</v>
      </c>
      <c r="BS188" s="148">
        <f t="shared" si="2289"/>
        <v>0.99999999999999989</v>
      </c>
      <c r="BT188" s="147">
        <f t="shared" si="2289"/>
        <v>1</v>
      </c>
      <c r="BU188" s="148">
        <f t="shared" si="2289"/>
        <v>1.0000000000000002</v>
      </c>
      <c r="BV188" s="147">
        <f t="shared" si="2289"/>
        <v>1</v>
      </c>
      <c r="BW188" s="148">
        <f t="shared" si="2289"/>
        <v>0.99999999999999989</v>
      </c>
      <c r="BX188" s="147">
        <f t="shared" si="2289"/>
        <v>1</v>
      </c>
      <c r="BY188" s="148">
        <f t="shared" si="2289"/>
        <v>0.99999999999999989</v>
      </c>
      <c r="BZ188" s="147">
        <f t="shared" si="2289"/>
        <v>1</v>
      </c>
      <c r="CA188" s="148">
        <f t="shared" si="2289"/>
        <v>0.99999999999999989</v>
      </c>
      <c r="CB188" s="147">
        <f t="shared" si="2289"/>
        <v>1</v>
      </c>
      <c r="CC188" s="148">
        <f t="shared" si="2289"/>
        <v>1</v>
      </c>
      <c r="CD188" s="147">
        <f t="shared" si="2289"/>
        <v>1</v>
      </c>
      <c r="CE188" s="148">
        <f t="shared" si="2289"/>
        <v>1</v>
      </c>
      <c r="CF188" s="147">
        <f t="shared" si="2289"/>
        <v>1.0000000000000002</v>
      </c>
      <c r="CG188" s="148">
        <f t="shared" si="2289"/>
        <v>1</v>
      </c>
      <c r="CH188" s="147">
        <f t="shared" si="2289"/>
        <v>1</v>
      </c>
      <c r="CI188" s="148">
        <f t="shared" si="2289"/>
        <v>1</v>
      </c>
      <c r="CJ188" s="147">
        <f t="shared" si="2289"/>
        <v>1</v>
      </c>
      <c r="CK188" s="148">
        <f t="shared" si="2289"/>
        <v>0.99999999999999978</v>
      </c>
    </row>
    <row r="189" spans="1:89" ht="13.8" thickTop="1" x14ac:dyDescent="0.25">
      <c r="A189" s="178"/>
    </row>
    <row r="191" spans="1:89" x14ac:dyDescent="0.25">
      <c r="A191" s="299">
        <f>+A160+1</f>
        <v>45237</v>
      </c>
      <c r="B191" s="299"/>
      <c r="C191" s="299"/>
      <c r="D191" s="299"/>
      <c r="BI191" s="298">
        <f>+BI160+1</f>
        <v>45237</v>
      </c>
      <c r="BJ191" s="298"/>
      <c r="BK191" s="298"/>
      <c r="BL191" s="298"/>
    </row>
    <row r="192" spans="1:89" ht="13.8" thickBot="1" x14ac:dyDescent="0.3">
      <c r="AE192" t="s">
        <v>84</v>
      </c>
    </row>
    <row r="193" spans="1:89" ht="14.4" thickTop="1" thickBot="1" x14ac:dyDescent="0.3">
      <c r="A193" s="290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0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0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5">
      <c r="A194" s="291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68" t="s">
        <v>14</v>
      </c>
      <c r="AC194" s="169" t="s">
        <v>15</v>
      </c>
      <c r="AE194" s="291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68" t="s">
        <v>14</v>
      </c>
      <c r="BG194" s="169" t="s">
        <v>15</v>
      </c>
      <c r="BI194" s="291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8" thickTop="1" x14ac:dyDescent="0.25">
      <c r="A195" s="119" t="s">
        <v>16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1"/>
      <c r="AA195" s="176"/>
      <c r="AB195" s="162">
        <f t="shared" ref="AB195:AB218" si="2290">B195+D195+F195+H195+J195+L195+N195+P195+R195+T195+V195+X195+Z195</f>
        <v>0</v>
      </c>
      <c r="AC195" s="163">
        <f>C195+E195+G195+I195+K195+M195+O195+Q195+S195+U195+W195+Y195+AA195</f>
        <v>0</v>
      </c>
      <c r="AE195" s="254" t="str">
        <f>$AE$9</f>
        <v>07:00 - 07:59</v>
      </c>
      <c r="AF195" s="120">
        <f t="shared" ref="AF195:AO196" si="2291">SUMIF($A$9:$A$32,$AE195,B$195:B$218)</f>
        <v>3827</v>
      </c>
      <c r="AG195" s="177">
        <f t="shared" si="2291"/>
        <v>1298</v>
      </c>
      <c r="AH195" s="121">
        <f t="shared" si="2291"/>
        <v>1799</v>
      </c>
      <c r="AI195" s="172">
        <f t="shared" si="2291"/>
        <v>1261</v>
      </c>
      <c r="AJ195" s="120">
        <f t="shared" si="2291"/>
        <v>2357</v>
      </c>
      <c r="AK195" s="122">
        <f t="shared" si="2291"/>
        <v>920</v>
      </c>
      <c r="AL195" s="121">
        <f t="shared" si="2291"/>
        <v>3659</v>
      </c>
      <c r="AM195" s="172">
        <f t="shared" si="2291"/>
        <v>1853</v>
      </c>
      <c r="AN195" s="120">
        <f t="shared" si="2291"/>
        <v>329</v>
      </c>
      <c r="AO195" s="122">
        <f t="shared" si="2291"/>
        <v>791</v>
      </c>
      <c r="AP195" s="121">
        <f t="shared" ref="AP195:AY196" si="2292">SUMIF($A$9:$A$32,$AE195,L$195:L$218)</f>
        <v>1613</v>
      </c>
      <c r="AQ195" s="120">
        <f t="shared" si="2292"/>
        <v>3224</v>
      </c>
      <c r="AR195" s="171">
        <f t="shared" si="2292"/>
        <v>2285</v>
      </c>
      <c r="AS195" s="173">
        <f t="shared" si="2292"/>
        <v>4616</v>
      </c>
      <c r="AT195" s="120">
        <f t="shared" si="2292"/>
        <v>470</v>
      </c>
      <c r="AU195" s="122">
        <f t="shared" si="2292"/>
        <v>1657</v>
      </c>
      <c r="AV195" s="121">
        <f t="shared" si="2292"/>
        <v>581</v>
      </c>
      <c r="AW195" s="172">
        <f t="shared" si="2292"/>
        <v>955</v>
      </c>
      <c r="AX195" s="120">
        <f t="shared" si="2292"/>
        <v>155</v>
      </c>
      <c r="AY195" s="122">
        <f t="shared" si="2292"/>
        <v>782</v>
      </c>
      <c r="AZ195" s="121">
        <f t="shared" ref="AZ195:BE196" si="2293">SUMIF($A$9:$A$32,$AE195,V$195:V$218)</f>
        <v>233</v>
      </c>
      <c r="BA195" s="172">
        <f t="shared" si="2293"/>
        <v>1053</v>
      </c>
      <c r="BB195" s="120">
        <f t="shared" si="2293"/>
        <v>425</v>
      </c>
      <c r="BC195" s="122">
        <f t="shared" si="2293"/>
        <v>885</v>
      </c>
      <c r="BD195" s="21">
        <f t="shared" si="2293"/>
        <v>621</v>
      </c>
      <c r="BE195" s="176">
        <f t="shared" si="2293"/>
        <v>1278</v>
      </c>
      <c r="BF195" s="162">
        <f>AF195+AH195+AJ195+AL195+AN195+AP195+AR195+AT195+AV195+AX195+AZ195+BB195+BD195</f>
        <v>18354</v>
      </c>
      <c r="BG195" s="163">
        <f>AG195+AI195+AK195+AM195+AO195+AQ195+AS195+AU195+AW195+AY195+BA195+BC195+BE195</f>
        <v>20573</v>
      </c>
      <c r="BI195" s="119" t="s">
        <v>16</v>
      </c>
      <c r="BJ195" s="123">
        <f>B195/B219</f>
        <v>0</v>
      </c>
      <c r="BK195" s="124">
        <f t="shared" ref="BK195" si="2294">C195/C219</f>
        <v>0</v>
      </c>
      <c r="BL195" s="125">
        <f t="shared" ref="BL195" si="2295">D195/D219</f>
        <v>0</v>
      </c>
      <c r="BM195" s="126">
        <f t="shared" ref="BM195" si="2296">E195/E219</f>
        <v>0</v>
      </c>
      <c r="BN195" s="123">
        <f t="shared" ref="BN195" si="2297">F195/F219</f>
        <v>0</v>
      </c>
      <c r="BO195" s="124">
        <f t="shared" ref="BO195" si="2298">G195/G219</f>
        <v>0</v>
      </c>
      <c r="BP195" s="125">
        <f t="shared" ref="BP195" si="2299">H195/H219</f>
        <v>0</v>
      </c>
      <c r="BQ195" s="126">
        <f t="shared" ref="BQ195" si="2300">I195/I219</f>
        <v>0</v>
      </c>
      <c r="BR195" s="123">
        <f t="shared" ref="BR195" si="2301">J195/J219</f>
        <v>0</v>
      </c>
      <c r="BS195" s="124">
        <f t="shared" ref="BS195" si="2302">K195/K219</f>
        <v>0</v>
      </c>
      <c r="BT195" s="125">
        <f t="shared" ref="BT195" si="2303">L195/L219</f>
        <v>0</v>
      </c>
      <c r="BU195" s="123">
        <f t="shared" ref="BU195" si="2304">M195/M219</f>
        <v>0</v>
      </c>
      <c r="BV195" s="127">
        <f t="shared" ref="BV195" si="2305">N195/N219</f>
        <v>0</v>
      </c>
      <c r="BW195" s="128">
        <f t="shared" ref="BW195" si="2306">O195/O219</f>
        <v>0</v>
      </c>
      <c r="BX195" s="123">
        <f t="shared" ref="BX195" si="2307">P195/P219</f>
        <v>0</v>
      </c>
      <c r="BY195" s="124">
        <f t="shared" ref="BY195" si="2308">Q195/Q219</f>
        <v>0</v>
      </c>
      <c r="BZ195" s="125">
        <f t="shared" ref="BZ195" si="2309">R195/R219</f>
        <v>0</v>
      </c>
      <c r="CA195" s="126">
        <f t="shared" ref="CA195" si="2310">S195/S219</f>
        <v>0</v>
      </c>
      <c r="CB195" s="123">
        <f t="shared" ref="CB195" si="2311">T195/T219</f>
        <v>0</v>
      </c>
      <c r="CC195" s="124">
        <f t="shared" ref="CC195" si="2312">U195/U219</f>
        <v>0</v>
      </c>
      <c r="CD195" s="125">
        <f t="shared" ref="CD195" si="2313">V195/V219</f>
        <v>0</v>
      </c>
      <c r="CE195" s="126">
        <f t="shared" ref="CE195" si="2314">W195/W219</f>
        <v>0</v>
      </c>
      <c r="CF195" s="123">
        <f t="shared" ref="CF195" si="2315">X195/X219</f>
        <v>0</v>
      </c>
      <c r="CG195" s="124">
        <f t="shared" ref="CG195" si="2316">Y195/Y219</f>
        <v>0</v>
      </c>
      <c r="CH195" s="125">
        <f t="shared" ref="CH195" si="2317">Z195/Z219</f>
        <v>0</v>
      </c>
      <c r="CI195" s="123">
        <f t="shared" ref="CI195" si="2318">AA195/AA219</f>
        <v>0</v>
      </c>
      <c r="CJ195" s="129">
        <f t="shared" ref="CJ195" si="2319">AB195/AB219</f>
        <v>0</v>
      </c>
      <c r="CK195" s="130">
        <f t="shared" ref="CK195" si="2320">AC195/AC219</f>
        <v>0</v>
      </c>
    </row>
    <row r="196" spans="1:89" x14ac:dyDescent="0.25">
      <c r="A196" s="131" t="s">
        <v>17</v>
      </c>
      <c r="B196" s="180">
        <v>685</v>
      </c>
      <c r="C196" s="181">
        <v>0</v>
      </c>
      <c r="D196" s="182">
        <v>518</v>
      </c>
      <c r="E196" s="183">
        <v>2</v>
      </c>
      <c r="F196" s="180">
        <v>725</v>
      </c>
      <c r="G196" s="184">
        <v>14</v>
      </c>
      <c r="H196" s="182">
        <v>670</v>
      </c>
      <c r="I196" s="183">
        <v>52</v>
      </c>
      <c r="J196" s="180">
        <v>18</v>
      </c>
      <c r="K196" s="184">
        <v>44</v>
      </c>
      <c r="L196" s="182">
        <v>45</v>
      </c>
      <c r="M196" s="180">
        <v>186</v>
      </c>
      <c r="N196" s="185">
        <v>235</v>
      </c>
      <c r="O196" s="186">
        <v>238</v>
      </c>
      <c r="P196" s="180">
        <v>117</v>
      </c>
      <c r="Q196" s="184">
        <v>110</v>
      </c>
      <c r="R196" s="182">
        <v>98</v>
      </c>
      <c r="S196" s="183">
        <v>171</v>
      </c>
      <c r="T196" s="180">
        <v>0</v>
      </c>
      <c r="U196" s="184">
        <v>47</v>
      </c>
      <c r="V196" s="182">
        <v>19</v>
      </c>
      <c r="W196" s="183">
        <v>123</v>
      </c>
      <c r="X196" s="180">
        <v>2</v>
      </c>
      <c r="Y196" s="184">
        <v>82</v>
      </c>
      <c r="Z196" s="182">
        <v>66</v>
      </c>
      <c r="AA196" s="180">
        <v>92</v>
      </c>
      <c r="AB196" s="162">
        <f t="shared" si="2290"/>
        <v>3198</v>
      </c>
      <c r="AC196" s="165">
        <f t="shared" ref="AC196:AC218" si="2321">SUM(C196,E196,G196,I196,K196,M196,O196,Q196,S196,U196,W196,Y196,AA196)</f>
        <v>1161</v>
      </c>
      <c r="AE196" s="256" t="str">
        <f>$AE$10</f>
        <v>08:00 - 08:59</v>
      </c>
      <c r="AF196" s="120">
        <f t="shared" si="2291"/>
        <v>4552</v>
      </c>
      <c r="AG196" s="181">
        <f t="shared" si="2291"/>
        <v>1325</v>
      </c>
      <c r="AH196" s="182">
        <f t="shared" si="2291"/>
        <v>1863</v>
      </c>
      <c r="AI196" s="183">
        <f t="shared" si="2291"/>
        <v>1331</v>
      </c>
      <c r="AJ196" s="180">
        <f t="shared" si="2291"/>
        <v>2145</v>
      </c>
      <c r="AK196" s="184">
        <f t="shared" si="2291"/>
        <v>1010</v>
      </c>
      <c r="AL196" s="182">
        <f t="shared" si="2291"/>
        <v>2115</v>
      </c>
      <c r="AM196" s="183">
        <f t="shared" si="2291"/>
        <v>2144</v>
      </c>
      <c r="AN196" s="180">
        <f t="shared" si="2291"/>
        <v>325</v>
      </c>
      <c r="AO196" s="184">
        <f t="shared" si="2291"/>
        <v>1004</v>
      </c>
      <c r="AP196" s="182">
        <f t="shared" si="2292"/>
        <v>1700</v>
      </c>
      <c r="AQ196" s="180">
        <f t="shared" si="2292"/>
        <v>4083</v>
      </c>
      <c r="AR196" s="185">
        <f t="shared" si="2292"/>
        <v>3089</v>
      </c>
      <c r="AS196" s="186">
        <f t="shared" si="2292"/>
        <v>4693</v>
      </c>
      <c r="AT196" s="180">
        <f t="shared" si="2292"/>
        <v>2492</v>
      </c>
      <c r="AU196" s="184">
        <f t="shared" si="2292"/>
        <v>1957</v>
      </c>
      <c r="AV196" s="182">
        <f t="shared" si="2292"/>
        <v>3108</v>
      </c>
      <c r="AW196" s="183">
        <f t="shared" si="2292"/>
        <v>1371</v>
      </c>
      <c r="AX196" s="180">
        <f t="shared" si="2292"/>
        <v>383</v>
      </c>
      <c r="AY196" s="184">
        <f t="shared" si="2292"/>
        <v>1002</v>
      </c>
      <c r="AZ196" s="182">
        <f t="shared" si="2293"/>
        <v>1364</v>
      </c>
      <c r="BA196" s="183">
        <f t="shared" si="2293"/>
        <v>2925</v>
      </c>
      <c r="BB196" s="180">
        <f t="shared" si="2293"/>
        <v>1836</v>
      </c>
      <c r="BC196" s="184">
        <f t="shared" si="2293"/>
        <v>1449</v>
      </c>
      <c r="BD196" s="182">
        <f t="shared" si="2293"/>
        <v>4547</v>
      </c>
      <c r="BE196" s="180">
        <f t="shared" si="2293"/>
        <v>1639</v>
      </c>
      <c r="BF196" s="164">
        <f>SUM(AF196,AH196,AJ196,AL196,AN196,AP196,AR196,AT196,AV196,AX196,AZ196,BB196,BD196)</f>
        <v>29519</v>
      </c>
      <c r="BG196" s="165">
        <f>SUM(AG196,AI196,AK196,AM196,AO196,AQ196,AS196,AU196,AW196,AY196,BA196,BC196,BE196)</f>
        <v>25933</v>
      </c>
      <c r="BI196" s="131" t="s">
        <v>17</v>
      </c>
      <c r="BJ196" s="123">
        <f>B196/B219</f>
        <v>1.6356646529286756E-2</v>
      </c>
      <c r="BK196" s="124">
        <f t="shared" ref="BK196" si="2322">C196/C219</f>
        <v>0</v>
      </c>
      <c r="BL196" s="125">
        <f t="shared" ref="BL196" si="2323">D196/D219</f>
        <v>2.2179404838364374E-2</v>
      </c>
      <c r="BM196" s="126">
        <f t="shared" ref="BM196" si="2324">E196/E219</f>
        <v>9.4822681585435235E-5</v>
      </c>
      <c r="BN196" s="123">
        <f t="shared" ref="BN196" si="2325">F196/F219</f>
        <v>2.7825753214354251E-2</v>
      </c>
      <c r="BO196" s="124">
        <f t="shared" ref="BO196" si="2326">G196/G219</f>
        <v>5.7762924454346661E-4</v>
      </c>
      <c r="BP196" s="125">
        <f t="shared" ref="BP196" si="2327">H196/H219</f>
        <v>1.4948350103746013E-2</v>
      </c>
      <c r="BQ196" s="126">
        <f t="shared" ref="BQ196" si="2328">I196/I219</f>
        <v>1.0324835199745849E-3</v>
      </c>
      <c r="BR196" s="123">
        <f t="shared" ref="BR196" si="2329">J196/J219</f>
        <v>2.0270270270270271E-3</v>
      </c>
      <c r="BS196" s="124">
        <f t="shared" ref="BS196" si="2330">K196/K219</f>
        <v>5.1966458013464039E-3</v>
      </c>
      <c r="BT196" s="125">
        <f t="shared" ref="BT196" si="2331">L196/L219</f>
        <v>1.4667057788207685E-3</v>
      </c>
      <c r="BU196" s="123">
        <f t="shared" ref="BU196" si="2332">M196/M219</f>
        <v>5.9778242005463604E-3</v>
      </c>
      <c r="BV196" s="127">
        <f t="shared" ref="BV196" si="2333">N196/N219</f>
        <v>4.9731239683413041E-3</v>
      </c>
      <c r="BW196" s="128">
        <f t="shared" ref="BW196" si="2334">O196/O219</f>
        <v>4.8691667178133759E-3</v>
      </c>
      <c r="BX196" s="123">
        <f t="shared" ref="BX196" si="2335">P196/P219</f>
        <v>4.2752219826798698E-3</v>
      </c>
      <c r="BY196" s="124">
        <f t="shared" ref="BY196" si="2336">Q196/Q219</f>
        <v>3.9382764670079836E-3</v>
      </c>
      <c r="BZ196" s="125">
        <f t="shared" ref="BZ196" si="2337">R196/R219</f>
        <v>3.1153638299901451E-3</v>
      </c>
      <c r="CA196" s="126">
        <f t="shared" ref="CA196" si="2338">S196/S219</f>
        <v>5.1724137931034482E-3</v>
      </c>
      <c r="CB196" s="123">
        <f t="shared" ref="CB196" si="2339">T196/T219</f>
        <v>0</v>
      </c>
      <c r="CC196" s="124">
        <f t="shared" ref="CC196" si="2340">U196/U219</f>
        <v>4.8319111750796751E-3</v>
      </c>
      <c r="CD196" s="125">
        <f t="shared" ref="CD196" si="2341">V196/V219</f>
        <v>5.560107690506848E-4</v>
      </c>
      <c r="CE196" s="126">
        <f t="shared" ref="CE196" si="2342">W196/W219</f>
        <v>3.2855196730507252E-3</v>
      </c>
      <c r="CF196" s="123">
        <f t="shared" ref="CF196" si="2343">X196/X219</f>
        <v>7.6578473791017349E-5</v>
      </c>
      <c r="CG196" s="124">
        <f t="shared" ref="CG196" si="2344">Y196/Y219</f>
        <v>5.1572327044025158E-3</v>
      </c>
      <c r="CH196" s="125">
        <f t="shared" ref="CH196" si="2345">Z196/Z219</f>
        <v>1.2660170336837259E-3</v>
      </c>
      <c r="CI196" s="123">
        <f t="shared" ref="CI196" si="2346">AA196/AA219</f>
        <v>1.6512608812707529E-3</v>
      </c>
      <c r="CJ196" s="129">
        <f t="shared" ref="CJ196" si="2347">AB196/AB219</f>
        <v>7.8965302675634841E-3</v>
      </c>
      <c r="CK196" s="130">
        <f t="shared" ref="CK196" si="2348">AC196/AC219</f>
        <v>2.877401862256468E-3</v>
      </c>
    </row>
    <row r="197" spans="1:89" ht="13.8" thickBot="1" x14ac:dyDescent="0.3">
      <c r="A197" s="139" t="s">
        <v>18</v>
      </c>
      <c r="B197" s="187">
        <v>2682</v>
      </c>
      <c r="C197" s="188">
        <v>552</v>
      </c>
      <c r="D197" s="189">
        <v>1723</v>
      </c>
      <c r="E197" s="190">
        <v>467</v>
      </c>
      <c r="F197" s="187">
        <v>2318</v>
      </c>
      <c r="G197" s="191">
        <v>453</v>
      </c>
      <c r="H197" s="189">
        <v>2810</v>
      </c>
      <c r="I197" s="190">
        <v>897</v>
      </c>
      <c r="J197" s="187">
        <v>139</v>
      </c>
      <c r="K197" s="191">
        <v>366</v>
      </c>
      <c r="L197" s="189">
        <v>478</v>
      </c>
      <c r="M197" s="187">
        <v>1739</v>
      </c>
      <c r="N197" s="192">
        <v>1803</v>
      </c>
      <c r="O197" s="193">
        <v>2271</v>
      </c>
      <c r="P197" s="187">
        <v>1049</v>
      </c>
      <c r="Q197" s="191">
        <v>1120</v>
      </c>
      <c r="R197" s="189">
        <v>1624</v>
      </c>
      <c r="S197" s="190">
        <v>1234</v>
      </c>
      <c r="T197" s="187">
        <v>118</v>
      </c>
      <c r="U197" s="191">
        <v>811</v>
      </c>
      <c r="V197" s="189">
        <v>759</v>
      </c>
      <c r="W197" s="190">
        <v>1816</v>
      </c>
      <c r="X197" s="187">
        <v>1019</v>
      </c>
      <c r="Y197" s="191">
        <v>1024</v>
      </c>
      <c r="Z197" s="189">
        <v>2896</v>
      </c>
      <c r="AA197" s="187">
        <v>1729</v>
      </c>
      <c r="AB197" s="162">
        <f t="shared" si="2290"/>
        <v>19418</v>
      </c>
      <c r="AC197" s="165">
        <f t="shared" si="2321"/>
        <v>14479</v>
      </c>
      <c r="AE197" s="254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18</v>
      </c>
      <c r="BJ197" s="123">
        <f>B197/B219</f>
        <v>6.4041643783280408E-2</v>
      </c>
      <c r="BK197" s="124">
        <f t="shared" ref="BK197" si="2349">C197/C219</f>
        <v>1.3951725009478074E-2</v>
      </c>
      <c r="BL197" s="125">
        <f t="shared" ref="BL197" si="2350">D197/D219</f>
        <v>7.3774352387069156E-2</v>
      </c>
      <c r="BM197" s="126">
        <f t="shared" ref="BM197" si="2351">E197/E219</f>
        <v>2.2141096150199126E-2</v>
      </c>
      <c r="BN197" s="123">
        <f t="shared" ref="BN197" si="2352">F197/F219</f>
        <v>8.8965649587411239E-2</v>
      </c>
      <c r="BO197" s="124">
        <f t="shared" ref="BO197" si="2353">G197/G219</f>
        <v>1.8690431984156455E-2</v>
      </c>
      <c r="BP197" s="125">
        <f t="shared" ref="BP197" si="2354">H197/H219</f>
        <v>6.2693826554516857E-2</v>
      </c>
      <c r="BQ197" s="126">
        <f t="shared" ref="BQ197" si="2355">I197/I219</f>
        <v>1.7810340719561592E-2</v>
      </c>
      <c r="BR197" s="123">
        <f t="shared" ref="BR197" si="2356">J197/J219</f>
        <v>1.5653153153153153E-2</v>
      </c>
      <c r="BS197" s="124">
        <f t="shared" ref="BS197" si="2357">K197/K219</f>
        <v>4.3226644620290543E-2</v>
      </c>
      <c r="BT197" s="125">
        <f t="shared" ref="BT197" si="2358">L197/L219</f>
        <v>1.557967471725172E-2</v>
      </c>
      <c r="BU197" s="123">
        <f t="shared" ref="BU197" si="2359">M197/M219</f>
        <v>5.5889442391129682E-2</v>
      </c>
      <c r="BV197" s="127">
        <f t="shared" ref="BV197" si="2360">N197/N219</f>
        <v>3.815550006348669E-2</v>
      </c>
      <c r="BW197" s="128">
        <f t="shared" ref="BW197" si="2361">O197/O219</f>
        <v>4.6461670656109989E-2</v>
      </c>
      <c r="BX197" s="123">
        <f t="shared" ref="BX197" si="2362">P197/P219</f>
        <v>3.8330836408813532E-2</v>
      </c>
      <c r="BY197" s="124">
        <f t="shared" ref="BY197" si="2363">Q197/Q219</f>
        <v>4.0098814936808565E-2</v>
      </c>
      <c r="BZ197" s="125">
        <f t="shared" ref="BZ197" si="2364">R197/R219</f>
        <v>5.1626029182693836E-2</v>
      </c>
      <c r="CA197" s="126">
        <f t="shared" ref="CA197" si="2365">S197/S219</f>
        <v>3.7326073805202663E-2</v>
      </c>
      <c r="CB197" s="123">
        <f t="shared" ref="CB197" si="2366">T197/T219</f>
        <v>1.0907746348678129E-2</v>
      </c>
      <c r="CC197" s="124">
        <f t="shared" ref="CC197" si="2367">U197/U219</f>
        <v>8.3376169425310995E-2</v>
      </c>
      <c r="CD197" s="125">
        <f t="shared" ref="CD197" si="2368">V197/V219</f>
        <v>2.2211167037340513E-2</v>
      </c>
      <c r="CE197" s="126">
        <f t="shared" ref="CE197" si="2369">W197/W219</f>
        <v>4.8508160376098515E-2</v>
      </c>
      <c r="CF197" s="123">
        <f t="shared" ref="CF197" si="2370">X197/X219</f>
        <v>3.901673239652334E-2</v>
      </c>
      <c r="CG197" s="124">
        <f t="shared" ref="CG197" si="2371">Y197/Y219</f>
        <v>6.4402515723270437E-2</v>
      </c>
      <c r="CH197" s="125">
        <f t="shared" ref="CH197" si="2372">Z197/Z219</f>
        <v>5.5551292871940459E-2</v>
      </c>
      <c r="CI197" s="123">
        <f t="shared" ref="CI197" si="2373">AA197/AA219</f>
        <v>3.1032935475186214E-2</v>
      </c>
      <c r="CJ197" s="129">
        <f t="shared" ref="CJ197" si="2374">AB197/AB219</f>
        <v>4.7947099667150633E-2</v>
      </c>
      <c r="CK197" s="130">
        <f t="shared" ref="CK197" si="2375">AC197/AC219</f>
        <v>3.588449747081085E-2</v>
      </c>
    </row>
    <row r="198" spans="1:89" ht="14.4" thickTop="1" thickBot="1" x14ac:dyDescent="0.3">
      <c r="A198" s="131" t="s">
        <v>19</v>
      </c>
      <c r="B198" s="180">
        <v>5180</v>
      </c>
      <c r="C198" s="181">
        <v>1935</v>
      </c>
      <c r="D198" s="182">
        <v>2203</v>
      </c>
      <c r="E198" s="183">
        <v>1384</v>
      </c>
      <c r="F198" s="180">
        <v>3077</v>
      </c>
      <c r="G198" s="184">
        <v>1236</v>
      </c>
      <c r="H198" s="182">
        <v>4192</v>
      </c>
      <c r="I198" s="183">
        <v>2223</v>
      </c>
      <c r="J198" s="180">
        <v>301</v>
      </c>
      <c r="K198" s="184">
        <v>908</v>
      </c>
      <c r="L198" s="182">
        <v>1327</v>
      </c>
      <c r="M198" s="180">
        <v>2960</v>
      </c>
      <c r="N198" s="185">
        <v>3254</v>
      </c>
      <c r="O198" s="186">
        <v>3997</v>
      </c>
      <c r="P198" s="180">
        <v>2451</v>
      </c>
      <c r="Q198" s="184">
        <v>2250</v>
      </c>
      <c r="R198" s="182">
        <v>3033</v>
      </c>
      <c r="S198" s="183">
        <v>2145</v>
      </c>
      <c r="T198" s="180">
        <v>387</v>
      </c>
      <c r="U198" s="184">
        <v>1566</v>
      </c>
      <c r="V198" s="182">
        <v>1632</v>
      </c>
      <c r="W198" s="183">
        <v>3682</v>
      </c>
      <c r="X198" s="180">
        <v>2199</v>
      </c>
      <c r="Y198" s="184">
        <v>1811</v>
      </c>
      <c r="Z198" s="182">
        <v>4519</v>
      </c>
      <c r="AA198" s="180">
        <v>3304</v>
      </c>
      <c r="AB198" s="162">
        <f t="shared" si="2290"/>
        <v>33755</v>
      </c>
      <c r="AC198" s="165">
        <f t="shared" si="2321"/>
        <v>29401</v>
      </c>
      <c r="AE198" s="251" t="s">
        <v>13</v>
      </c>
      <c r="AF198" s="14">
        <f t="shared" ref="AF198:BG198" si="2376">SUM(AF195:AF197)</f>
        <v>8379</v>
      </c>
      <c r="AG198" s="1">
        <f t="shared" si="2376"/>
        <v>2623</v>
      </c>
      <c r="AH198" s="14">
        <f t="shared" si="2376"/>
        <v>3662</v>
      </c>
      <c r="AI198" s="1">
        <f t="shared" si="2376"/>
        <v>2592</v>
      </c>
      <c r="AJ198" s="14">
        <f t="shared" si="2376"/>
        <v>4502</v>
      </c>
      <c r="AK198" s="1">
        <f t="shared" si="2376"/>
        <v>1930</v>
      </c>
      <c r="AL198" s="14">
        <f t="shared" si="2376"/>
        <v>5774</v>
      </c>
      <c r="AM198" s="1">
        <f t="shared" si="2376"/>
        <v>3997</v>
      </c>
      <c r="AN198" s="14">
        <f t="shared" si="2376"/>
        <v>654</v>
      </c>
      <c r="AO198" s="1">
        <f t="shared" si="2376"/>
        <v>1795</v>
      </c>
      <c r="AP198" s="14">
        <f t="shared" si="2376"/>
        <v>3313</v>
      </c>
      <c r="AQ198" s="1">
        <f t="shared" si="2376"/>
        <v>7307</v>
      </c>
      <c r="AR198" s="14">
        <f t="shared" si="2376"/>
        <v>5374</v>
      </c>
      <c r="AS198" s="1">
        <f t="shared" si="2376"/>
        <v>9309</v>
      </c>
      <c r="AT198" s="14">
        <f t="shared" si="2376"/>
        <v>2962</v>
      </c>
      <c r="AU198" s="1">
        <f t="shared" si="2376"/>
        <v>3614</v>
      </c>
      <c r="AV198" s="14">
        <f t="shared" si="2376"/>
        <v>3689</v>
      </c>
      <c r="AW198" s="1">
        <f t="shared" si="2376"/>
        <v>2326</v>
      </c>
      <c r="AX198" s="14">
        <f t="shared" si="2376"/>
        <v>538</v>
      </c>
      <c r="AY198" s="1">
        <f t="shared" si="2376"/>
        <v>1784</v>
      </c>
      <c r="AZ198" s="14">
        <f t="shared" si="2376"/>
        <v>1597</v>
      </c>
      <c r="BA198" s="1">
        <f t="shared" si="2376"/>
        <v>3978</v>
      </c>
      <c r="BB198" s="14">
        <f t="shared" si="2376"/>
        <v>2261</v>
      </c>
      <c r="BC198" s="1">
        <f t="shared" si="2376"/>
        <v>2334</v>
      </c>
      <c r="BD198" s="14">
        <f t="shared" si="2376"/>
        <v>5168</v>
      </c>
      <c r="BE198" s="1">
        <f t="shared" si="2376"/>
        <v>2917</v>
      </c>
      <c r="BF198" s="166">
        <f t="shared" si="2376"/>
        <v>47873</v>
      </c>
      <c r="BG198" s="167">
        <f t="shared" si="2376"/>
        <v>46506</v>
      </c>
      <c r="BI198" s="131" t="s">
        <v>19</v>
      </c>
      <c r="BJ198" s="123">
        <f>B198/B219</f>
        <v>0.12368967740394947</v>
      </c>
      <c r="BK198" s="124">
        <f t="shared" ref="BK198" si="2377">C198/C219</f>
        <v>4.8906862125616075E-2</v>
      </c>
      <c r="BL198" s="125">
        <f t="shared" ref="BL198" si="2378">D198/D219</f>
        <v>9.4326696638835361E-2</v>
      </c>
      <c r="BM198" s="126">
        <f t="shared" ref="BM198" si="2379">E198/E219</f>
        <v>6.5617295657121183E-2</v>
      </c>
      <c r="BN198" s="123">
        <f t="shared" ref="BN198" si="2380">F198/F219</f>
        <v>0.11809633467664556</v>
      </c>
      <c r="BO198" s="124">
        <f t="shared" ref="BO198" si="2381">G198/G219</f>
        <v>5.0996410446837483E-2</v>
      </c>
      <c r="BP198" s="125">
        <f t="shared" ref="BP198" si="2382">H198/H219</f>
        <v>9.3527587514781019E-2</v>
      </c>
      <c r="BQ198" s="126">
        <f t="shared" ref="BQ198" si="2383">I198/I219</f>
        <v>4.4138670478913511E-2</v>
      </c>
      <c r="BR198" s="123">
        <f t="shared" ref="BR198" si="2384">J198/J219</f>
        <v>3.3896396396396397E-2</v>
      </c>
      <c r="BS198" s="124">
        <f t="shared" ref="BS198" si="2385">K198/K219</f>
        <v>0.10723987244596669</v>
      </c>
      <c r="BT198" s="125">
        <f t="shared" ref="BT198" si="2386">L198/L219</f>
        <v>4.3251523744336884E-2</v>
      </c>
      <c r="BU198" s="123">
        <f t="shared" ref="BU198" si="2387">M198/M219</f>
        <v>9.5130965772135631E-2</v>
      </c>
      <c r="BV198" s="127">
        <f t="shared" ref="BV198" si="2388">N198/N219</f>
        <v>6.8861895289287683E-2</v>
      </c>
      <c r="BW198" s="128">
        <f t="shared" ref="BW198" si="2389">O198/O219</f>
        <v>8.1773358702101104E-2</v>
      </c>
      <c r="BX198" s="123">
        <f t="shared" ref="BX198" si="2390">P198/P219</f>
        <v>8.9560419483319331E-2</v>
      </c>
      <c r="BY198" s="124">
        <f t="shared" ref="BY198" si="2391">Q198/Q219</f>
        <v>8.0555655006981489E-2</v>
      </c>
      <c r="BZ198" s="125">
        <f t="shared" ref="BZ198" si="2392">R198/R219</f>
        <v>9.641733159551133E-2</v>
      </c>
      <c r="CA198" s="126">
        <f t="shared" ref="CA198" si="2393">S198/S219</f>
        <v>6.4882032667876594E-2</v>
      </c>
      <c r="CB198" s="123">
        <f t="shared" ref="CB198" si="2394">T198/T219</f>
        <v>3.5773710482529121E-2</v>
      </c>
      <c r="CC198" s="124">
        <f t="shared" ref="CC198" si="2395">U198/U219</f>
        <v>0.16099516808882491</v>
      </c>
      <c r="CD198" s="125">
        <f t="shared" ref="CD198" si="2396">V198/V219</f>
        <v>4.7758398688985133E-2</v>
      </c>
      <c r="CE198" s="126">
        <f t="shared" ref="CE198" si="2397">W198/W219</f>
        <v>9.8351897855063167E-2</v>
      </c>
      <c r="CF198" s="123">
        <f t="shared" ref="CF198" si="2398">X198/X219</f>
        <v>8.4198031933223574E-2</v>
      </c>
      <c r="CG198" s="124">
        <f t="shared" ref="CG198" si="2399">Y198/Y219</f>
        <v>0.1138993710691824</v>
      </c>
      <c r="CH198" s="125">
        <f t="shared" ref="CH198" si="2400">Z198/Z219</f>
        <v>8.6683802654799358E-2</v>
      </c>
      <c r="CI198" s="123">
        <f t="shared" ref="CI198" si="2401">AA198/AA219</f>
        <v>5.930180382302791E-2</v>
      </c>
      <c r="CJ198" s="129">
        <f t="shared" ref="CJ198" si="2402">AB198/AB219</f>
        <v>8.3348148587118628E-2</v>
      </c>
      <c r="CK198" s="130">
        <f t="shared" ref="CK198" si="2403">AC198/AC219</f>
        <v>7.2866918305083905E-2</v>
      </c>
    </row>
    <row r="199" spans="1:89" ht="13.8" thickTop="1" x14ac:dyDescent="0.25">
      <c r="A199" s="139" t="s">
        <v>20</v>
      </c>
      <c r="B199" s="266">
        <v>3827</v>
      </c>
      <c r="C199" s="267">
        <v>1298</v>
      </c>
      <c r="D199" s="268">
        <v>1799</v>
      </c>
      <c r="E199" s="269">
        <v>1261</v>
      </c>
      <c r="F199" s="266">
        <v>2357</v>
      </c>
      <c r="G199" s="270">
        <v>920</v>
      </c>
      <c r="H199" s="268">
        <v>3659</v>
      </c>
      <c r="I199" s="269">
        <v>1853</v>
      </c>
      <c r="J199" s="266">
        <v>329</v>
      </c>
      <c r="K199" s="270">
        <v>791</v>
      </c>
      <c r="L199" s="268">
        <v>1613</v>
      </c>
      <c r="M199" s="266">
        <v>3224</v>
      </c>
      <c r="N199" s="271">
        <v>2285</v>
      </c>
      <c r="O199" s="272">
        <v>4616</v>
      </c>
      <c r="P199" s="266">
        <v>470</v>
      </c>
      <c r="Q199" s="270">
        <v>1657</v>
      </c>
      <c r="R199" s="268">
        <v>581</v>
      </c>
      <c r="S199" s="269">
        <v>955</v>
      </c>
      <c r="T199" s="266">
        <v>155</v>
      </c>
      <c r="U199" s="270">
        <v>782</v>
      </c>
      <c r="V199" s="268">
        <v>233</v>
      </c>
      <c r="W199" s="269">
        <v>1053</v>
      </c>
      <c r="X199" s="266">
        <v>425</v>
      </c>
      <c r="Y199" s="270">
        <v>885</v>
      </c>
      <c r="Z199" s="268">
        <v>621</v>
      </c>
      <c r="AA199" s="266">
        <v>1278</v>
      </c>
      <c r="AB199" s="286">
        <f t="shared" si="2290"/>
        <v>18354</v>
      </c>
      <c r="AC199" s="287">
        <f t="shared" si="2321"/>
        <v>20573</v>
      </c>
      <c r="BI199" s="139" t="s">
        <v>20</v>
      </c>
      <c r="BJ199" s="123">
        <f>B199/B219</f>
        <v>9.1382315719095483E-2</v>
      </c>
      <c r="BK199" s="124">
        <f t="shared" ref="BK199" si="2404">C199/C219</f>
        <v>3.2806773663591561E-2</v>
      </c>
      <c r="BL199" s="125">
        <f t="shared" ref="BL199" si="2405">D199/D219</f>
        <v>7.7028473560265473E-2</v>
      </c>
      <c r="BM199" s="126">
        <f t="shared" ref="BM199" si="2406">E199/E219</f>
        <v>5.9785700739616914E-2</v>
      </c>
      <c r="BN199" s="123">
        <f t="shared" ref="BN199" si="2407">F199/F219</f>
        <v>9.0462483208597191E-2</v>
      </c>
      <c r="BO199" s="124">
        <f t="shared" ref="BO199" si="2408">G199/G219</f>
        <v>3.7958493212856374E-2</v>
      </c>
      <c r="BP199" s="125">
        <f t="shared" ref="BP199" si="2409">H199/H219</f>
        <v>8.1635840342696497E-2</v>
      </c>
      <c r="BQ199" s="126">
        <f t="shared" ref="BQ199" si="2410">I199/I219</f>
        <v>3.6792153125248195E-2</v>
      </c>
      <c r="BR199" s="123">
        <f t="shared" ref="BR199" si="2411">J199/J219</f>
        <v>3.7049549549549553E-2</v>
      </c>
      <c r="BS199" s="124">
        <f t="shared" ref="BS199" si="2412">K199/K219</f>
        <v>9.3421518837841028E-2</v>
      </c>
      <c r="BT199" s="125">
        <f t="shared" ref="BT199" si="2413">L199/L219</f>
        <v>5.2573253805286657E-2</v>
      </c>
      <c r="BU199" s="123">
        <f t="shared" ref="BU199" si="2414">M199/M219</f>
        <v>0.10361561947613691</v>
      </c>
      <c r="BV199" s="127">
        <f t="shared" ref="BV199" si="2415">N199/N219</f>
        <v>4.835569475599949E-2</v>
      </c>
      <c r="BW199" s="128">
        <f t="shared" ref="BW199" si="2416">O199/O219</f>
        <v>9.4437283905153546E-2</v>
      </c>
      <c r="BX199" s="123">
        <f t="shared" ref="BX199" si="2417">P199/P219</f>
        <v>1.7173968648372128E-2</v>
      </c>
      <c r="BY199" s="124">
        <f t="shared" ref="BY199" si="2418">Q199/Q219</f>
        <v>5.9324764598474813E-2</v>
      </c>
      <c r="BZ199" s="125">
        <f t="shared" ref="BZ199" si="2419">R199/R219</f>
        <v>1.8469656992084433E-2</v>
      </c>
      <c r="CA199" s="126">
        <f t="shared" ref="CA199" si="2420">S199/S219</f>
        <v>2.8886872353297035E-2</v>
      </c>
      <c r="CB199" s="123">
        <f t="shared" ref="CB199" si="2421">T199/T219</f>
        <v>1.4327971898687373E-2</v>
      </c>
      <c r="CC199" s="124">
        <f t="shared" ref="CC199" si="2422">U199/U219</f>
        <v>8.0394777423666089E-2</v>
      </c>
      <c r="CD199" s="125">
        <f t="shared" ref="CD199" si="2423">V199/V219</f>
        <v>6.8184478520426084E-3</v>
      </c>
      <c r="CE199" s="126">
        <f t="shared" ref="CE199" si="2424">W199/W219</f>
        <v>2.8127253786361085E-2</v>
      </c>
      <c r="CF199" s="123">
        <f t="shared" ref="CF199" si="2425">X199/X219</f>
        <v>1.6272925680591185E-2</v>
      </c>
      <c r="CG199" s="124">
        <f t="shared" ref="CG199" si="2426">Y199/Y219</f>
        <v>5.5660377358490568E-2</v>
      </c>
      <c r="CH199" s="125">
        <f t="shared" ref="CH199" si="2427">Z199/Z219</f>
        <v>1.1912069362387786E-2</v>
      </c>
      <c r="CI199" s="123">
        <f t="shared" ref="CI199" si="2428">AA199/AA219</f>
        <v>2.2938167459391548E-2</v>
      </c>
      <c r="CJ199" s="129">
        <f t="shared" ref="CJ199" si="2429">AB199/AB219</f>
        <v>4.5319861329224567E-2</v>
      </c>
      <c r="CK199" s="130">
        <f t="shared" ref="CK199" si="2430">AC199/AC219</f>
        <v>5.0987759269769437E-2</v>
      </c>
    </row>
    <row r="200" spans="1:89" ht="13.8" thickBot="1" x14ac:dyDescent="0.3">
      <c r="A200" s="131" t="s">
        <v>21</v>
      </c>
      <c r="B200" s="273">
        <v>4552</v>
      </c>
      <c r="C200" s="274">
        <v>1325</v>
      </c>
      <c r="D200" s="275">
        <v>1863</v>
      </c>
      <c r="E200" s="276">
        <v>1331</v>
      </c>
      <c r="F200" s="273">
        <v>2145</v>
      </c>
      <c r="G200" s="277">
        <v>1010</v>
      </c>
      <c r="H200" s="275">
        <v>2115</v>
      </c>
      <c r="I200" s="276">
        <v>2144</v>
      </c>
      <c r="J200" s="273">
        <v>325</v>
      </c>
      <c r="K200" s="277">
        <v>1004</v>
      </c>
      <c r="L200" s="275">
        <v>1700</v>
      </c>
      <c r="M200" s="273">
        <v>4083</v>
      </c>
      <c r="N200" s="278">
        <v>3089</v>
      </c>
      <c r="O200" s="279">
        <v>4693</v>
      </c>
      <c r="P200" s="273">
        <v>2492</v>
      </c>
      <c r="Q200" s="277">
        <v>1957</v>
      </c>
      <c r="R200" s="275">
        <v>3108</v>
      </c>
      <c r="S200" s="276">
        <v>1371</v>
      </c>
      <c r="T200" s="273">
        <v>383</v>
      </c>
      <c r="U200" s="277">
        <v>1002</v>
      </c>
      <c r="V200" s="275">
        <v>1364</v>
      </c>
      <c r="W200" s="276">
        <v>2925</v>
      </c>
      <c r="X200" s="273">
        <v>1836</v>
      </c>
      <c r="Y200" s="277">
        <v>1449</v>
      </c>
      <c r="Z200" s="275">
        <v>4547</v>
      </c>
      <c r="AA200" s="273">
        <v>1639</v>
      </c>
      <c r="AB200" s="286">
        <f t="shared" si="2290"/>
        <v>29519</v>
      </c>
      <c r="AC200" s="287">
        <f t="shared" si="2321"/>
        <v>25933</v>
      </c>
      <c r="AE200" t="s">
        <v>85</v>
      </c>
      <c r="BI200" s="131" t="s">
        <v>21</v>
      </c>
      <c r="BJ200" s="123">
        <f>B200/B219</f>
        <v>0.10869409489242819</v>
      </c>
      <c r="BK200" s="124">
        <f t="shared" ref="BK200" si="2431">C200/C219</f>
        <v>3.3489194995576899E-2</v>
      </c>
      <c r="BL200" s="125">
        <f t="shared" ref="BL200" si="2432">D200/D219</f>
        <v>7.9768786127167632E-2</v>
      </c>
      <c r="BM200" s="126">
        <f t="shared" ref="BM200" si="2433">E200/E219</f>
        <v>6.3104494595107155E-2</v>
      </c>
      <c r="BN200" s="123">
        <f t="shared" ref="BN200" si="2434">F200/F219</f>
        <v>8.2325849165227408E-2</v>
      </c>
      <c r="BO200" s="124">
        <f t="shared" ref="BO200" si="2435">G200/G219</f>
        <v>4.1671824070635806E-2</v>
      </c>
      <c r="BP200" s="125">
        <f t="shared" ref="BP200" si="2436">H200/H219</f>
        <v>4.7187702193168382E-2</v>
      </c>
      <c r="BQ200" s="126">
        <f t="shared" ref="BQ200" si="2437">I200/I219</f>
        <v>4.2570089746644425E-2</v>
      </c>
      <c r="BR200" s="123">
        <f t="shared" ref="BR200" si="2438">J200/J219</f>
        <v>3.65990990990991E-2</v>
      </c>
      <c r="BS200" s="124">
        <f t="shared" ref="BS200" si="2439">K200/K219</f>
        <v>0.11857800873981339</v>
      </c>
      <c r="BT200" s="125">
        <f t="shared" ref="BT200" si="2440">L200/L219</f>
        <v>5.5408884977673475E-2</v>
      </c>
      <c r="BU200" s="123">
        <f t="shared" ref="BU200" si="2441">M200/M219</f>
        <v>0.13122288285392897</v>
      </c>
      <c r="BV200" s="127">
        <f t="shared" ref="BV200" si="2442">N200/N219</f>
        <v>6.5370127396622513E-2</v>
      </c>
      <c r="BW200" s="128">
        <f t="shared" ref="BW200" si="2443">O200/O219</f>
        <v>9.601260254915199E-2</v>
      </c>
      <c r="BX200" s="123">
        <f t="shared" ref="BX200" si="2444">P200/P219</f>
        <v>9.1058574195198597E-2</v>
      </c>
      <c r="BY200" s="124">
        <f t="shared" ref="BY200" si="2445">Q200/Q219</f>
        <v>7.0065518599405685E-2</v>
      </c>
      <c r="BZ200" s="125">
        <f t="shared" ref="BZ200" si="2446">R200/R219</f>
        <v>9.8801538608258896E-2</v>
      </c>
      <c r="CA200" s="126">
        <f t="shared" ref="CA200" si="2447">S200/S219</f>
        <v>4.1470054446460979E-2</v>
      </c>
      <c r="CB200" s="123">
        <f t="shared" ref="CB200" si="2448">T200/T219</f>
        <v>3.5403956369014604E-2</v>
      </c>
      <c r="CC200" s="124">
        <f t="shared" ref="CC200" si="2449">U200/U219</f>
        <v>0.10301223398786882</v>
      </c>
      <c r="CD200" s="125">
        <f t="shared" ref="CD200" si="2450">V200/V219</f>
        <v>3.9915720472901789E-2</v>
      </c>
      <c r="CE200" s="126">
        <f t="shared" ref="CE200" si="2451">W200/W219</f>
        <v>7.8131260517669679E-2</v>
      </c>
      <c r="CF200" s="123">
        <f t="shared" ref="CF200" si="2452">X200/X219</f>
        <v>7.0299038940153921E-2</v>
      </c>
      <c r="CG200" s="124">
        <f t="shared" ref="CG200" si="2453">Y200/Y219</f>
        <v>9.1132075471698118E-2</v>
      </c>
      <c r="CH200" s="125">
        <f t="shared" ref="CH200" si="2454">Z200/Z219</f>
        <v>8.7220900790301537E-2</v>
      </c>
      <c r="CI200" s="123">
        <f t="shared" ref="CI200" si="2455">AA200/AA219</f>
        <v>2.9417571569595263E-2</v>
      </c>
      <c r="CJ200" s="129">
        <f t="shared" ref="CJ200" si="2456">AB200/AB219</f>
        <v>7.2888579414698701E-2</v>
      </c>
      <c r="CK200" s="130">
        <f t="shared" ref="CK200" si="2457">AC200/AC219</f>
        <v>6.4271888452968981E-2</v>
      </c>
    </row>
    <row r="201" spans="1:89" ht="14.4" thickTop="1" thickBot="1" x14ac:dyDescent="0.3">
      <c r="A201" s="139" t="s">
        <v>22</v>
      </c>
      <c r="B201" s="187">
        <v>2821</v>
      </c>
      <c r="C201" s="188">
        <v>1579</v>
      </c>
      <c r="D201" s="189">
        <v>1672</v>
      </c>
      <c r="E201" s="190">
        <v>1292</v>
      </c>
      <c r="F201" s="187">
        <v>1958</v>
      </c>
      <c r="G201" s="191">
        <v>1077</v>
      </c>
      <c r="H201" s="189">
        <v>3503</v>
      </c>
      <c r="I201" s="190">
        <v>2571</v>
      </c>
      <c r="J201" s="187">
        <v>286</v>
      </c>
      <c r="K201" s="191">
        <v>1035</v>
      </c>
      <c r="L201" s="189">
        <v>1019</v>
      </c>
      <c r="M201" s="187">
        <v>3641</v>
      </c>
      <c r="N201" s="192">
        <v>2450</v>
      </c>
      <c r="O201" s="193">
        <v>4646</v>
      </c>
      <c r="P201" s="187">
        <v>1594</v>
      </c>
      <c r="Q201" s="191">
        <v>2261</v>
      </c>
      <c r="R201" s="189">
        <v>2489</v>
      </c>
      <c r="S201" s="190">
        <v>1765</v>
      </c>
      <c r="T201" s="187">
        <v>318</v>
      </c>
      <c r="U201" s="191">
        <v>1190</v>
      </c>
      <c r="V201" s="189">
        <v>1169</v>
      </c>
      <c r="W201" s="190">
        <v>3877</v>
      </c>
      <c r="X201" s="187">
        <v>1693</v>
      </c>
      <c r="Y201" s="191">
        <v>1626</v>
      </c>
      <c r="Z201" s="189">
        <v>3849</v>
      </c>
      <c r="AA201" s="187">
        <v>3466</v>
      </c>
      <c r="AB201" s="162">
        <f t="shared" si="2290"/>
        <v>24821</v>
      </c>
      <c r="AC201" s="165">
        <f t="shared" si="2321"/>
        <v>30026</v>
      </c>
      <c r="AE201" s="290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39" t="s">
        <v>22</v>
      </c>
      <c r="BJ201" s="123">
        <f>B201/B219</f>
        <v>6.7360729721340051E-2</v>
      </c>
      <c r="BK201" s="124">
        <f t="shared" ref="BK201" si="2458">C201/C219</f>
        <v>3.9909010489068621E-2</v>
      </c>
      <c r="BL201" s="125">
        <f t="shared" ref="BL201" si="2459">D201/D219</f>
        <v>7.159066581031899E-2</v>
      </c>
      <c r="BM201" s="126">
        <f t="shared" ref="BM201" si="2460">E201/E219</f>
        <v>6.125545230419116E-2</v>
      </c>
      <c r="BN201" s="123">
        <f t="shared" ref="BN201" si="2461">F201/F219</f>
        <v>7.514872385338707E-2</v>
      </c>
      <c r="BO201" s="124">
        <f t="shared" ref="BO201" si="2462">G201/G219</f>
        <v>4.4436192598093824E-2</v>
      </c>
      <c r="BP201" s="125">
        <f t="shared" ref="BP201" si="2463">H201/H219</f>
        <v>7.8155328975257135E-2</v>
      </c>
      <c r="BQ201" s="126">
        <f t="shared" ref="BQ201" si="2464">I201/I219</f>
        <v>5.104836788182035E-2</v>
      </c>
      <c r="BR201" s="123">
        <f t="shared" ref="BR201" si="2465">J201/J219</f>
        <v>3.2207207207207204E-2</v>
      </c>
      <c r="BS201" s="124">
        <f t="shared" ref="BS201" si="2466">K201/K219</f>
        <v>0.12223928191803472</v>
      </c>
      <c r="BT201" s="125">
        <f t="shared" ref="BT201" si="2467">L201/L219</f>
        <v>3.3212737524852515E-2</v>
      </c>
      <c r="BU201" s="123">
        <f t="shared" ref="BU201" si="2468">M201/M219</f>
        <v>0.1170175156676844</v>
      </c>
      <c r="BV201" s="127">
        <f t="shared" ref="BV201" si="2469">N201/N219</f>
        <v>5.1847462648664661E-2</v>
      </c>
      <c r="BW201" s="128">
        <f t="shared" ref="BW201" si="2470">O201/O219</f>
        <v>9.5051044415802283E-2</v>
      </c>
      <c r="BX201" s="123">
        <f t="shared" ref="BX201" si="2471">P201/P219</f>
        <v>5.8245331969159937E-2</v>
      </c>
      <c r="BY201" s="124">
        <f t="shared" ref="BY201" si="2472">Q201/Q219</f>
        <v>8.0949482653682292E-2</v>
      </c>
      <c r="BZ201" s="125">
        <f t="shared" ref="BZ201" si="2473">R201/R219</f>
        <v>7.9123883396382363E-2</v>
      </c>
      <c r="CA201" s="126">
        <f t="shared" ref="CA201" si="2474">S201/S219</f>
        <v>5.3387779794313368E-2</v>
      </c>
      <c r="CB201" s="123">
        <f t="shared" ref="CB201" si="2475">T201/T219</f>
        <v>2.9395452024403773E-2</v>
      </c>
      <c r="CC201" s="124">
        <f t="shared" ref="CC201" si="2476">U201/U219</f>
        <v>0.12233987868818752</v>
      </c>
      <c r="CD201" s="125">
        <f t="shared" ref="CD201" si="2477">V201/V219</f>
        <v>3.4209294158960554E-2</v>
      </c>
      <c r="CE201" s="126">
        <f t="shared" ref="CE201" si="2478">W201/W219</f>
        <v>0.10356064855624116</v>
      </c>
      <c r="CF201" s="123">
        <f t="shared" ref="CF201" si="2479">X201/X219</f>
        <v>6.4823678064096182E-2</v>
      </c>
      <c r="CG201" s="124">
        <f t="shared" ref="CG201" si="2480">Y201/Y219</f>
        <v>0.10226415094339622</v>
      </c>
      <c r="CH201" s="125">
        <f t="shared" ref="CH201" si="2481">Z201/Z219</f>
        <v>7.3831811555282748E-2</v>
      </c>
      <c r="CI201" s="123">
        <f t="shared" ref="CI201" si="2482">AA201/AA219</f>
        <v>6.2209458853091627E-2</v>
      </c>
      <c r="CJ201" s="129">
        <f t="shared" ref="CJ201" si="2483">AB201/AB219</f>
        <v>6.1288235700810885E-2</v>
      </c>
      <c r="CK201" s="130">
        <f t="shared" ref="CK201" si="2484">AC201/AC219</f>
        <v>7.4415907249020419E-2</v>
      </c>
    </row>
    <row r="202" spans="1:89" ht="15" thickTop="1" thickBot="1" x14ac:dyDescent="0.35">
      <c r="A202" s="131" t="s">
        <v>23</v>
      </c>
      <c r="B202" s="180">
        <v>2086</v>
      </c>
      <c r="C202" s="181">
        <v>1416</v>
      </c>
      <c r="D202" s="182">
        <v>1080</v>
      </c>
      <c r="E202" s="183">
        <v>926</v>
      </c>
      <c r="F202" s="180">
        <v>1312</v>
      </c>
      <c r="G202" s="184">
        <v>738</v>
      </c>
      <c r="H202" s="182">
        <v>2337</v>
      </c>
      <c r="I202" s="183">
        <v>1950</v>
      </c>
      <c r="J202" s="180">
        <v>269</v>
      </c>
      <c r="K202" s="184">
        <v>769</v>
      </c>
      <c r="L202" s="182">
        <v>786</v>
      </c>
      <c r="M202" s="180">
        <v>1987</v>
      </c>
      <c r="N202" s="185">
        <v>1807</v>
      </c>
      <c r="O202" s="186">
        <v>2596</v>
      </c>
      <c r="P202" s="180">
        <v>1041</v>
      </c>
      <c r="Q202" s="184">
        <v>1353</v>
      </c>
      <c r="R202" s="182">
        <v>1652</v>
      </c>
      <c r="S202" s="183">
        <v>1500</v>
      </c>
      <c r="T202" s="180">
        <v>276</v>
      </c>
      <c r="U202" s="184">
        <v>553</v>
      </c>
      <c r="V202" s="182">
        <v>940</v>
      </c>
      <c r="W202" s="183">
        <v>2515</v>
      </c>
      <c r="X202" s="180">
        <v>1266</v>
      </c>
      <c r="Y202" s="184">
        <v>884</v>
      </c>
      <c r="Z202" s="182">
        <v>3112</v>
      </c>
      <c r="AA202" s="180">
        <v>2558</v>
      </c>
      <c r="AB202" s="162">
        <f t="shared" si="2290"/>
        <v>17964</v>
      </c>
      <c r="AC202" s="165">
        <f t="shared" si="2321"/>
        <v>19745</v>
      </c>
      <c r="AE202" s="291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68" t="s">
        <v>14</v>
      </c>
      <c r="BG202" s="169" t="s">
        <v>15</v>
      </c>
      <c r="BI202" s="131" t="s">
        <v>23</v>
      </c>
      <c r="BJ202" s="123">
        <f>B202/B219</f>
        <v>4.9810167386995868E-2</v>
      </c>
      <c r="BK202" s="124">
        <f t="shared" ref="BK202" si="2485">C202/C219</f>
        <v>3.5789207633008975E-2</v>
      </c>
      <c r="BL202" s="125">
        <f t="shared" ref="BL202" si="2486">D202/D219</f>
        <v>4.6242774566473986E-2</v>
      </c>
      <c r="BM202" s="126">
        <f t="shared" ref="BM202" si="2487">E202/E219</f>
        <v>4.3902901574056512E-2</v>
      </c>
      <c r="BN202" s="123">
        <f t="shared" ref="BN202" si="2488">F202/F219</f>
        <v>5.0355018230665897E-2</v>
      </c>
      <c r="BO202" s="124">
        <f t="shared" ref="BO202" si="2489">G202/G219</f>
        <v>3.0449313033791312E-2</v>
      </c>
      <c r="BP202" s="125">
        <f t="shared" ref="BP202" si="2490">H202/H219</f>
        <v>5.2140737600678257E-2</v>
      </c>
      <c r="BQ202" s="126">
        <f t="shared" ref="BQ202" si="2491">I202/I219</f>
        <v>3.8718131999046938E-2</v>
      </c>
      <c r="BR202" s="123">
        <f t="shared" ref="BR202" si="2492">J202/J219</f>
        <v>3.0292792792792792E-2</v>
      </c>
      <c r="BS202" s="124">
        <f t="shared" ref="BS202" si="2493">K202/K219</f>
        <v>9.0823195937167825E-2</v>
      </c>
      <c r="BT202" s="125">
        <f t="shared" ref="BT202" si="2494">L202/L219</f>
        <v>2.5618460936736091E-2</v>
      </c>
      <c r="BU202" s="123">
        <f t="shared" ref="BU202" si="2495">M202/M219</f>
        <v>6.3859874658524829E-2</v>
      </c>
      <c r="BV202" s="127">
        <f t="shared" ref="BV202" si="2496">N202/N219</f>
        <v>3.8240148982096753E-2</v>
      </c>
      <c r="BW202" s="128">
        <f t="shared" ref="BW202" si="2497">O202/O219</f>
        <v>5.3110742854804723E-2</v>
      </c>
      <c r="BX202" s="123">
        <f t="shared" ref="BX202" si="2498">P202/P219</f>
        <v>3.8038513538202944E-2</v>
      </c>
      <c r="BY202" s="124">
        <f t="shared" ref="BY202" si="2499">Q202/Q219</f>
        <v>4.84408005441982E-2</v>
      </c>
      <c r="BZ202" s="125">
        <f t="shared" ref="BZ202" si="2500">R202/R219</f>
        <v>5.251613313411959E-2</v>
      </c>
      <c r="CA202" s="126">
        <f t="shared" ref="CA202" si="2501">S202/S219</f>
        <v>4.5372050816696916E-2</v>
      </c>
      <c r="CB202" s="123">
        <f t="shared" ref="CB202" si="2502">T202/T219</f>
        <v>2.5513033832501388E-2</v>
      </c>
      <c r="CC202" s="124">
        <f t="shared" ref="CC202" si="2503">U202/U219</f>
        <v>5.6852061272745967E-2</v>
      </c>
      <c r="CD202" s="125">
        <f t="shared" ref="CD202" si="2504">V202/V219</f>
        <v>2.7507901205665458E-2</v>
      </c>
      <c r="CE202" s="126">
        <f t="shared" ref="CE202" si="2505">W202/W219</f>
        <v>6.7179528274167274E-2</v>
      </c>
      <c r="CF202" s="123">
        <f t="shared" ref="CF202" si="2506">X202/X219</f>
        <v>4.847417390971398E-2</v>
      </c>
      <c r="CG202" s="124">
        <f t="shared" ref="CG202" si="2507">Y202/Y219</f>
        <v>5.5597484276729559E-2</v>
      </c>
      <c r="CH202" s="125">
        <f t="shared" ref="CH202" si="2508">Z202/Z219</f>
        <v>5.9694621345814471E-2</v>
      </c>
      <c r="CI202" s="123">
        <f t="shared" ref="CI202" si="2509">AA202/AA219</f>
        <v>4.591223189446289E-2</v>
      </c>
      <c r="CJ202" s="129">
        <f t="shared" ref="CJ202" si="2510">AB202/AB219</f>
        <v>4.435686983318024E-2</v>
      </c>
      <c r="CK202" s="130">
        <f t="shared" ref="CK202" si="2511">AC202/AC219</f>
        <v>4.8935658716842342E-2</v>
      </c>
    </row>
    <row r="203" spans="1:89" ht="13.8" thickTop="1" x14ac:dyDescent="0.25">
      <c r="A203" s="139" t="s">
        <v>24</v>
      </c>
      <c r="B203" s="194">
        <v>1968</v>
      </c>
      <c r="C203" s="188">
        <v>1406</v>
      </c>
      <c r="D203" s="189">
        <v>1124</v>
      </c>
      <c r="E203" s="190">
        <v>816</v>
      </c>
      <c r="F203" s="187">
        <v>1368</v>
      </c>
      <c r="G203" s="191">
        <v>778</v>
      </c>
      <c r="H203" s="189">
        <v>2417</v>
      </c>
      <c r="I203" s="190">
        <v>2046</v>
      </c>
      <c r="J203" s="187">
        <v>360</v>
      </c>
      <c r="K203" s="191">
        <v>517</v>
      </c>
      <c r="L203" s="189">
        <v>851</v>
      </c>
      <c r="M203" s="187">
        <v>1530</v>
      </c>
      <c r="N203" s="192">
        <v>1712</v>
      </c>
      <c r="O203" s="195">
        <v>2430</v>
      </c>
      <c r="P203" s="187">
        <v>1226</v>
      </c>
      <c r="Q203" s="191">
        <v>1003</v>
      </c>
      <c r="R203" s="189">
        <v>1668</v>
      </c>
      <c r="S203" s="190">
        <v>1225</v>
      </c>
      <c r="T203" s="187">
        <v>334</v>
      </c>
      <c r="U203" s="191">
        <v>438</v>
      </c>
      <c r="V203" s="189">
        <v>942</v>
      </c>
      <c r="W203" s="196">
        <v>2317</v>
      </c>
      <c r="X203" s="187">
        <v>1124</v>
      </c>
      <c r="Y203" s="191">
        <v>684</v>
      </c>
      <c r="Z203" s="189">
        <v>3003</v>
      </c>
      <c r="AA203" s="187">
        <v>2501</v>
      </c>
      <c r="AB203" s="162">
        <f t="shared" si="2290"/>
        <v>18097</v>
      </c>
      <c r="AC203" s="165">
        <f t="shared" si="2321"/>
        <v>17691</v>
      </c>
      <c r="AE203" s="254" t="str">
        <f>$AE$17</f>
        <v>17:00 - 17:59</v>
      </c>
      <c r="AF203" s="120">
        <f t="shared" ref="AF203:AO204" si="2512">SUMIF($A$9:$A$32,$AE203,B$195:B$218)</f>
        <v>2025</v>
      </c>
      <c r="AG203" s="177">
        <f t="shared" si="2512"/>
        <v>4812</v>
      </c>
      <c r="AH203" s="121">
        <f t="shared" si="2512"/>
        <v>1859</v>
      </c>
      <c r="AI203" s="172">
        <f t="shared" si="2512"/>
        <v>1833</v>
      </c>
      <c r="AJ203" s="120">
        <f t="shared" si="2512"/>
        <v>1457</v>
      </c>
      <c r="AK203" s="122">
        <f t="shared" si="2512"/>
        <v>2839</v>
      </c>
      <c r="AL203" s="121">
        <f t="shared" si="2512"/>
        <v>2759</v>
      </c>
      <c r="AM203" s="172">
        <f t="shared" si="2512"/>
        <v>5340</v>
      </c>
      <c r="AN203" s="120">
        <f t="shared" si="2512"/>
        <v>1400</v>
      </c>
      <c r="AO203" s="122">
        <f t="shared" si="2512"/>
        <v>356</v>
      </c>
      <c r="AP203" s="121">
        <f t="shared" ref="AP203:AY204" si="2513">SUMIF($A$9:$A$32,$AE203,L$195:L$218)</f>
        <v>3796</v>
      </c>
      <c r="AQ203" s="120">
        <f t="shared" si="2513"/>
        <v>1175</v>
      </c>
      <c r="AR203" s="171">
        <f t="shared" si="2513"/>
        <v>4535</v>
      </c>
      <c r="AS203" s="173">
        <f t="shared" si="2513"/>
        <v>2830</v>
      </c>
      <c r="AT203" s="120">
        <f t="shared" si="2513"/>
        <v>2675</v>
      </c>
      <c r="AU203" s="122">
        <f t="shared" si="2513"/>
        <v>1926</v>
      </c>
      <c r="AV203" s="121">
        <f t="shared" si="2513"/>
        <v>2378</v>
      </c>
      <c r="AW203" s="172">
        <f t="shared" si="2513"/>
        <v>3214</v>
      </c>
      <c r="AX203" s="120">
        <f t="shared" si="2513"/>
        <v>1697</v>
      </c>
      <c r="AY203" s="122">
        <f t="shared" si="2513"/>
        <v>334</v>
      </c>
      <c r="AZ203" s="121">
        <f t="shared" ref="AZ203:BE204" si="2514">SUMIF($A$9:$A$32,$AE203,V$195:V$218)</f>
        <v>4127</v>
      </c>
      <c r="BA203" s="172">
        <f t="shared" si="2514"/>
        <v>2244</v>
      </c>
      <c r="BB203" s="120">
        <f t="shared" si="2514"/>
        <v>2791</v>
      </c>
      <c r="BC203" s="122">
        <f t="shared" si="2514"/>
        <v>871</v>
      </c>
      <c r="BD203" s="21">
        <f t="shared" si="2514"/>
        <v>3421</v>
      </c>
      <c r="BE203" s="176">
        <f t="shared" si="2514"/>
        <v>5775</v>
      </c>
      <c r="BF203" s="162">
        <f>AF203+AH203+AJ203+AL203+AN203+AP203+AR203+AT203+AV203+AX203+AZ203+BB203+BD203</f>
        <v>34920</v>
      </c>
      <c r="BG203" s="163">
        <f>AG203+AI203+AK203+AM203+AO203+AQ203+AS203+AU203+AW203+AY203+BA203+BC203+BE203</f>
        <v>33549</v>
      </c>
      <c r="BI203" s="139" t="s">
        <v>24</v>
      </c>
      <c r="BJ203" s="123">
        <f>B203/B219</f>
        <v>4.6992526087060338E-2</v>
      </c>
      <c r="BK203" s="124">
        <f t="shared" ref="BK203" si="2515">C203/C219</f>
        <v>3.5536458991532918E-2</v>
      </c>
      <c r="BL203" s="125">
        <f t="shared" ref="BL203" si="2516">D203/D219</f>
        <v>4.8126739456219224E-2</v>
      </c>
      <c r="BM203" s="126">
        <f t="shared" ref="BM203" si="2517">E203/E219</f>
        <v>3.8687654086857579E-2</v>
      </c>
      <c r="BN203" s="123">
        <f t="shared" ref="BN203" si="2518">F203/F219</f>
        <v>5.2504317789291884E-2</v>
      </c>
      <c r="BO203" s="124">
        <f t="shared" ref="BO203" si="2519">G203/G219</f>
        <v>3.2099682303915501E-2</v>
      </c>
      <c r="BP203" s="125">
        <f t="shared" ref="BP203" si="2520">H203/H219</f>
        <v>5.3925615225006135E-2</v>
      </c>
      <c r="BQ203" s="126">
        <f t="shared" ref="BQ203" si="2521">I203/I219</f>
        <v>4.0624255420538477E-2</v>
      </c>
      <c r="BR203" s="123">
        <f t="shared" ref="BR203" si="2522">J203/J219</f>
        <v>4.0540540540540543E-2</v>
      </c>
      <c r="BS203" s="124">
        <f t="shared" ref="BS203" si="2523">K203/K219</f>
        <v>6.1060588165820245E-2</v>
      </c>
      <c r="BT203" s="125">
        <f t="shared" ref="BT203" si="2524">L203/L219</f>
        <v>2.7737035950588313E-2</v>
      </c>
      <c r="BU203" s="123">
        <f t="shared" ref="BU203" si="2525">M203/M219</f>
        <v>4.9172424875461994E-2</v>
      </c>
      <c r="BV203" s="127">
        <f t="shared" ref="BV203" si="2526">N203/N219</f>
        <v>3.6229737165107717E-2</v>
      </c>
      <c r="BW203" s="128">
        <f t="shared" ref="BW203" si="2527">O203/O219</f>
        <v>4.9714601362548336E-2</v>
      </c>
      <c r="BX203" s="123">
        <f t="shared" ref="BX203" si="2528">P203/P219</f>
        <v>4.4798479921072824E-2</v>
      </c>
      <c r="BY203" s="124">
        <f t="shared" ref="BY203" si="2529">Q203/Q219</f>
        <v>3.5909920876445525E-2</v>
      </c>
      <c r="BZ203" s="125">
        <f t="shared" ref="BZ203" si="2530">R203/R219</f>
        <v>5.3024763963505736E-2</v>
      </c>
      <c r="CA203" s="126">
        <f t="shared" ref="CA203" si="2531">S203/S219</f>
        <v>3.7053841500302477E-2</v>
      </c>
      <c r="CB203" s="123">
        <f t="shared" ref="CB203" si="2532">T203/T219</f>
        <v>3.0874468478461824E-2</v>
      </c>
      <c r="CC203" s="124">
        <f t="shared" ref="CC203" si="2533">U203/U219</f>
        <v>4.5029299886912719E-2</v>
      </c>
      <c r="CD203" s="125">
        <f t="shared" ref="CD203" si="2534">V203/V219</f>
        <v>2.7566428655039214E-2</v>
      </c>
      <c r="CE203" s="126">
        <f t="shared" ref="CE203" si="2535">W203/W219</f>
        <v>6.1890642946817322E-2</v>
      </c>
      <c r="CF203" s="123">
        <f t="shared" ref="CF203" si="2536">X203/X219</f>
        <v>4.3037102270551748E-2</v>
      </c>
      <c r="CG203" s="124">
        <f t="shared" ref="CG203" si="2537">Y203/Y219</f>
        <v>4.3018867924528303E-2</v>
      </c>
      <c r="CH203" s="125">
        <f t="shared" ref="CH203" si="2538">Z203/Z219</f>
        <v>5.7603775032609529E-2</v>
      </c>
      <c r="CI203" s="123">
        <f t="shared" ref="CI203" si="2539">AA203/AA219</f>
        <v>4.4889168087588624E-2</v>
      </c>
      <c r="CJ203" s="129">
        <f t="shared" ref="CJ203" si="2540">AB203/AB219</f>
        <v>4.4685274625420997E-2</v>
      </c>
      <c r="CK203" s="130">
        <f t="shared" ref="CK203" si="2541">AC203/AC219</f>
        <v>4.3845061451489385E-2</v>
      </c>
    </row>
    <row r="204" spans="1:89" x14ac:dyDescent="0.25">
      <c r="A204" s="131" t="s">
        <v>25</v>
      </c>
      <c r="B204" s="197">
        <v>1859</v>
      </c>
      <c r="C204" s="181">
        <v>1508</v>
      </c>
      <c r="D204" s="182">
        <v>1112</v>
      </c>
      <c r="E204" s="183">
        <v>703</v>
      </c>
      <c r="F204" s="180">
        <v>1226</v>
      </c>
      <c r="G204" s="184">
        <v>719</v>
      </c>
      <c r="H204" s="182">
        <v>2371</v>
      </c>
      <c r="I204" s="183">
        <v>1913</v>
      </c>
      <c r="J204" s="180">
        <v>412</v>
      </c>
      <c r="K204" s="181">
        <v>449</v>
      </c>
      <c r="L204" s="182">
        <v>805</v>
      </c>
      <c r="M204" s="180">
        <v>1571</v>
      </c>
      <c r="N204" s="185">
        <v>1796</v>
      </c>
      <c r="O204" s="198">
        <v>2137</v>
      </c>
      <c r="P204" s="180">
        <v>1213</v>
      </c>
      <c r="Q204" s="181">
        <v>1245</v>
      </c>
      <c r="R204" s="182">
        <v>1541</v>
      </c>
      <c r="S204" s="183">
        <v>1443</v>
      </c>
      <c r="T204" s="189">
        <v>312</v>
      </c>
      <c r="U204" s="180">
        <v>434</v>
      </c>
      <c r="V204" s="182">
        <v>1015</v>
      </c>
      <c r="W204" s="199">
        <v>2110</v>
      </c>
      <c r="X204" s="180">
        <v>1129</v>
      </c>
      <c r="Y204" s="184">
        <v>616</v>
      </c>
      <c r="Z204" s="182">
        <v>2797</v>
      </c>
      <c r="AA204" s="180">
        <v>2752</v>
      </c>
      <c r="AB204" s="162">
        <f t="shared" si="2290"/>
        <v>17588</v>
      </c>
      <c r="AC204" s="165">
        <f t="shared" si="2321"/>
        <v>17600</v>
      </c>
      <c r="AE204" s="256" t="str">
        <f>$AE$18</f>
        <v>18:00 - 18:59</v>
      </c>
      <c r="AF204" s="120">
        <f t="shared" si="2512"/>
        <v>2169</v>
      </c>
      <c r="AG204" s="181">
        <f t="shared" si="2512"/>
        <v>4816</v>
      </c>
      <c r="AH204" s="182">
        <f t="shared" si="2512"/>
        <v>1493</v>
      </c>
      <c r="AI204" s="183">
        <f t="shared" si="2512"/>
        <v>1624</v>
      </c>
      <c r="AJ204" s="180">
        <f t="shared" si="2512"/>
        <v>1301</v>
      </c>
      <c r="AK204" s="184">
        <f t="shared" si="2512"/>
        <v>2596</v>
      </c>
      <c r="AL204" s="182">
        <f t="shared" si="2512"/>
        <v>3007</v>
      </c>
      <c r="AM204" s="183">
        <f t="shared" si="2512"/>
        <v>5421</v>
      </c>
      <c r="AN204" s="180">
        <f t="shared" si="2512"/>
        <v>1060</v>
      </c>
      <c r="AO204" s="184">
        <f t="shared" si="2512"/>
        <v>360</v>
      </c>
      <c r="AP204" s="182">
        <f t="shared" si="2513"/>
        <v>4133</v>
      </c>
      <c r="AQ204" s="180">
        <f t="shared" si="2513"/>
        <v>985</v>
      </c>
      <c r="AR204" s="185">
        <f t="shared" si="2513"/>
        <v>5122</v>
      </c>
      <c r="AS204" s="186">
        <f t="shared" si="2513"/>
        <v>2866</v>
      </c>
      <c r="AT204" s="180">
        <f t="shared" si="2513"/>
        <v>2771</v>
      </c>
      <c r="AU204" s="184">
        <f t="shared" si="2513"/>
        <v>2443</v>
      </c>
      <c r="AV204" s="182">
        <f t="shared" si="2513"/>
        <v>2443</v>
      </c>
      <c r="AW204" s="183">
        <f t="shared" si="2513"/>
        <v>3599</v>
      </c>
      <c r="AX204" s="180">
        <f t="shared" si="2513"/>
        <v>1767</v>
      </c>
      <c r="AY204" s="184">
        <f t="shared" si="2513"/>
        <v>325</v>
      </c>
      <c r="AZ204" s="182">
        <f t="shared" si="2514"/>
        <v>4639</v>
      </c>
      <c r="BA204" s="183">
        <f t="shared" si="2514"/>
        <v>2357</v>
      </c>
      <c r="BB204" s="180">
        <f t="shared" si="2514"/>
        <v>2909</v>
      </c>
      <c r="BC204" s="184">
        <f t="shared" si="2514"/>
        <v>1094</v>
      </c>
      <c r="BD204" s="182">
        <f t="shared" si="2514"/>
        <v>3661</v>
      </c>
      <c r="BE204" s="180">
        <f t="shared" si="2514"/>
        <v>5861</v>
      </c>
      <c r="BF204" s="164">
        <f>SUM(AF204,AH204,AJ204,AL204,AN204,AP204,AR204,AT204,AV204,AX204,AZ204,BB204,BD204)</f>
        <v>36475</v>
      </c>
      <c r="BG204" s="165">
        <f>SUM(AG204,AI204,AK204,AM204,AO204,AQ204,AS204,AU204,AW204,AY204,BA204,BC204,BE204)</f>
        <v>34347</v>
      </c>
      <c r="BI204" s="131" t="s">
        <v>25</v>
      </c>
      <c r="BJ204" s="123">
        <f>B204/B219</f>
        <v>4.4389789632035152E-2</v>
      </c>
      <c r="BK204" s="124">
        <f t="shared" ref="BK204" si="2542">C204/C219</f>
        <v>3.8114495134588651E-2</v>
      </c>
      <c r="BL204" s="125">
        <f t="shared" ref="BL204" si="2543">D204/D219</f>
        <v>4.7612930849925073E-2</v>
      </c>
      <c r="BM204" s="126">
        <f t="shared" ref="BM204" si="2544">E204/E219</f>
        <v>3.3330172577280485E-2</v>
      </c>
      <c r="BN204" s="123">
        <f t="shared" ref="BN204" si="2545">F204/F219</f>
        <v>4.7054308194204565E-2</v>
      </c>
      <c r="BO204" s="124">
        <f t="shared" ref="BO204" si="2546">G204/G219</f>
        <v>2.9665387630482321E-2</v>
      </c>
      <c r="BP204" s="125">
        <f t="shared" ref="BP204" si="2547">H204/H219</f>
        <v>5.2899310591017601E-2</v>
      </c>
      <c r="BQ204" s="126">
        <f t="shared" ref="BQ204" si="2548">I204/I219</f>
        <v>3.7983480263680404E-2</v>
      </c>
      <c r="BR204" s="123">
        <f t="shared" ref="BR204" si="2549">J204/J219</f>
        <v>4.6396396396396394E-2</v>
      </c>
      <c r="BS204" s="124">
        <f t="shared" ref="BS204" si="2550">K204/K219</f>
        <v>5.3029408291012166E-2</v>
      </c>
      <c r="BT204" s="125">
        <f t="shared" ref="BT204" si="2551">L204/L219</f>
        <v>2.6237736710015971E-2</v>
      </c>
      <c r="BU204" s="123">
        <f t="shared" ref="BU204" si="2552">M204/M219</f>
        <v>5.0490117306765225E-2</v>
      </c>
      <c r="BV204" s="127">
        <f t="shared" ref="BV204" si="2553">N204/N219</f>
        <v>3.8007364455919075E-2</v>
      </c>
      <c r="BW204" s="128">
        <f t="shared" ref="BW204" si="2554">O204/O219</f>
        <v>4.3720207041878928E-2</v>
      </c>
      <c r="BX204" s="123">
        <f t="shared" ref="BX204" si="2555">P204/P219</f>
        <v>4.4323455256330614E-2</v>
      </c>
      <c r="BY204" s="124">
        <f t="shared" ref="BY204" si="2556">Q204/Q219</f>
        <v>4.4574129103863089E-2</v>
      </c>
      <c r="BZ204" s="125">
        <f t="shared" ref="BZ204" si="2557">R204/R219</f>
        <v>4.89875067552532E-2</v>
      </c>
      <c r="CA204" s="126">
        <f t="shared" ref="CA204" si="2558">S204/S219</f>
        <v>4.3647912885662429E-2</v>
      </c>
      <c r="CB204" s="123">
        <f t="shared" ref="CB204" si="2559">T204/T219</f>
        <v>2.8840820854132001E-2</v>
      </c>
      <c r="CC204" s="124">
        <f t="shared" ref="CC204" si="2560">U204/U219</f>
        <v>4.4618073403927212E-2</v>
      </c>
      <c r="CD204" s="125">
        <f t="shared" ref="CD204" si="2561">V204/V219</f>
        <v>2.9702680557181317E-2</v>
      </c>
      <c r="CE204" s="126">
        <f t="shared" ref="CE204" si="2562">W204/W219</f>
        <v>5.6361353740951463E-2</v>
      </c>
      <c r="CF204" s="123">
        <f t="shared" ref="CF204" si="2563">X204/X219</f>
        <v>4.3228548455029291E-2</v>
      </c>
      <c r="CG204" s="124">
        <f t="shared" ref="CG204" si="2564">Y204/Y219</f>
        <v>3.8742138364779875E-2</v>
      </c>
      <c r="CH204" s="125">
        <f t="shared" ref="CH204" si="2565">Z204/Z219</f>
        <v>5.365226732141487E-2</v>
      </c>
      <c r="CI204" s="123">
        <f t="shared" ref="CI204" si="2566">AA204/AA219</f>
        <v>4.9394238535403395E-2</v>
      </c>
      <c r="CJ204" s="129">
        <f t="shared" ref="CJ204" si="2567">AB204/AB219</f>
        <v>4.3428447262634944E-2</v>
      </c>
      <c r="CK204" s="130">
        <f t="shared" ref="CK204" si="2568">AC204/AC219</f>
        <v>4.3619528661252224E-2</v>
      </c>
    </row>
    <row r="205" spans="1:89" ht="13.8" thickBot="1" x14ac:dyDescent="0.3">
      <c r="A205" s="139" t="s">
        <v>26</v>
      </c>
      <c r="B205" s="194">
        <v>1568</v>
      </c>
      <c r="C205" s="188">
        <v>1409</v>
      </c>
      <c r="D205" s="189">
        <v>881</v>
      </c>
      <c r="E205" s="190">
        <v>764</v>
      </c>
      <c r="F205" s="187">
        <v>1019</v>
      </c>
      <c r="G205" s="191">
        <v>770</v>
      </c>
      <c r="H205" s="189">
        <v>2116</v>
      </c>
      <c r="I205" s="190">
        <v>2059</v>
      </c>
      <c r="J205" s="187">
        <v>466</v>
      </c>
      <c r="K205" s="188">
        <v>342</v>
      </c>
      <c r="L205" s="189">
        <v>896</v>
      </c>
      <c r="M205" s="187">
        <v>1376</v>
      </c>
      <c r="N205" s="192">
        <v>1656</v>
      </c>
      <c r="O205" s="195">
        <v>1957</v>
      </c>
      <c r="P205" s="187">
        <v>1098</v>
      </c>
      <c r="Q205" s="188">
        <v>1182</v>
      </c>
      <c r="R205" s="189">
        <v>1420</v>
      </c>
      <c r="S205" s="190">
        <v>1328</v>
      </c>
      <c r="T205" s="187">
        <v>315</v>
      </c>
      <c r="U205" s="191">
        <v>414</v>
      </c>
      <c r="V205" s="189">
        <v>1022</v>
      </c>
      <c r="W205" s="196">
        <v>1743</v>
      </c>
      <c r="X205" s="187">
        <v>1036</v>
      </c>
      <c r="Y205" s="191">
        <v>582</v>
      </c>
      <c r="Z205" s="189">
        <v>2670</v>
      </c>
      <c r="AA205" s="187">
        <v>2655</v>
      </c>
      <c r="AB205" s="162">
        <f t="shared" si="2290"/>
        <v>16163</v>
      </c>
      <c r="AC205" s="165">
        <f t="shared" si="2321"/>
        <v>16581</v>
      </c>
      <c r="AE205" s="254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26</v>
      </c>
      <c r="BJ205" s="123">
        <f>B205/B219</f>
        <v>3.744119964660092E-2</v>
      </c>
      <c r="BK205" s="124">
        <f t="shared" ref="BK205" si="2569">C205/C219</f>
        <v>3.5612283583975737E-2</v>
      </c>
      <c r="BL205" s="125">
        <f t="shared" ref="BL205" si="2570">D205/D219</f>
        <v>3.7722115178762575E-2</v>
      </c>
      <c r="BM205" s="126">
        <f t="shared" ref="BM205" si="2571">E205/E219</f>
        <v>3.6222264365636261E-2</v>
      </c>
      <c r="BN205" s="123">
        <f t="shared" ref="BN205" si="2572">F205/F219</f>
        <v>3.9109575897140661E-2</v>
      </c>
      <c r="BO205" s="124">
        <f t="shared" ref="BO205" si="2573">G205/G219</f>
        <v>3.1769608449890664E-2</v>
      </c>
      <c r="BP205" s="125">
        <f t="shared" ref="BP205" si="2574">H205/H219</f>
        <v>4.7210013163472481E-2</v>
      </c>
      <c r="BQ205" s="126">
        <f t="shared" ref="BQ205" si="2575">I205/I219</f>
        <v>4.0882376300532125E-2</v>
      </c>
      <c r="BR205" s="123">
        <f t="shared" ref="BR205" si="2576">J205/J219</f>
        <v>5.2477477477477476E-2</v>
      </c>
      <c r="BS205" s="124">
        <f t="shared" ref="BS205" si="2577">K205/K219</f>
        <v>4.0392110546828862E-2</v>
      </c>
      <c r="BT205" s="125">
        <f t="shared" ref="BT205" si="2578">L205/L219</f>
        <v>2.920374172940908E-2</v>
      </c>
      <c r="BU205" s="123">
        <f t="shared" ref="BU205" si="2579">M205/M219</f>
        <v>4.4223043548127915E-2</v>
      </c>
      <c r="BV205" s="127">
        <f t="shared" ref="BV205" si="2580">N205/N219</f>
        <v>3.5044652304566812E-2</v>
      </c>
      <c r="BW205" s="128">
        <f t="shared" ref="BW205" si="2581">O205/O219</f>
        <v>4.0037643977986453E-2</v>
      </c>
      <c r="BX205" s="123">
        <f t="shared" ref="BX205" si="2582">P205/P219</f>
        <v>4.0121313991303392E-2</v>
      </c>
      <c r="BY205" s="124">
        <f t="shared" ref="BY205" si="2583">Q205/Q219</f>
        <v>4.2318570763667608E-2</v>
      </c>
      <c r="BZ205" s="125">
        <f t="shared" ref="BZ205" si="2584">R205/R219</f>
        <v>4.5140986108020476E-2</v>
      </c>
      <c r="CA205" s="126">
        <f t="shared" ref="CA205" si="2585">S205/S219</f>
        <v>4.0169388989715671E-2</v>
      </c>
      <c r="CB205" s="123">
        <f t="shared" ref="CB205" si="2586">T205/T219</f>
        <v>2.9118136439267885E-2</v>
      </c>
      <c r="CC205" s="124">
        <f t="shared" ref="CC205" si="2587">U205/U219</f>
        <v>4.2561940988999694E-2</v>
      </c>
      <c r="CD205" s="125">
        <f t="shared" ref="CD205" si="2588">V205/V219</f>
        <v>2.9907526629989464E-2</v>
      </c>
      <c r="CE205" s="126">
        <f t="shared" ref="CE205" si="2589">W205/W219</f>
        <v>4.6558217805913939E-2</v>
      </c>
      <c r="CF205" s="123">
        <f t="shared" ref="CF205" si="2590">X205/X219</f>
        <v>3.9667649423746988E-2</v>
      </c>
      <c r="CG205" s="124">
        <f t="shared" ref="CG205" si="2591">Y205/Y219</f>
        <v>3.6603773584905658E-2</v>
      </c>
      <c r="CH205" s="125">
        <f t="shared" ref="CH205" si="2592">Z205/Z219</f>
        <v>5.1216143635387096E-2</v>
      </c>
      <c r="CI205" s="123">
        <f t="shared" ref="CI205" si="2593">AA205/AA219</f>
        <v>4.7653235214933143E-2</v>
      </c>
      <c r="CJ205" s="129">
        <f t="shared" ref="CJ205" si="2594">AB205/AB219</f>
        <v>3.9909824488626823E-2</v>
      </c>
      <c r="CK205" s="130">
        <f t="shared" ref="CK205" si="2595">AC205/AC219</f>
        <v>4.1094057087058135E-2</v>
      </c>
    </row>
    <row r="206" spans="1:89" ht="14.4" thickTop="1" thickBot="1" x14ac:dyDescent="0.3">
      <c r="A206" s="131" t="s">
        <v>27</v>
      </c>
      <c r="B206" s="197">
        <v>1361</v>
      </c>
      <c r="C206" s="181">
        <v>1555</v>
      </c>
      <c r="D206" s="182">
        <v>757</v>
      </c>
      <c r="E206" s="183">
        <v>801</v>
      </c>
      <c r="F206" s="180">
        <v>998</v>
      </c>
      <c r="G206" s="184">
        <v>974</v>
      </c>
      <c r="H206" s="182">
        <v>1944</v>
      </c>
      <c r="I206" s="183">
        <v>2174</v>
      </c>
      <c r="J206" s="180">
        <v>510</v>
      </c>
      <c r="K206" s="181">
        <v>310</v>
      </c>
      <c r="L206" s="182">
        <v>1181</v>
      </c>
      <c r="M206" s="180">
        <v>1149</v>
      </c>
      <c r="N206" s="185">
        <v>1799</v>
      </c>
      <c r="O206" s="198">
        <v>1744</v>
      </c>
      <c r="P206" s="180">
        <v>1203</v>
      </c>
      <c r="Q206" s="181">
        <v>986</v>
      </c>
      <c r="R206" s="182">
        <v>1287</v>
      </c>
      <c r="S206" s="183">
        <v>1456</v>
      </c>
      <c r="T206" s="180">
        <v>433</v>
      </c>
      <c r="U206" s="184">
        <v>356</v>
      </c>
      <c r="V206" s="182">
        <v>1274</v>
      </c>
      <c r="W206" s="199">
        <v>1498</v>
      </c>
      <c r="X206" s="180">
        <v>1074</v>
      </c>
      <c r="Y206" s="184">
        <v>606</v>
      </c>
      <c r="Z206" s="182">
        <v>2498</v>
      </c>
      <c r="AA206" s="180">
        <v>2900</v>
      </c>
      <c r="AB206" s="162">
        <f t="shared" si="2290"/>
        <v>16319</v>
      </c>
      <c r="AC206" s="165">
        <f t="shared" si="2321"/>
        <v>16509</v>
      </c>
      <c r="AE206" s="251" t="s">
        <v>13</v>
      </c>
      <c r="AF206" s="14">
        <f t="shared" ref="AF206:BG206" si="2596">SUM(AF203:AF205)</f>
        <v>4194</v>
      </c>
      <c r="AG206" s="1">
        <f t="shared" si="2596"/>
        <v>9628</v>
      </c>
      <c r="AH206" s="14">
        <f t="shared" si="2596"/>
        <v>3352</v>
      </c>
      <c r="AI206" s="1">
        <f t="shared" si="2596"/>
        <v>3457</v>
      </c>
      <c r="AJ206" s="14">
        <f t="shared" si="2596"/>
        <v>2758</v>
      </c>
      <c r="AK206" s="1">
        <f t="shared" si="2596"/>
        <v>5435</v>
      </c>
      <c r="AL206" s="14">
        <f t="shared" si="2596"/>
        <v>5766</v>
      </c>
      <c r="AM206" s="1">
        <f t="shared" si="2596"/>
        <v>10761</v>
      </c>
      <c r="AN206" s="14">
        <f t="shared" si="2596"/>
        <v>2460</v>
      </c>
      <c r="AO206" s="1">
        <f t="shared" si="2596"/>
        <v>716</v>
      </c>
      <c r="AP206" s="14">
        <f t="shared" si="2596"/>
        <v>7929</v>
      </c>
      <c r="AQ206" s="1">
        <f t="shared" si="2596"/>
        <v>2160</v>
      </c>
      <c r="AR206" s="14">
        <f t="shared" si="2596"/>
        <v>9657</v>
      </c>
      <c r="AS206" s="1">
        <f t="shared" si="2596"/>
        <v>5696</v>
      </c>
      <c r="AT206" s="14">
        <f t="shared" si="2596"/>
        <v>5446</v>
      </c>
      <c r="AU206" s="1">
        <f t="shared" si="2596"/>
        <v>4369</v>
      </c>
      <c r="AV206" s="14">
        <f t="shared" si="2596"/>
        <v>4821</v>
      </c>
      <c r="AW206" s="1">
        <f t="shared" si="2596"/>
        <v>6813</v>
      </c>
      <c r="AX206" s="14">
        <f t="shared" si="2596"/>
        <v>3464</v>
      </c>
      <c r="AY206" s="1">
        <f t="shared" si="2596"/>
        <v>659</v>
      </c>
      <c r="AZ206" s="14">
        <f t="shared" si="2596"/>
        <v>8766</v>
      </c>
      <c r="BA206" s="1">
        <f t="shared" si="2596"/>
        <v>4601</v>
      </c>
      <c r="BB206" s="14">
        <f t="shared" si="2596"/>
        <v>5700</v>
      </c>
      <c r="BC206" s="1">
        <f t="shared" si="2596"/>
        <v>1965</v>
      </c>
      <c r="BD206" s="14">
        <f t="shared" si="2596"/>
        <v>7082</v>
      </c>
      <c r="BE206" s="1">
        <f t="shared" si="2596"/>
        <v>11636</v>
      </c>
      <c r="BF206" s="166">
        <f t="shared" si="2596"/>
        <v>71395</v>
      </c>
      <c r="BG206" s="167">
        <f t="shared" si="2596"/>
        <v>67896</v>
      </c>
      <c r="BI206" s="131" t="s">
        <v>27</v>
      </c>
      <c r="BJ206" s="123">
        <f>B206/B219</f>
        <v>3.2498388213663174E-2</v>
      </c>
      <c r="BK206" s="124">
        <f t="shared" ref="BK206" si="2597">C206/C219</f>
        <v>3.9302413749526095E-2</v>
      </c>
      <c r="BL206" s="125">
        <f t="shared" ref="BL206" si="2598">D206/D219</f>
        <v>3.2412759580389638E-2</v>
      </c>
      <c r="BM206" s="126">
        <f t="shared" ref="BM206" si="2599">E206/E219</f>
        <v>3.7976483974966814E-2</v>
      </c>
      <c r="BN206" s="123">
        <f t="shared" ref="BN206" si="2600">F206/F219</f>
        <v>3.8303588562655921E-2</v>
      </c>
      <c r="BO206" s="124">
        <f t="shared" ref="BO206" si="2601">G206/G219</f>
        <v>4.0186491727524032E-2</v>
      </c>
      <c r="BP206" s="125">
        <f t="shared" ref="BP206" si="2602">H206/H219</f>
        <v>4.3372526271167534E-2</v>
      </c>
      <c r="BQ206" s="126">
        <f t="shared" ref="BQ206" si="2603">I206/I219</f>
        <v>4.3165753315860533E-2</v>
      </c>
      <c r="BR206" s="123">
        <f t="shared" ref="BR206" si="2604">J206/J219</f>
        <v>5.7432432432432436E-2</v>
      </c>
      <c r="BS206" s="124">
        <f t="shared" ref="BS206" si="2605">K206/K219</f>
        <v>3.6612731782213297E-2</v>
      </c>
      <c r="BT206" s="125">
        <f t="shared" ref="BT206" si="2606">L206/L219</f>
        <v>3.8492878328607281E-2</v>
      </c>
      <c r="BU206" s="123">
        <f t="shared" ref="BU206" si="2607">M206/M219</f>
        <v>3.6927526916278319E-2</v>
      </c>
      <c r="BV206" s="127">
        <f t="shared" ref="BV206" si="2608">N206/N219</f>
        <v>3.8070851144876627E-2</v>
      </c>
      <c r="BW206" s="128">
        <f t="shared" ref="BW206" si="2609">O206/O219</f>
        <v>3.5679944352380366E-2</v>
      </c>
      <c r="BX206" s="123">
        <f t="shared" ref="BX206" si="2610">P206/P219</f>
        <v>4.3958051668067377E-2</v>
      </c>
      <c r="BY206" s="124">
        <f t="shared" ref="BY206" si="2611">Q206/Q219</f>
        <v>3.5301278149726112E-2</v>
      </c>
      <c r="BZ206" s="125">
        <f t="shared" ref="BZ206" si="2612">R206/R219</f>
        <v>4.0912992338748129E-2</v>
      </c>
      <c r="CA206" s="126">
        <f t="shared" ref="CA206" si="2613">S206/S219</f>
        <v>4.4041137326073808E-2</v>
      </c>
      <c r="CB206" s="123">
        <f t="shared" ref="CB206" si="2614">T206/T219</f>
        <v>4.0025882787946013E-2</v>
      </c>
      <c r="CC206" s="124">
        <f t="shared" ref="CC206" si="2615">U206/U219</f>
        <v>3.6599156985709883E-2</v>
      </c>
      <c r="CD206" s="125">
        <f t="shared" ref="CD206" si="2616">V206/V219</f>
        <v>3.7281985251082755E-2</v>
      </c>
      <c r="CE206" s="126">
        <f t="shared" ref="CE206" si="2617">W206/W219</f>
        <v>4.0013890001869806E-2</v>
      </c>
      <c r="CF206" s="123">
        <f t="shared" ref="CF206" si="2618">X206/X219</f>
        <v>4.1122640425776312E-2</v>
      </c>
      <c r="CG206" s="124">
        <f t="shared" ref="CG206" si="2619">Y206/Y219</f>
        <v>3.8113207547169813E-2</v>
      </c>
      <c r="CH206" s="125">
        <f t="shared" ref="CH206" si="2620">Z206/Z219</f>
        <v>4.7916826517302231E-2</v>
      </c>
      <c r="CI206" s="123">
        <f t="shared" ref="CI206" si="2621">AA206/AA219</f>
        <v>5.2050614735708517E-2</v>
      </c>
      <c r="CJ206" s="129">
        <f t="shared" ref="CJ206" si="2622">AB206/AB219</f>
        <v>4.0295021087044552E-2</v>
      </c>
      <c r="CK206" s="130">
        <f t="shared" ref="CK206" si="2623">AC206/AC219</f>
        <v>4.091561356071665E-2</v>
      </c>
    </row>
    <row r="207" spans="1:89" ht="13.8" thickTop="1" x14ac:dyDescent="0.25">
      <c r="A207" s="139" t="s">
        <v>28</v>
      </c>
      <c r="B207" s="194">
        <v>1373</v>
      </c>
      <c r="C207" s="188">
        <v>2222</v>
      </c>
      <c r="D207" s="189">
        <v>993</v>
      </c>
      <c r="E207" s="190">
        <v>1097</v>
      </c>
      <c r="F207" s="187">
        <v>983</v>
      </c>
      <c r="G207" s="191">
        <v>1164</v>
      </c>
      <c r="H207" s="189">
        <v>2038</v>
      </c>
      <c r="I207" s="190">
        <v>2874</v>
      </c>
      <c r="J207" s="187">
        <v>516</v>
      </c>
      <c r="K207" s="188">
        <v>279</v>
      </c>
      <c r="L207" s="189">
        <v>2016</v>
      </c>
      <c r="M207" s="187">
        <v>950</v>
      </c>
      <c r="N207" s="192">
        <v>2575</v>
      </c>
      <c r="O207" s="195">
        <v>1662</v>
      </c>
      <c r="P207" s="187">
        <v>1581</v>
      </c>
      <c r="Q207" s="188">
        <v>1046</v>
      </c>
      <c r="R207" s="189">
        <v>1368</v>
      </c>
      <c r="S207" s="190">
        <v>1774</v>
      </c>
      <c r="T207" s="187">
        <v>647</v>
      </c>
      <c r="U207" s="191">
        <v>253</v>
      </c>
      <c r="V207" s="189">
        <v>1980</v>
      </c>
      <c r="W207" s="196">
        <v>1343</v>
      </c>
      <c r="X207" s="187">
        <v>1381</v>
      </c>
      <c r="Y207" s="191">
        <v>538</v>
      </c>
      <c r="Z207" s="189">
        <v>2444</v>
      </c>
      <c r="AA207" s="187">
        <v>3209</v>
      </c>
      <c r="AB207" s="162">
        <f t="shared" si="2290"/>
        <v>19895</v>
      </c>
      <c r="AC207" s="165">
        <f t="shared" si="2321"/>
        <v>18411</v>
      </c>
      <c r="BI207" s="139" t="s">
        <v>28</v>
      </c>
      <c r="BJ207" s="123">
        <f>B207/B219</f>
        <v>3.2784928006876955E-2</v>
      </c>
      <c r="BK207" s="124">
        <f t="shared" ref="BK207" si="2624">C207/C219</f>
        <v>5.6160748135978766E-2</v>
      </c>
      <c r="BL207" s="125">
        <f t="shared" ref="BL207" si="2625">D207/D219</f>
        <v>4.251766217084136E-2</v>
      </c>
      <c r="BM207" s="126">
        <f t="shared" ref="BM207" si="2626">E207/E219</f>
        <v>5.2010240849611228E-2</v>
      </c>
      <c r="BN207" s="123">
        <f t="shared" ref="BN207" si="2627">F207/F219</f>
        <v>3.7727883323738248E-2</v>
      </c>
      <c r="BO207" s="124">
        <f t="shared" ref="BO207" si="2628">G207/G219</f>
        <v>4.8025745760613935E-2</v>
      </c>
      <c r="BP207" s="125">
        <f t="shared" ref="BP207" si="2629">H207/H219</f>
        <v>4.5469757479752793E-2</v>
      </c>
      <c r="BQ207" s="126">
        <f t="shared" ref="BQ207" si="2630">I207/I219</f>
        <v>5.7064569930903024E-2</v>
      </c>
      <c r="BR207" s="123">
        <f t="shared" ref="BR207" si="2631">J207/J219</f>
        <v>5.8108108108108111E-2</v>
      </c>
      <c r="BS207" s="124">
        <f t="shared" ref="BS207" si="2632">K207/K219</f>
        <v>3.295145860399197E-2</v>
      </c>
      <c r="BT207" s="125">
        <f t="shared" ref="BT207" si="2633">L207/L219</f>
        <v>6.5708418891170434E-2</v>
      </c>
      <c r="BU207" s="123">
        <f t="shared" ref="BU207" si="2634">M207/M219</f>
        <v>3.0531897798489475E-2</v>
      </c>
      <c r="BV207" s="127">
        <f t="shared" ref="BV207" si="2635">N207/N219</f>
        <v>5.4492741355229184E-2</v>
      </c>
      <c r="BW207" s="128">
        <f t="shared" ref="BW207" si="2636">O207/O219</f>
        <v>3.4002332289940464E-2</v>
      </c>
      <c r="BX207" s="123">
        <f t="shared" ref="BX207" si="2637">P207/P219</f>
        <v>5.7770307304417727E-2</v>
      </c>
      <c r="BY207" s="124">
        <f t="shared" ref="BY207" si="2638">Q207/Q219</f>
        <v>3.7449428949912281E-2</v>
      </c>
      <c r="BZ207" s="125">
        <f t="shared" ref="BZ207" si="2639">R207/R219</f>
        <v>4.3487935912515499E-2</v>
      </c>
      <c r="CA207" s="126">
        <f t="shared" ref="CA207" si="2640">S207/S219</f>
        <v>5.3660012099213554E-2</v>
      </c>
      <c r="CB207" s="123">
        <f t="shared" ref="CB207" si="2641">T207/T219</f>
        <v>5.9807727860972451E-2</v>
      </c>
      <c r="CC207" s="124">
        <f t="shared" ref="CC207" si="2642">U207/U219</f>
        <v>2.6010075048833146E-2</v>
      </c>
      <c r="CD207" s="125">
        <f t="shared" ref="CD207" si="2643">V207/V219</f>
        <v>5.7942174880018731E-2</v>
      </c>
      <c r="CE207" s="126">
        <f t="shared" ref="CE207" si="2644">W207/W219</f>
        <v>3.5873600982984748E-2</v>
      </c>
      <c r="CF207" s="123">
        <f t="shared" ref="CF207" si="2645">X207/X219</f>
        <v>5.287743615269748E-2</v>
      </c>
      <c r="CG207" s="124">
        <f t="shared" ref="CG207" si="2646">Y207/Y219</f>
        <v>3.3836477987421384E-2</v>
      </c>
      <c r="CH207" s="125">
        <f t="shared" ref="CH207" si="2647">Z207/Z219</f>
        <v>4.6880994398833732E-2</v>
      </c>
      <c r="CI207" s="123">
        <f t="shared" ref="CI207" si="2648">AA207/AA219</f>
        <v>5.7596697478237459E-2</v>
      </c>
      <c r="CJ207" s="129">
        <f t="shared" ref="CJ207" si="2649">AB207/AB219</f>
        <v>4.9124912343081771E-2</v>
      </c>
      <c r="CK207" s="130">
        <f t="shared" ref="CK207" si="2650">AC207/AC219</f>
        <v>4.5629496714904245E-2</v>
      </c>
    </row>
    <row r="208" spans="1:89" x14ac:dyDescent="0.25">
      <c r="A208" s="131" t="s">
        <v>29</v>
      </c>
      <c r="B208" s="197">
        <v>1801</v>
      </c>
      <c r="C208" s="181">
        <v>3200</v>
      </c>
      <c r="D208" s="182">
        <v>1568</v>
      </c>
      <c r="E208" s="183">
        <v>1348</v>
      </c>
      <c r="F208" s="180">
        <v>1390</v>
      </c>
      <c r="G208" s="184">
        <v>1909</v>
      </c>
      <c r="H208" s="182">
        <v>2348</v>
      </c>
      <c r="I208" s="183">
        <v>3777</v>
      </c>
      <c r="J208" s="180">
        <v>879</v>
      </c>
      <c r="K208" s="181">
        <v>332</v>
      </c>
      <c r="L208" s="182">
        <v>2765</v>
      </c>
      <c r="M208" s="180">
        <v>920</v>
      </c>
      <c r="N208" s="185">
        <v>3562</v>
      </c>
      <c r="O208" s="198">
        <v>2267</v>
      </c>
      <c r="P208" s="180">
        <v>2063</v>
      </c>
      <c r="Q208" s="181">
        <v>1449</v>
      </c>
      <c r="R208" s="182">
        <v>1870</v>
      </c>
      <c r="S208" s="183">
        <v>2456</v>
      </c>
      <c r="T208" s="180">
        <v>1414</v>
      </c>
      <c r="U208" s="184">
        <v>255</v>
      </c>
      <c r="V208" s="182">
        <v>3010</v>
      </c>
      <c r="W208" s="199">
        <v>1892</v>
      </c>
      <c r="X208" s="180">
        <v>2101</v>
      </c>
      <c r="Y208" s="184">
        <v>658</v>
      </c>
      <c r="Z208" s="182">
        <v>3434</v>
      </c>
      <c r="AA208" s="180">
        <v>4009</v>
      </c>
      <c r="AB208" s="162">
        <f t="shared" si="2290"/>
        <v>28205</v>
      </c>
      <c r="AC208" s="165">
        <f t="shared" si="2321"/>
        <v>24472</v>
      </c>
      <c r="BI208" s="131" t="s">
        <v>29</v>
      </c>
      <c r="BJ208" s="123">
        <f>B208/B219</f>
        <v>4.300484729816853E-2</v>
      </c>
      <c r="BK208" s="124">
        <f t="shared" ref="BK208" si="2651">C208/C219</f>
        <v>8.0879565272336668E-2</v>
      </c>
      <c r="BL208" s="125">
        <f t="shared" ref="BL208" si="2652">D208/D219</f>
        <v>6.7137657889102975E-2</v>
      </c>
      <c r="BM208" s="126">
        <f t="shared" ref="BM208" si="2653">E208/E219</f>
        <v>6.3910487388583348E-2</v>
      </c>
      <c r="BN208" s="123">
        <f t="shared" ref="BN208" si="2654">F208/F219</f>
        <v>5.3348685473037803E-2</v>
      </c>
      <c r="BO208" s="124">
        <f t="shared" ref="BO208" si="2655">G208/G219</f>
        <v>7.8763873416676983E-2</v>
      </c>
      <c r="BP208" s="125">
        <f t="shared" ref="BP208" si="2656">H208/H219</f>
        <v>5.2386158274023334E-2</v>
      </c>
      <c r="BQ208" s="126">
        <f t="shared" ref="BQ208" si="2657">I208/I219</f>
        <v>7.4994043364307844E-2</v>
      </c>
      <c r="BR208" s="123">
        <f t="shared" ref="BR208" si="2658">J208/J219</f>
        <v>9.8986486486486489E-2</v>
      </c>
      <c r="BS208" s="124">
        <f t="shared" ref="BS208" si="2659">K208/K219</f>
        <v>3.9211054682886499E-2</v>
      </c>
      <c r="BT208" s="125">
        <f t="shared" ref="BT208" si="2660">L208/L219</f>
        <v>9.0120921743098339E-2</v>
      </c>
      <c r="BU208" s="123">
        <f t="shared" ref="BU208" si="2661">M208/M219</f>
        <v>2.9567732604852966E-2</v>
      </c>
      <c r="BV208" s="127">
        <f t="shared" ref="BV208" si="2662">N208/N219</f>
        <v>7.537986202226267E-2</v>
      </c>
      <c r="BW208" s="128">
        <f t="shared" ref="BW208" si="2663">O208/O219</f>
        <v>4.6379835921356818E-2</v>
      </c>
      <c r="BX208" s="123">
        <f t="shared" ref="BX208" si="2664">P208/P219</f>
        <v>7.5382760258705744E-2</v>
      </c>
      <c r="BY208" s="124">
        <f t="shared" ref="BY208" si="2665">Q208/Q219</f>
        <v>5.1877841824496077E-2</v>
      </c>
      <c r="BZ208" s="125">
        <f t="shared" ref="BZ208" si="2666">R208/R219</f>
        <v>5.9446228184505831E-2</v>
      </c>
      <c r="CA208" s="126">
        <f t="shared" ref="CA208" si="2667">S208/S219</f>
        <v>7.4289171203871754E-2</v>
      </c>
      <c r="CB208" s="123">
        <f t="shared" ref="CB208" si="2668">T208/T219</f>
        <v>0.13070807912738031</v>
      </c>
      <c r="CC208" s="124">
        <f t="shared" ref="CC208" si="2669">U208/U219</f>
        <v>2.6215688290325896E-2</v>
      </c>
      <c r="CD208" s="125">
        <f t="shared" ref="CD208" si="2670">V208/V219</f>
        <v>8.8083811307503215E-2</v>
      </c>
      <c r="CE208" s="126">
        <f t="shared" ref="CE208" si="2671">W208/W219</f>
        <v>5.0538237572455055E-2</v>
      </c>
      <c r="CF208" s="123">
        <f t="shared" ref="CF208" si="2672">X208/X219</f>
        <v>8.0445686717463716E-2</v>
      </c>
      <c r="CG208" s="124">
        <f t="shared" ref="CG208" si="2673">Y208/Y219</f>
        <v>4.1383647798742138E-2</v>
      </c>
      <c r="CH208" s="125">
        <f t="shared" ref="CH208" si="2674">Z208/Z219</f>
        <v>6.5871249904089615E-2</v>
      </c>
      <c r="CI208" s="123">
        <f t="shared" ref="CI208" si="2675">AA208/AA219</f>
        <v>7.1955487750157046E-2</v>
      </c>
      <c r="CJ208" s="129">
        <f t="shared" ref="CJ208" si="2676">AB208/AB219</f>
        <v>6.9644038835718583E-2</v>
      </c>
      <c r="CK208" s="130">
        <f t="shared" ref="CK208" si="2677">AC208/AC219</f>
        <v>6.0650971897622981E-2</v>
      </c>
    </row>
    <row r="209" spans="1:89" x14ac:dyDescent="0.25">
      <c r="A209" s="139" t="s">
        <v>30</v>
      </c>
      <c r="B209" s="280">
        <v>2025</v>
      </c>
      <c r="C209" s="267">
        <v>4812</v>
      </c>
      <c r="D209" s="268">
        <v>1859</v>
      </c>
      <c r="E209" s="269">
        <v>1833</v>
      </c>
      <c r="F209" s="266">
        <v>1457</v>
      </c>
      <c r="G209" s="270">
        <v>2839</v>
      </c>
      <c r="H209" s="268">
        <v>2759</v>
      </c>
      <c r="I209" s="269">
        <v>5340</v>
      </c>
      <c r="J209" s="266">
        <v>1400</v>
      </c>
      <c r="K209" s="267">
        <v>356</v>
      </c>
      <c r="L209" s="268">
        <v>3796</v>
      </c>
      <c r="M209" s="266">
        <v>1175</v>
      </c>
      <c r="N209" s="271">
        <v>4535</v>
      </c>
      <c r="O209" s="281">
        <v>2830</v>
      </c>
      <c r="P209" s="266">
        <v>2675</v>
      </c>
      <c r="Q209" s="267">
        <v>1926</v>
      </c>
      <c r="R209" s="268">
        <v>2378</v>
      </c>
      <c r="S209" s="269">
        <v>3214</v>
      </c>
      <c r="T209" s="266">
        <v>1697</v>
      </c>
      <c r="U209" s="270">
        <v>334</v>
      </c>
      <c r="V209" s="268">
        <v>4127</v>
      </c>
      <c r="W209" s="282">
        <v>2244</v>
      </c>
      <c r="X209" s="266">
        <v>2791</v>
      </c>
      <c r="Y209" s="270">
        <v>871</v>
      </c>
      <c r="Z209" s="268">
        <v>3421</v>
      </c>
      <c r="AA209" s="266">
        <v>5775</v>
      </c>
      <c r="AB209" s="286">
        <f t="shared" si="2290"/>
        <v>34920</v>
      </c>
      <c r="AC209" s="287">
        <f t="shared" si="2321"/>
        <v>33549</v>
      </c>
      <c r="BI209" s="139" t="s">
        <v>30</v>
      </c>
      <c r="BJ209" s="123">
        <f>B209/B219</f>
        <v>4.835359010482581E-2</v>
      </c>
      <c r="BK209" s="124">
        <f t="shared" ref="BK209" si="2678">C209/C219</f>
        <v>0.12162264627827625</v>
      </c>
      <c r="BL209" s="125">
        <f t="shared" ref="BL209" si="2679">D209/D219</f>
        <v>7.959751659173625E-2</v>
      </c>
      <c r="BM209" s="126">
        <f t="shared" ref="BM209" si="2680">E209/E219</f>
        <v>8.6904987673051395E-2</v>
      </c>
      <c r="BN209" s="123">
        <f t="shared" ref="BN209" si="2681">F209/F219</f>
        <v>5.5920168873536749E-2</v>
      </c>
      <c r="BO209" s="124">
        <f t="shared" ref="BO209" si="2682">G209/G219</f>
        <v>0.11713495894706441</v>
      </c>
      <c r="BP209" s="125">
        <f t="shared" ref="BP209" si="2683">H209/H219</f>
        <v>6.155596706900783E-2</v>
      </c>
      <c r="BQ209" s="126">
        <f t="shared" ref="BQ209" si="2684">I209/I219</f>
        <v>0.10602811532046701</v>
      </c>
      <c r="BR209" s="123">
        <f t="shared" ref="BR209" si="2685">J209/J219</f>
        <v>0.15765765765765766</v>
      </c>
      <c r="BS209" s="124">
        <f t="shared" ref="BS209" si="2686">K209/K219</f>
        <v>4.2045588756348173E-2</v>
      </c>
      <c r="BT209" s="125">
        <f t="shared" ref="BT209" si="2687">L209/L219</f>
        <v>0.12372478080896972</v>
      </c>
      <c r="BU209" s="123">
        <f t="shared" ref="BU209" si="2688">M209/M219</f>
        <v>3.7763136750763295E-2</v>
      </c>
      <c r="BV209" s="127">
        <f t="shared" ref="BV209" si="2689">N209/N219</f>
        <v>9.5970711474160919E-2</v>
      </c>
      <c r="BW209" s="128">
        <f t="shared" ref="BW209" si="2690">O209/O219</f>
        <v>5.7898074837864931E-2</v>
      </c>
      <c r="BX209" s="123">
        <f t="shared" ref="BX209" si="2691">P209/P219</f>
        <v>9.7745459860415829E-2</v>
      </c>
      <c r="BY209" s="124">
        <f t="shared" ref="BY209" si="2692">Q209/Q219</f>
        <v>6.8955640685976149E-2</v>
      </c>
      <c r="BZ209" s="125">
        <f t="shared" ref="BZ209" si="2693">R209/R219</f>
        <v>7.5595257017515974E-2</v>
      </c>
      <c r="CA209" s="126">
        <f t="shared" ref="CA209" si="2694">S209/S219</f>
        <v>9.721718088324259E-2</v>
      </c>
      <c r="CB209" s="123">
        <f t="shared" ref="CB209" si="2695">T209/T219</f>
        <v>0.15686818265853208</v>
      </c>
      <c r="CC209" s="124">
        <f t="shared" ref="CC209" si="2696">U209/U219</f>
        <v>3.4337411329289608E-2</v>
      </c>
      <c r="CD209" s="125">
        <f t="shared" ref="CD209" si="2697">V209/V219</f>
        <v>0.12077139178274611</v>
      </c>
      <c r="CE209" s="126">
        <f t="shared" ref="CE209" si="2698">W209/W219</f>
        <v>5.9940700376632745E-2</v>
      </c>
      <c r="CF209" s="123">
        <f t="shared" ref="CF209" si="2699">X209/X219</f>
        <v>0.1068652601753647</v>
      </c>
      <c r="CG209" s="124">
        <f t="shared" ref="CG209" si="2700">Y209/Y219</f>
        <v>5.4779874213836476E-2</v>
      </c>
      <c r="CH209" s="125">
        <f t="shared" ref="CH209" si="2701">Z209/Z219</f>
        <v>6.5621882912606455E-2</v>
      </c>
      <c r="CI209" s="123">
        <f t="shared" ref="CI209" si="2702">AA209/AA219</f>
        <v>0.10365251727541955</v>
      </c>
      <c r="CJ209" s="129">
        <f t="shared" ref="CJ209" si="2703">AB209/AB219</f>
        <v>8.6224777030430536E-2</v>
      </c>
      <c r="CK209" s="130">
        <f t="shared" ref="CK209" si="2704">AC209/AC219</f>
        <v>8.3147248128201762E-2</v>
      </c>
    </row>
    <row r="210" spans="1:89" x14ac:dyDescent="0.25">
      <c r="A210" s="131" t="s">
        <v>31</v>
      </c>
      <c r="B210" s="283">
        <v>2169</v>
      </c>
      <c r="C210" s="274">
        <v>4816</v>
      </c>
      <c r="D210" s="275">
        <v>1493</v>
      </c>
      <c r="E210" s="276">
        <v>1624</v>
      </c>
      <c r="F210" s="273">
        <v>1301</v>
      </c>
      <c r="G210" s="277">
        <v>2596</v>
      </c>
      <c r="H210" s="275">
        <v>3007</v>
      </c>
      <c r="I210" s="276">
        <v>5421</v>
      </c>
      <c r="J210" s="273">
        <v>1060</v>
      </c>
      <c r="K210" s="274">
        <v>360</v>
      </c>
      <c r="L210" s="275">
        <v>4133</v>
      </c>
      <c r="M210" s="273">
        <v>985</v>
      </c>
      <c r="N210" s="278">
        <v>5122</v>
      </c>
      <c r="O210" s="284">
        <v>2866</v>
      </c>
      <c r="P210" s="273">
        <v>2771</v>
      </c>
      <c r="Q210" s="274">
        <v>2443</v>
      </c>
      <c r="R210" s="275">
        <v>2443</v>
      </c>
      <c r="S210" s="276">
        <v>3599</v>
      </c>
      <c r="T210" s="273">
        <v>1767</v>
      </c>
      <c r="U210" s="277">
        <v>325</v>
      </c>
      <c r="V210" s="275">
        <v>4639</v>
      </c>
      <c r="W210" s="285">
        <v>2357</v>
      </c>
      <c r="X210" s="273">
        <v>2909</v>
      </c>
      <c r="Y210" s="277">
        <v>1094</v>
      </c>
      <c r="Z210" s="275">
        <v>3661</v>
      </c>
      <c r="AA210" s="273">
        <v>5861</v>
      </c>
      <c r="AB210" s="286">
        <f t="shared" si="2290"/>
        <v>36475</v>
      </c>
      <c r="AC210" s="287">
        <f t="shared" si="2321"/>
        <v>34347</v>
      </c>
      <c r="BI210" s="131" t="s">
        <v>31</v>
      </c>
      <c r="BJ210" s="123">
        <f>B210/B219</f>
        <v>5.1792067623391197E-2</v>
      </c>
      <c r="BK210" s="124">
        <f t="shared" ref="BK210" si="2705">C210/C219</f>
        <v>0.12172374573486668</v>
      </c>
      <c r="BL210" s="125">
        <f t="shared" ref="BL210" si="2706">D210/D219</f>
        <v>6.3926354099764507E-2</v>
      </c>
      <c r="BM210" s="126">
        <f t="shared" ref="BM210" si="2707">E210/E219</f>
        <v>7.6996017447373416E-2</v>
      </c>
      <c r="BN210" s="123">
        <f t="shared" ref="BN210" si="2708">F210/F219</f>
        <v>4.9932834388792938E-2</v>
      </c>
      <c r="BO210" s="124">
        <f t="shared" ref="BO210" si="2709">G210/G219</f>
        <v>0.10710896563105995</v>
      </c>
      <c r="BP210" s="125">
        <f t="shared" ref="BP210" si="2710">H210/H219</f>
        <v>6.7089087704424261E-2</v>
      </c>
      <c r="BQ210" s="126">
        <f t="shared" ref="BQ210" si="2711">I210/I219</f>
        <v>0.10763640695735049</v>
      </c>
      <c r="BR210" s="123">
        <f t="shared" ref="BR210" si="2712">J210/J219</f>
        <v>0.11936936936936937</v>
      </c>
      <c r="BS210" s="124">
        <f t="shared" ref="BS210" si="2713">K210/K219</f>
        <v>4.2518011101925123E-2</v>
      </c>
      <c r="BT210" s="125">
        <f t="shared" ref="BT210" si="2714">L210/L219</f>
        <v>0.13470877741924969</v>
      </c>
      <c r="BU210" s="123">
        <f t="shared" ref="BU210" si="2715">M210/M219</f>
        <v>3.16567571910654E-2</v>
      </c>
      <c r="BV210" s="127">
        <f t="shared" ref="BV210" si="2716">N210/N219</f>
        <v>0.10839294028018792</v>
      </c>
      <c r="BW210" s="128">
        <f t="shared" ref="BW210" si="2717">O210/O219</f>
        <v>5.8634587450643427E-2</v>
      </c>
      <c r="BX210" s="123">
        <f t="shared" ref="BX210" si="2718">P210/P219</f>
        <v>0.1012533343077429</v>
      </c>
      <c r="BY210" s="124">
        <f t="shared" ref="BY210" si="2719">Q210/Q219</f>
        <v>8.7465540080913687E-2</v>
      </c>
      <c r="BZ210" s="125">
        <f t="shared" ref="BZ210" si="2720">R210/R219</f>
        <v>7.7661569761897198E-2</v>
      </c>
      <c r="CA210" s="126">
        <f t="shared" ref="CA210" si="2721">S210/S219</f>
        <v>0.10886267392619479</v>
      </c>
      <c r="CB210" s="123">
        <f t="shared" ref="CB210" si="2722">T210/T219</f>
        <v>0.16333887964503604</v>
      </c>
      <c r="CC210" s="124">
        <f t="shared" ref="CC210" si="2723">U210/U219</f>
        <v>3.341215174257222E-2</v>
      </c>
      <c r="CD210" s="125">
        <f t="shared" ref="CD210" si="2724">V210/V219</f>
        <v>0.13575441882242772</v>
      </c>
      <c r="CE210" s="126">
        <f t="shared" ref="CE210" si="2725">W210/W219</f>
        <v>6.2959104629110238E-2</v>
      </c>
      <c r="CF210" s="123">
        <f t="shared" ref="CF210" si="2726">X210/X219</f>
        <v>0.11138339012903473</v>
      </c>
      <c r="CG210" s="124">
        <f t="shared" ref="CG210" si="2727">Y210/Y219</f>
        <v>6.8805031446540876E-2</v>
      </c>
      <c r="CH210" s="125">
        <f t="shared" ref="CH210" si="2728">Z210/Z219</f>
        <v>7.0225581216910915E-2</v>
      </c>
      <c r="CI210" s="123">
        <f t="shared" ref="CI210" si="2729">AA210/AA219</f>
        <v>0.1051960872296509</v>
      </c>
      <c r="CJ210" s="129">
        <f t="shared" ref="CJ210" si="2730">AB210/AB219</f>
        <v>9.0064396969786756E-2</v>
      </c>
      <c r="CK210" s="130">
        <f t="shared" ref="CK210" si="2731">AC210/AC219</f>
        <v>8.5124997211819903E-2</v>
      </c>
    </row>
    <row r="211" spans="1:89" x14ac:dyDescent="0.25">
      <c r="A211" s="139" t="s">
        <v>32</v>
      </c>
      <c r="B211" s="194">
        <v>2403</v>
      </c>
      <c r="C211" s="188">
        <v>4325</v>
      </c>
      <c r="D211" s="189">
        <v>1210</v>
      </c>
      <c r="E211" s="190">
        <v>1944</v>
      </c>
      <c r="F211" s="187">
        <v>1011</v>
      </c>
      <c r="G211" s="191">
        <v>2744</v>
      </c>
      <c r="H211" s="189">
        <v>2569</v>
      </c>
      <c r="I211" s="190">
        <v>5260</v>
      </c>
      <c r="J211" s="187">
        <v>668</v>
      </c>
      <c r="K211" s="188">
        <v>273</v>
      </c>
      <c r="L211" s="189">
        <v>3126</v>
      </c>
      <c r="M211" s="187">
        <v>1035</v>
      </c>
      <c r="N211" s="192">
        <v>3997</v>
      </c>
      <c r="O211" s="195">
        <v>2579</v>
      </c>
      <c r="P211" s="187">
        <v>1846</v>
      </c>
      <c r="Q211" s="188">
        <v>2231</v>
      </c>
      <c r="R211" s="189">
        <v>1973</v>
      </c>
      <c r="S211" s="190">
        <v>2872</v>
      </c>
      <c r="T211" s="187">
        <v>1147</v>
      </c>
      <c r="U211" s="191">
        <v>259</v>
      </c>
      <c r="V211" s="189">
        <v>3987</v>
      </c>
      <c r="W211" s="196">
        <v>2065</v>
      </c>
      <c r="X211" s="187">
        <v>1904</v>
      </c>
      <c r="Y211" s="191">
        <v>876</v>
      </c>
      <c r="Z211" s="189">
        <v>3183</v>
      </c>
      <c r="AA211" s="187">
        <v>5241</v>
      </c>
      <c r="AB211" s="162">
        <f t="shared" si="2290"/>
        <v>29024</v>
      </c>
      <c r="AC211" s="165">
        <f t="shared" si="2321"/>
        <v>31704</v>
      </c>
      <c r="BI211" s="139" t="s">
        <v>32</v>
      </c>
      <c r="BJ211" s="123">
        <f>B211/B219</f>
        <v>5.7379593591059957E-2</v>
      </c>
      <c r="BK211" s="124">
        <f t="shared" ref="BK211" si="2732">C211/C219</f>
        <v>0.10931378743839251</v>
      </c>
      <c r="BL211" s="125">
        <f t="shared" ref="BL211" si="2733">D211/D219</f>
        <v>5.1809034467994008E-2</v>
      </c>
      <c r="BM211" s="126">
        <f t="shared" ref="BM211" si="2734">E211/E219</f>
        <v>9.2167646501043046E-2</v>
      </c>
      <c r="BN211" s="123">
        <f t="shared" ref="BN211" si="2735">F211/F219</f>
        <v>3.8802533103051234E-2</v>
      </c>
      <c r="BO211" s="124">
        <f t="shared" ref="BO211" si="2736">G211/G219</f>
        <v>0.11321533193051946</v>
      </c>
      <c r="BP211" s="125">
        <f t="shared" ref="BP211" si="2737">H211/H219</f>
        <v>5.731688271122911E-2</v>
      </c>
      <c r="BQ211" s="126">
        <f t="shared" ref="BQ211" si="2738">I211/I219</f>
        <v>0.10443967913589071</v>
      </c>
      <c r="BR211" s="123">
        <f t="shared" ref="BR211" si="2739">J211/J219</f>
        <v>7.522522522522522E-2</v>
      </c>
      <c r="BS211" s="124">
        <f t="shared" ref="BS211" si="2740">K211/K219</f>
        <v>3.224282508562655E-2</v>
      </c>
      <c r="BT211" s="125">
        <f t="shared" ref="BT211" si="2741">L211/L219</f>
        <v>0.10188716143541605</v>
      </c>
      <c r="BU211" s="123">
        <f t="shared" ref="BU211" si="2742">M211/M219</f>
        <v>3.3263699180459586E-2</v>
      </c>
      <c r="BV211" s="127">
        <f t="shared" ref="BV211" si="2743">N211/N219</f>
        <v>8.4585431921107207E-2</v>
      </c>
      <c r="BW211" s="128">
        <f t="shared" ref="BW211" si="2744">O211/O219</f>
        <v>5.2762945232103765E-2</v>
      </c>
      <c r="BX211" s="123">
        <f t="shared" ref="BX211" si="2745">P211/P219</f>
        <v>6.7453502393393497E-2</v>
      </c>
      <c r="BY211" s="124">
        <f t="shared" ref="BY211" si="2746">Q211/Q219</f>
        <v>7.9875407253589201E-2</v>
      </c>
      <c r="BZ211" s="125">
        <f t="shared" ref="BZ211" si="2747">R211/R219</f>
        <v>6.2720539148679144E-2</v>
      </c>
      <c r="CA211" s="126">
        <f t="shared" ref="CA211" si="2748">S211/S219</f>
        <v>8.6872353297035687E-2</v>
      </c>
      <c r="CB211" s="123">
        <f t="shared" ref="CB211" si="2749">T211/T219</f>
        <v>0.10602699205028655</v>
      </c>
      <c r="CC211" s="124">
        <f t="shared" ref="CC211" si="2750">U211/U219</f>
        <v>2.6626914773311403E-2</v>
      </c>
      <c r="CD211" s="125">
        <f t="shared" ref="CD211" si="2751">V211/V219</f>
        <v>0.11667447032658317</v>
      </c>
      <c r="CE211" s="126">
        <f t="shared" ref="CE211" si="2752">W211/W219</f>
        <v>5.5159334348371933E-2</v>
      </c>
      <c r="CF211" s="123">
        <f t="shared" ref="CF211" si="2753">X211/X219</f>
        <v>7.2902707049048512E-2</v>
      </c>
      <c r="CG211" s="124">
        <f t="shared" ref="CG211" si="2754">Y211/Y219</f>
        <v>5.5094339622641507E-2</v>
      </c>
      <c r="CH211" s="125">
        <f t="shared" ref="CH211" si="2755">Z211/Z219</f>
        <v>6.1056548760837874E-2</v>
      </c>
      <c r="CI211" s="123">
        <f t="shared" ref="CI211" si="2756">AA211/AA219</f>
        <v>9.4068024768913225E-2</v>
      </c>
      <c r="CJ211" s="129">
        <f t="shared" ref="CJ211" si="2757">AB211/AB219</f>
        <v>7.1666320977411671E-2</v>
      </c>
      <c r="CK211" s="130">
        <f t="shared" ref="CK211" si="2758">AC211/AC219</f>
        <v>7.8574632765701174E-2</v>
      </c>
    </row>
    <row r="212" spans="1:89" x14ac:dyDescent="0.25">
      <c r="A212" s="131" t="s">
        <v>33</v>
      </c>
      <c r="B212" s="197">
        <v>2495</v>
      </c>
      <c r="C212" s="181">
        <v>3296</v>
      </c>
      <c r="D212" s="182">
        <v>979</v>
      </c>
      <c r="E212" s="183">
        <v>1649</v>
      </c>
      <c r="F212" s="180">
        <v>972</v>
      </c>
      <c r="G212" s="184">
        <v>1999</v>
      </c>
      <c r="H212" s="182">
        <v>2492</v>
      </c>
      <c r="I212" s="183">
        <v>4043</v>
      </c>
      <c r="J212" s="180">
        <v>460</v>
      </c>
      <c r="K212" s="181">
        <v>177</v>
      </c>
      <c r="L212" s="182">
        <v>2044</v>
      </c>
      <c r="M212" s="180">
        <v>1387</v>
      </c>
      <c r="N212" s="185">
        <v>2840</v>
      </c>
      <c r="O212" s="198">
        <v>2755</v>
      </c>
      <c r="P212" s="180">
        <v>1378</v>
      </c>
      <c r="Q212" s="181">
        <v>1989</v>
      </c>
      <c r="R212" s="182">
        <v>1552</v>
      </c>
      <c r="S212" s="183">
        <v>2477</v>
      </c>
      <c r="T212" s="180">
        <v>663</v>
      </c>
      <c r="U212" s="184">
        <v>363</v>
      </c>
      <c r="V212" s="182">
        <v>3141</v>
      </c>
      <c r="W212" s="199">
        <v>2196</v>
      </c>
      <c r="X212" s="180">
        <v>1262</v>
      </c>
      <c r="Y212" s="184">
        <v>896</v>
      </c>
      <c r="Z212" s="182">
        <v>3015</v>
      </c>
      <c r="AA212" s="180">
        <v>3676</v>
      </c>
      <c r="AB212" s="162">
        <f t="shared" si="2290"/>
        <v>23293</v>
      </c>
      <c r="AC212" s="165">
        <f t="shared" si="2321"/>
        <v>26903</v>
      </c>
      <c r="BI212" s="131" t="s">
        <v>33</v>
      </c>
      <c r="BJ212" s="123">
        <f>B212/B219</f>
        <v>5.9576398672365624E-2</v>
      </c>
      <c r="BK212" s="124">
        <f t="shared" ref="BK212" si="2759">C212/C219</f>
        <v>8.3305952230506755E-2</v>
      </c>
      <c r="BL212" s="125">
        <f t="shared" ref="BL212" si="2760">D212/D219</f>
        <v>4.1918218796831511E-2</v>
      </c>
      <c r="BM212" s="126">
        <f t="shared" ref="BM212" si="2761">E212/E219</f>
        <v>7.818130096719135E-2</v>
      </c>
      <c r="BN212" s="123">
        <f t="shared" ref="BN212" si="2762">F212/F219</f>
        <v>3.7305699481865282E-2</v>
      </c>
      <c r="BO212" s="124">
        <f t="shared" ref="BO212" si="2763">G212/G219</f>
        <v>8.2477204274456414E-2</v>
      </c>
      <c r="BP212" s="125">
        <f t="shared" ref="BP212" si="2764">H212/H219</f>
        <v>5.5598937997813527E-2</v>
      </c>
      <c r="BQ212" s="126">
        <f t="shared" ref="BQ212" si="2765">I212/I219</f>
        <v>8.027559367802399E-2</v>
      </c>
      <c r="BR212" s="123">
        <f t="shared" ref="BR212" si="2766">J212/J219</f>
        <v>5.18018018018018E-2</v>
      </c>
      <c r="BS212" s="124">
        <f t="shared" ref="BS212" si="2767">K212/K219</f>
        <v>2.0904688791779851E-2</v>
      </c>
      <c r="BT212" s="125">
        <f t="shared" ref="BT212" si="2768">L212/L219</f>
        <v>6.6621035820214461E-2</v>
      </c>
      <c r="BU212" s="123">
        <f t="shared" ref="BU212" si="2769">M212/M219</f>
        <v>4.4576570785794634E-2</v>
      </c>
      <c r="BV212" s="127">
        <f t="shared" ref="BV212" si="2770">N212/N219</f>
        <v>6.0100732213145977E-2</v>
      </c>
      <c r="BW212" s="128">
        <f t="shared" ref="BW212" si="2771">O212/O219</f>
        <v>5.6363673561243069E-2</v>
      </c>
      <c r="BX212" s="123">
        <f t="shared" ref="BX212" si="2772">P212/P219</f>
        <v>5.0352614462674021E-2</v>
      </c>
      <c r="BY212" s="124">
        <f t="shared" ref="BY212" si="2773">Q212/Q219</f>
        <v>7.1211199026171637E-2</v>
      </c>
      <c r="BZ212" s="125">
        <f t="shared" ref="BZ212" si="2774">R212/R219</f>
        <v>4.9337190450456175E-2</v>
      </c>
      <c r="CA212" s="126">
        <f t="shared" ref="CA212" si="2775">S212/S219</f>
        <v>7.4924379915305511E-2</v>
      </c>
      <c r="CB212" s="123">
        <f t="shared" ref="CB212" si="2776">T212/T219</f>
        <v>6.1286744315030506E-2</v>
      </c>
      <c r="CC212" s="124">
        <f t="shared" ref="CC212" si="2777">U212/U219</f>
        <v>3.7318803330934514E-2</v>
      </c>
      <c r="CD212" s="125">
        <f t="shared" ref="CD212" si="2778">V212/V219</f>
        <v>9.1917359241484253E-2</v>
      </c>
      <c r="CE212" s="126">
        <f t="shared" ref="CE212" si="2779">W212/W219</f>
        <v>5.8658546357881237E-2</v>
      </c>
      <c r="CF212" s="123">
        <f t="shared" ref="CF212" si="2780">X212/X219</f>
        <v>4.8321016962131945E-2</v>
      </c>
      <c r="CG212" s="124">
        <f t="shared" ref="CG212" si="2781">Y212/Y219</f>
        <v>5.6352201257861632E-2</v>
      </c>
      <c r="CH212" s="125">
        <f t="shared" ref="CH212" si="2782">Z212/Z219</f>
        <v>5.7833959947824753E-2</v>
      </c>
      <c r="CI212" s="123">
        <f t="shared" ref="CI212" si="2783">AA212/AA219</f>
        <v>6.5978641299470522E-2</v>
      </c>
      <c r="CJ212" s="129">
        <f t="shared" ref="CJ212" si="2784">AB212/AB219</f>
        <v>5.7515284403488499E-2</v>
      </c>
      <c r="CK212" s="130">
        <f t="shared" ref="CK212" si="2785">AC212/AC219</f>
        <v>6.6675919293958441E-2</v>
      </c>
    </row>
    <row r="213" spans="1:89" x14ac:dyDescent="0.25">
      <c r="A213" s="139" t="s">
        <v>34</v>
      </c>
      <c r="B213" s="194">
        <v>1024</v>
      </c>
      <c r="C213" s="188">
        <v>1956</v>
      </c>
      <c r="D213" s="189">
        <v>510</v>
      </c>
      <c r="E213" s="190">
        <v>1215</v>
      </c>
      <c r="F213" s="187">
        <v>420</v>
      </c>
      <c r="G213" s="191">
        <v>1523</v>
      </c>
      <c r="H213" s="189">
        <v>1399</v>
      </c>
      <c r="I213" s="190">
        <v>2734</v>
      </c>
      <c r="J213" s="187">
        <v>418</v>
      </c>
      <c r="K213" s="188">
        <v>124</v>
      </c>
      <c r="L213" s="189">
        <v>1363</v>
      </c>
      <c r="M213" s="187">
        <v>1086</v>
      </c>
      <c r="N213" s="192">
        <v>2267</v>
      </c>
      <c r="O213" s="195">
        <v>2282</v>
      </c>
      <c r="P213" s="187">
        <v>880</v>
      </c>
      <c r="Q213" s="188">
        <v>1541</v>
      </c>
      <c r="R213" s="189">
        <v>1223</v>
      </c>
      <c r="S213" s="190">
        <v>1922</v>
      </c>
      <c r="T213" s="187">
        <v>402</v>
      </c>
      <c r="U213" s="191">
        <v>325</v>
      </c>
      <c r="V213" s="189">
        <v>2701</v>
      </c>
      <c r="W213" s="196">
        <v>1636</v>
      </c>
      <c r="X213" s="187">
        <v>895</v>
      </c>
      <c r="Y213" s="191">
        <v>682</v>
      </c>
      <c r="Z213" s="189">
        <v>2301</v>
      </c>
      <c r="AA213" s="187">
        <v>3009</v>
      </c>
      <c r="AB213" s="162">
        <f t="shared" si="2290"/>
        <v>15803</v>
      </c>
      <c r="AC213" s="165">
        <f t="shared" si="2321"/>
        <v>20035</v>
      </c>
      <c r="BI213" s="139" t="s">
        <v>34</v>
      </c>
      <c r="BJ213" s="123">
        <f>B213/B219</f>
        <v>2.4451395687576111E-2</v>
      </c>
      <c r="BK213" s="124">
        <f t="shared" ref="BK213" si="2786">C213/C219</f>
        <v>4.9437634272715782E-2</v>
      </c>
      <c r="BL213" s="125">
        <f t="shared" ref="BL213" si="2787">D213/D219</f>
        <v>2.1836865767501604E-2</v>
      </c>
      <c r="BM213" s="126">
        <f t="shared" ref="BM213" si="2788">E213/E219</f>
        <v>5.7604779063151909E-2</v>
      </c>
      <c r="BN213" s="123">
        <f t="shared" ref="BN213" si="2789">F213/F219</f>
        <v>1.6119746689694875E-2</v>
      </c>
      <c r="BO213" s="124">
        <f t="shared" ref="BO213" si="2790">G213/G219</f>
        <v>6.2837809959978549E-2</v>
      </c>
      <c r="BP213" s="125">
        <f t="shared" ref="BP213" si="2791">H213/H219</f>
        <v>3.1213047455433837E-2</v>
      </c>
      <c r="BQ213" s="126">
        <f t="shared" ref="BQ213" si="2792">I213/I219</f>
        <v>5.4284806607894531E-2</v>
      </c>
      <c r="BR213" s="123">
        <f t="shared" ref="BR213" si="2793">J213/J219</f>
        <v>4.707207207207207E-2</v>
      </c>
      <c r="BS213" s="124">
        <f t="shared" ref="BS213" si="2794">K213/K219</f>
        <v>1.4645092712885319E-2</v>
      </c>
      <c r="BT213" s="125">
        <f t="shared" ref="BT213" si="2795">L213/L219</f>
        <v>4.44248883673935E-2</v>
      </c>
      <c r="BU213" s="123">
        <f t="shared" ref="BU213" si="2796">M213/M219</f>
        <v>3.490278000964165E-2</v>
      </c>
      <c r="BV213" s="127">
        <f t="shared" ref="BV213" si="2797">N213/N219</f>
        <v>4.7974774622254197E-2</v>
      </c>
      <c r="BW213" s="128">
        <f t="shared" ref="BW213" si="2798">O213/O219</f>
        <v>4.6686716176681194E-2</v>
      </c>
      <c r="BX213" s="123">
        <f t="shared" ref="BX213" si="2799">P213/P219</f>
        <v>3.2155515767164834E-2</v>
      </c>
      <c r="BY213" s="124">
        <f t="shared" ref="BY213" si="2800">Q213/Q219</f>
        <v>5.5171673051448211E-2</v>
      </c>
      <c r="BZ213" s="125">
        <f t="shared" ref="BZ213" si="2801">R213/R219</f>
        <v>3.8878469021203545E-2</v>
      </c>
      <c r="CA213" s="126">
        <f t="shared" ref="CA213" si="2802">S213/S219</f>
        <v>5.8136721113127648E-2</v>
      </c>
      <c r="CB213" s="123">
        <f t="shared" ref="CB213" si="2803">T213/T219</f>
        <v>3.7160288408208543E-2</v>
      </c>
      <c r="CC213" s="124">
        <f t="shared" ref="CC213" si="2804">U213/U219</f>
        <v>3.341215174257222E-2</v>
      </c>
      <c r="CD213" s="125">
        <f t="shared" ref="CD213" si="2805">V213/V219</f>
        <v>7.9041320379257873E-2</v>
      </c>
      <c r="CE213" s="126">
        <f t="shared" ref="CE213" si="2806">W213/W219</f>
        <v>4.3700082805780381E-2</v>
      </c>
      <c r="CF213" s="123">
        <f t="shared" ref="CF213" si="2807">X213/X219</f>
        <v>3.4268867021480263E-2</v>
      </c>
      <c r="CG213" s="124">
        <f t="shared" ref="CG213" si="2808">Y213/Y219</f>
        <v>4.2893081761006292E-2</v>
      </c>
      <c r="CH213" s="125">
        <f t="shared" ref="CH213" si="2809">Z213/Z219</f>
        <v>4.4137957492518989E-2</v>
      </c>
      <c r="CI213" s="123">
        <f t="shared" ref="CI213" si="2810">AA213/AA219</f>
        <v>5.4006999910257564E-2</v>
      </c>
      <c r="CJ213" s="129">
        <f t="shared" ref="CJ213" si="2811">AB213/AB219</f>
        <v>3.9020909261508981E-2</v>
      </c>
      <c r="CK213" s="130">
        <f t="shared" ref="CK213" si="2812">AC213/AC219</f>
        <v>4.9654389586828884E-2</v>
      </c>
    </row>
    <row r="214" spans="1:89" x14ac:dyDescent="0.25">
      <c r="A214" s="131" t="s">
        <v>35</v>
      </c>
      <c r="B214" s="197">
        <v>0</v>
      </c>
      <c r="C214" s="181">
        <v>955</v>
      </c>
      <c r="D214" s="182">
        <v>11</v>
      </c>
      <c r="E214" s="183">
        <v>635</v>
      </c>
      <c r="F214" s="180">
        <v>18</v>
      </c>
      <c r="G214" s="184">
        <v>774</v>
      </c>
      <c r="H214" s="182">
        <v>75</v>
      </c>
      <c r="I214" s="183">
        <v>1033</v>
      </c>
      <c r="J214" s="180">
        <v>64</v>
      </c>
      <c r="K214" s="181">
        <v>31</v>
      </c>
      <c r="L214" s="182">
        <v>737</v>
      </c>
      <c r="M214" s="180">
        <v>131</v>
      </c>
      <c r="N214" s="185">
        <v>470</v>
      </c>
      <c r="O214" s="198">
        <v>313</v>
      </c>
      <c r="P214" s="180">
        <v>219</v>
      </c>
      <c r="Q214" s="181">
        <v>182</v>
      </c>
      <c r="R214" s="182">
        <v>149</v>
      </c>
      <c r="S214" s="183">
        <v>153</v>
      </c>
      <c r="T214" s="180">
        <v>50</v>
      </c>
      <c r="U214" s="184">
        <v>20</v>
      </c>
      <c r="V214" s="182">
        <v>218</v>
      </c>
      <c r="W214" s="199">
        <v>45</v>
      </c>
      <c r="X214" s="180">
        <v>71</v>
      </c>
      <c r="Y214" s="184">
        <v>36</v>
      </c>
      <c r="Z214" s="182">
        <v>95</v>
      </c>
      <c r="AA214" s="180">
        <v>61</v>
      </c>
      <c r="AB214" s="162">
        <f t="shared" si="2290"/>
        <v>2177</v>
      </c>
      <c r="AC214" s="165">
        <f t="shared" si="2321"/>
        <v>4369</v>
      </c>
      <c r="BI214" s="131" t="s">
        <v>35</v>
      </c>
      <c r="BJ214" s="123">
        <f>B214/B219</f>
        <v>0</v>
      </c>
      <c r="BK214" s="124">
        <f t="shared" ref="BK214" si="2813">C214/C219</f>
        <v>2.4137495260962972E-2</v>
      </c>
      <c r="BL214" s="125">
        <f t="shared" ref="BL214" si="2814">D214/D219</f>
        <v>4.7099122243630915E-4</v>
      </c>
      <c r="BM214" s="126">
        <f t="shared" ref="BM214" si="2815">E214/E219</f>
        <v>3.0106201403375686E-2</v>
      </c>
      <c r="BN214" s="123">
        <f t="shared" ref="BN214" si="2816">F214/F219</f>
        <v>6.9084628670120895E-4</v>
      </c>
      <c r="BO214" s="124">
        <f t="shared" ref="BO214" si="2817">G214/G219</f>
        <v>3.1934645376903083E-2</v>
      </c>
      <c r="BP214" s="125">
        <f t="shared" ref="BP214" si="2818">H214/H219</f>
        <v>1.6733227728073894E-3</v>
      </c>
      <c r="BQ214" s="126">
        <f t="shared" ref="BQ214" si="2819">I214/I219</f>
        <v>2.0510682233341276E-2</v>
      </c>
      <c r="BR214" s="123">
        <f t="shared" ref="BR214" si="2820">J214/J219</f>
        <v>7.2072072072072073E-3</v>
      </c>
      <c r="BS214" s="124">
        <f t="shared" ref="BS214" si="2821">K214/K219</f>
        <v>3.6612731782213297E-3</v>
      </c>
      <c r="BT214" s="125">
        <f t="shared" ref="BT214" si="2822">L214/L219</f>
        <v>2.4021381310909033E-2</v>
      </c>
      <c r="BU214" s="123">
        <f t="shared" ref="BU214" si="2823">M214/M219</f>
        <v>4.2101880122127587E-3</v>
      </c>
      <c r="BV214" s="127">
        <f t="shared" ref="BV214" si="2824">N214/N219</f>
        <v>9.9462479366826083E-3</v>
      </c>
      <c r="BW214" s="128">
        <f t="shared" ref="BW214" si="2825">O214/O219</f>
        <v>6.4035679944352379E-3</v>
      </c>
      <c r="BX214" s="123">
        <f t="shared" ref="BX214" si="2826">P214/P219</f>
        <v>8.0023385829648842E-3</v>
      </c>
      <c r="BY214" s="124">
        <f t="shared" ref="BY214" si="2827">Q214/Q219</f>
        <v>6.5160574272313913E-3</v>
      </c>
      <c r="BZ214" s="125">
        <f t="shared" ref="BZ214" si="2828">R214/R219</f>
        <v>4.7366245986584865E-3</v>
      </c>
      <c r="CA214" s="126">
        <f t="shared" ref="CA214" si="2829">S214/S219</f>
        <v>4.6279491833030855E-3</v>
      </c>
      <c r="CB214" s="123">
        <f t="shared" ref="CB214" si="2830">T214/T219</f>
        <v>4.6219264189314106E-3</v>
      </c>
      <c r="CC214" s="124">
        <f t="shared" ref="CC214" si="2831">U214/U219</f>
        <v>2.0561324149275212E-3</v>
      </c>
      <c r="CD214" s="125">
        <f t="shared" ref="CD214" si="2832">V214/V219</f>
        <v>6.3794919817394356E-3</v>
      </c>
      <c r="CE214" s="126">
        <f t="shared" ref="CE214" si="2833">W214/W219</f>
        <v>1.2020193925795337E-3</v>
      </c>
      <c r="CF214" s="123">
        <f t="shared" ref="CF214" si="2834">X214/X219</f>
        <v>2.7185358195811159E-3</v>
      </c>
      <c r="CG214" s="124">
        <f t="shared" ref="CG214" si="2835">Y214/Y219</f>
        <v>2.2641509433962265E-3</v>
      </c>
      <c r="CH214" s="125">
        <f t="shared" ref="CH214" si="2836">Z214/Z219</f>
        <v>1.8222972454538479E-3</v>
      </c>
      <c r="CI214" s="123">
        <f t="shared" ref="CI214" si="2837">AA214/AA219</f>
        <v>1.0948577582338688E-3</v>
      </c>
      <c r="CJ214" s="129">
        <f t="shared" ref="CJ214" si="2838">AB214/AB219</f>
        <v>5.3754679150987191E-3</v>
      </c>
      <c r="CK214" s="130">
        <f t="shared" ref="CK214" si="2839">AC214/AC219</f>
        <v>1.0828052313693807E-2</v>
      </c>
    </row>
    <row r="215" spans="1:89" x14ac:dyDescent="0.25">
      <c r="A215" s="139" t="s">
        <v>36</v>
      </c>
      <c r="B215" s="194"/>
      <c r="C215" s="188"/>
      <c r="D215" s="189"/>
      <c r="E215" s="190"/>
      <c r="F215" s="187"/>
      <c r="G215" s="191"/>
      <c r="H215" s="189"/>
      <c r="I215" s="190"/>
      <c r="J215" s="187"/>
      <c r="K215" s="191"/>
      <c r="L215" s="189"/>
      <c r="M215" s="187"/>
      <c r="N215" s="192"/>
      <c r="O215" s="195"/>
      <c r="P215" s="187"/>
      <c r="Q215" s="191"/>
      <c r="R215" s="189"/>
      <c r="S215" s="190"/>
      <c r="T215" s="187"/>
      <c r="U215" s="191"/>
      <c r="V215" s="189"/>
      <c r="W215" s="190"/>
      <c r="X215" s="187"/>
      <c r="Y215" s="191"/>
      <c r="Z215" s="189"/>
      <c r="AA215" s="187"/>
      <c r="AB215" s="162">
        <f t="shared" si="2290"/>
        <v>0</v>
      </c>
      <c r="AC215" s="165">
        <f t="shared" si="2321"/>
        <v>0</v>
      </c>
      <c r="BI215" s="139" t="s">
        <v>36</v>
      </c>
      <c r="BJ215" s="123">
        <f>B215/B219</f>
        <v>0</v>
      </c>
      <c r="BK215" s="124">
        <f t="shared" ref="BK215" si="2840">C215/C219</f>
        <v>0</v>
      </c>
      <c r="BL215" s="125">
        <f t="shared" ref="BL215" si="2841">D215/D219</f>
        <v>0</v>
      </c>
      <c r="BM215" s="126">
        <f t="shared" ref="BM215" si="2842">E215/E219</f>
        <v>0</v>
      </c>
      <c r="BN215" s="123">
        <f t="shared" ref="BN215" si="2843">F215/F219</f>
        <v>0</v>
      </c>
      <c r="BO215" s="124">
        <f t="shared" ref="BO215" si="2844">G215/G219</f>
        <v>0</v>
      </c>
      <c r="BP215" s="125">
        <f t="shared" ref="BP215" si="2845">H215/H219</f>
        <v>0</v>
      </c>
      <c r="BQ215" s="126">
        <f t="shared" ref="BQ215" si="2846">I215/I219</f>
        <v>0</v>
      </c>
      <c r="BR215" s="123">
        <f t="shared" ref="BR215" si="2847">J215/J219</f>
        <v>0</v>
      </c>
      <c r="BS215" s="124">
        <f t="shared" ref="BS215" si="2848">K215/K219</f>
        <v>0</v>
      </c>
      <c r="BT215" s="125">
        <f t="shared" ref="BT215" si="2849">L215/L219</f>
        <v>0</v>
      </c>
      <c r="BU215" s="123">
        <f t="shared" ref="BU215" si="2850">M215/M219</f>
        <v>0</v>
      </c>
      <c r="BV215" s="127">
        <f t="shared" ref="BV215" si="2851">N215/N219</f>
        <v>0</v>
      </c>
      <c r="BW215" s="128">
        <f t="shared" ref="BW215" si="2852">O215/O219</f>
        <v>0</v>
      </c>
      <c r="BX215" s="123">
        <f t="shared" ref="BX215" si="2853">P215/P219</f>
        <v>0</v>
      </c>
      <c r="BY215" s="124">
        <f t="shared" ref="BY215" si="2854">Q215/Q219</f>
        <v>0</v>
      </c>
      <c r="BZ215" s="125">
        <f t="shared" ref="BZ215" si="2855">R215/R219</f>
        <v>0</v>
      </c>
      <c r="CA215" s="126">
        <f t="shared" ref="CA215" si="2856">S215/S219</f>
        <v>0</v>
      </c>
      <c r="CB215" s="123">
        <f t="shared" ref="CB215" si="2857">T215/T219</f>
        <v>0</v>
      </c>
      <c r="CC215" s="124">
        <f t="shared" ref="CC215" si="2858">U215/U219</f>
        <v>0</v>
      </c>
      <c r="CD215" s="125">
        <f t="shared" ref="CD215" si="2859">V215/V219</f>
        <v>0</v>
      </c>
      <c r="CE215" s="126">
        <f t="shared" ref="CE215" si="2860">W215/W219</f>
        <v>0</v>
      </c>
      <c r="CF215" s="123">
        <f t="shared" ref="CF215" si="2861">X215/X219</f>
        <v>0</v>
      </c>
      <c r="CG215" s="124">
        <f t="shared" ref="CG215" si="2862">Y215/Y219</f>
        <v>0</v>
      </c>
      <c r="CH215" s="125">
        <f t="shared" ref="CH215" si="2863">Z215/Z219</f>
        <v>0</v>
      </c>
      <c r="CI215" s="123">
        <f t="shared" ref="CI215" si="2864">AA215/AA219</f>
        <v>0</v>
      </c>
      <c r="CJ215" s="129">
        <f t="shared" ref="CJ215" si="2865">AB215/AB219</f>
        <v>0</v>
      </c>
      <c r="CK215" s="130">
        <f t="shared" ref="CK215" si="2866">AC215/AC219</f>
        <v>0</v>
      </c>
    </row>
    <row r="216" spans="1:89" x14ac:dyDescent="0.25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2">
        <f t="shared" si="2290"/>
        <v>0</v>
      </c>
      <c r="AC216" s="165">
        <f t="shared" si="2321"/>
        <v>0</v>
      </c>
      <c r="BI216" s="131" t="s">
        <v>37</v>
      </c>
      <c r="BJ216" s="123">
        <f>B216/B219</f>
        <v>0</v>
      </c>
      <c r="BK216" s="124">
        <f t="shared" ref="BK216" si="2867">C216/C219</f>
        <v>0</v>
      </c>
      <c r="BL216" s="125">
        <f t="shared" ref="BL216" si="2868">D216/D219</f>
        <v>0</v>
      </c>
      <c r="BM216" s="126">
        <f t="shared" ref="BM216" si="2869">E216/E219</f>
        <v>0</v>
      </c>
      <c r="BN216" s="123">
        <f t="shared" ref="BN216" si="2870">F216/F219</f>
        <v>0</v>
      </c>
      <c r="BO216" s="124">
        <f t="shared" ref="BO216" si="2871">G216/G219</f>
        <v>0</v>
      </c>
      <c r="BP216" s="125">
        <f t="shared" ref="BP216" si="2872">H216/H219</f>
        <v>0</v>
      </c>
      <c r="BQ216" s="126">
        <f t="shared" ref="BQ216" si="2873">I216/I219</f>
        <v>0</v>
      </c>
      <c r="BR216" s="123">
        <f t="shared" ref="BR216" si="2874">J216/J219</f>
        <v>0</v>
      </c>
      <c r="BS216" s="124">
        <f t="shared" ref="BS216" si="2875">K216/K219</f>
        <v>0</v>
      </c>
      <c r="BT216" s="125">
        <f t="shared" ref="BT216" si="2876">L216/L219</f>
        <v>0</v>
      </c>
      <c r="BU216" s="123">
        <f t="shared" ref="BU216" si="2877">M216/M219</f>
        <v>0</v>
      </c>
      <c r="BV216" s="127">
        <f t="shared" ref="BV216" si="2878">N216/N219</f>
        <v>0</v>
      </c>
      <c r="BW216" s="128">
        <f t="shared" ref="BW216" si="2879">O216/O219</f>
        <v>0</v>
      </c>
      <c r="BX216" s="123">
        <f t="shared" ref="BX216" si="2880">P216/P219</f>
        <v>0</v>
      </c>
      <c r="BY216" s="124">
        <f t="shared" ref="BY216" si="2881">Q216/Q219</f>
        <v>0</v>
      </c>
      <c r="BZ216" s="125">
        <f t="shared" ref="BZ216" si="2882">R216/R219</f>
        <v>0</v>
      </c>
      <c r="CA216" s="126">
        <f t="shared" ref="CA216" si="2883">S216/S219</f>
        <v>0</v>
      </c>
      <c r="CB216" s="123">
        <f t="shared" ref="CB216" si="2884">T216/T219</f>
        <v>0</v>
      </c>
      <c r="CC216" s="124">
        <f t="shared" ref="CC216" si="2885">U216/U219</f>
        <v>0</v>
      </c>
      <c r="CD216" s="125">
        <f t="shared" ref="CD216" si="2886">V216/V219</f>
        <v>0</v>
      </c>
      <c r="CE216" s="126">
        <f t="shared" ref="CE216" si="2887">W216/W219</f>
        <v>0</v>
      </c>
      <c r="CF216" s="123">
        <f t="shared" ref="CF216" si="2888">X216/X219</f>
        <v>0</v>
      </c>
      <c r="CG216" s="124">
        <f t="shared" ref="CG216" si="2889">Y216/Y219</f>
        <v>0</v>
      </c>
      <c r="CH216" s="125">
        <f t="shared" ref="CH216" si="2890">Z216/Z219</f>
        <v>0</v>
      </c>
      <c r="CI216" s="123">
        <f t="shared" ref="CI216" si="2891">AA216/AA219</f>
        <v>0</v>
      </c>
      <c r="CJ216" s="129">
        <f t="shared" ref="CJ216" si="2892">AB216/AB219</f>
        <v>0</v>
      </c>
      <c r="CK216" s="130">
        <f t="shared" ref="CK216" si="2893">AC216/AC219</f>
        <v>0</v>
      </c>
    </row>
    <row r="217" spans="1:89" x14ac:dyDescent="0.25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2">
        <f t="shared" si="2290"/>
        <v>0</v>
      </c>
      <c r="AC217" s="165">
        <f t="shared" si="2321"/>
        <v>0</v>
      </c>
      <c r="BI217" s="139" t="s">
        <v>38</v>
      </c>
      <c r="BJ217" s="123">
        <f>B217/B219</f>
        <v>0</v>
      </c>
      <c r="BK217" s="124">
        <f t="shared" ref="BK217" si="2894">C217/C219</f>
        <v>0</v>
      </c>
      <c r="BL217" s="125">
        <f t="shared" ref="BL217" si="2895">D217/D219</f>
        <v>0</v>
      </c>
      <c r="BM217" s="126">
        <f t="shared" ref="BM217" si="2896">E217/E219</f>
        <v>0</v>
      </c>
      <c r="BN217" s="123">
        <f t="shared" ref="BN217" si="2897">F217/F219</f>
        <v>0</v>
      </c>
      <c r="BO217" s="124">
        <f t="shared" ref="BO217" si="2898">G217/G219</f>
        <v>0</v>
      </c>
      <c r="BP217" s="125">
        <f t="shared" ref="BP217" si="2899">H217/H219</f>
        <v>0</v>
      </c>
      <c r="BQ217" s="126">
        <f t="shared" ref="BQ217" si="2900">I217/I219</f>
        <v>0</v>
      </c>
      <c r="BR217" s="123">
        <f t="shared" ref="BR217" si="2901">J217/J219</f>
        <v>0</v>
      </c>
      <c r="BS217" s="124">
        <f t="shared" ref="BS217" si="2902">K217/K219</f>
        <v>0</v>
      </c>
      <c r="BT217" s="125">
        <f t="shared" ref="BT217" si="2903">L217/L219</f>
        <v>0</v>
      </c>
      <c r="BU217" s="123">
        <f t="shared" ref="BU217" si="2904">M217/M219</f>
        <v>0</v>
      </c>
      <c r="BV217" s="127">
        <f t="shared" ref="BV217" si="2905">N217/N219</f>
        <v>0</v>
      </c>
      <c r="BW217" s="128">
        <f t="shared" ref="BW217" si="2906">O217/O219</f>
        <v>0</v>
      </c>
      <c r="BX217" s="123">
        <f t="shared" ref="BX217" si="2907">P217/P219</f>
        <v>0</v>
      </c>
      <c r="BY217" s="124">
        <f t="shared" ref="BY217" si="2908">Q217/Q219</f>
        <v>0</v>
      </c>
      <c r="BZ217" s="125">
        <f t="shared" ref="BZ217" si="2909">R217/R219</f>
        <v>0</v>
      </c>
      <c r="CA217" s="126">
        <f t="shared" ref="CA217" si="2910">S217/S219</f>
        <v>0</v>
      </c>
      <c r="CB217" s="123">
        <f t="shared" ref="CB217" si="2911">T217/T219</f>
        <v>0</v>
      </c>
      <c r="CC217" s="124">
        <f t="shared" ref="CC217" si="2912">U217/U219</f>
        <v>0</v>
      </c>
      <c r="CD217" s="125">
        <f t="shared" ref="CD217" si="2913">V217/V219</f>
        <v>0</v>
      </c>
      <c r="CE217" s="126">
        <f t="shared" ref="CE217" si="2914">W217/W219</f>
        <v>0</v>
      </c>
      <c r="CF217" s="123">
        <f t="shared" ref="CF217" si="2915">X217/X219</f>
        <v>0</v>
      </c>
      <c r="CG217" s="124">
        <f t="shared" ref="CG217" si="2916">Y217/Y219</f>
        <v>0</v>
      </c>
      <c r="CH217" s="125">
        <f t="shared" ref="CH217" si="2917">Z217/Z219</f>
        <v>0</v>
      </c>
      <c r="CI217" s="123">
        <f t="shared" ref="CI217" si="2918">AA217/AA219</f>
        <v>0</v>
      </c>
      <c r="CJ217" s="129">
        <f t="shared" ref="CJ217" si="2919">AB217/AB219</f>
        <v>0</v>
      </c>
      <c r="CK217" s="130">
        <f t="shared" ref="CK217" si="2920">AC217/AC219</f>
        <v>0</v>
      </c>
    </row>
    <row r="218" spans="1:89" ht="13.8" thickBot="1" x14ac:dyDescent="0.3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2">
        <f t="shared" si="2290"/>
        <v>0</v>
      </c>
      <c r="AC218" s="165">
        <f t="shared" si="2321"/>
        <v>0</v>
      </c>
      <c r="BI218" s="131" t="s">
        <v>39</v>
      </c>
      <c r="BJ218" s="123">
        <f>B218/B219</f>
        <v>0</v>
      </c>
      <c r="BK218" s="124">
        <f t="shared" ref="BK218" si="2921">C218/C219</f>
        <v>0</v>
      </c>
      <c r="BL218" s="125">
        <f t="shared" ref="BL218" si="2922">D218/D219</f>
        <v>0</v>
      </c>
      <c r="BM218" s="126">
        <f t="shared" ref="BM218" si="2923">E218/E219</f>
        <v>0</v>
      </c>
      <c r="BN218" s="123">
        <f t="shared" ref="BN218" si="2924">F218/F219</f>
        <v>0</v>
      </c>
      <c r="BO218" s="124">
        <f t="shared" ref="BO218" si="2925">G218/G219</f>
        <v>0</v>
      </c>
      <c r="BP218" s="125">
        <f t="shared" ref="BP218" si="2926">H218/H219</f>
        <v>0</v>
      </c>
      <c r="BQ218" s="126">
        <f t="shared" ref="BQ218" si="2927">I218/I219</f>
        <v>0</v>
      </c>
      <c r="BR218" s="123">
        <f t="shared" ref="BR218" si="2928">J218/J219</f>
        <v>0</v>
      </c>
      <c r="BS218" s="124">
        <f t="shared" ref="BS218" si="2929">K218/K219</f>
        <v>0</v>
      </c>
      <c r="BT218" s="125">
        <f t="shared" ref="BT218" si="2930">L218/L219</f>
        <v>0</v>
      </c>
      <c r="BU218" s="123">
        <f t="shared" ref="BU218" si="2931">M218/M219</f>
        <v>0</v>
      </c>
      <c r="BV218" s="127">
        <f t="shared" ref="BV218" si="2932">N218/N219</f>
        <v>0</v>
      </c>
      <c r="BW218" s="128">
        <f t="shared" ref="BW218" si="2933">O218/O219</f>
        <v>0</v>
      </c>
      <c r="BX218" s="123">
        <f t="shared" ref="BX218" si="2934">P218/P219</f>
        <v>0</v>
      </c>
      <c r="BY218" s="124">
        <f t="shared" ref="BY218" si="2935">Q218/Q219</f>
        <v>0</v>
      </c>
      <c r="BZ218" s="125">
        <f t="shared" ref="BZ218" si="2936">R218/R219</f>
        <v>0</v>
      </c>
      <c r="CA218" s="126">
        <f t="shared" ref="CA218" si="2937">S218/S219</f>
        <v>0</v>
      </c>
      <c r="CB218" s="123">
        <f t="shared" ref="CB218" si="2938">T218/T219</f>
        <v>0</v>
      </c>
      <c r="CC218" s="124">
        <f t="shared" ref="CC218" si="2939">U218/U219</f>
        <v>0</v>
      </c>
      <c r="CD218" s="125">
        <f t="shared" ref="CD218" si="2940">V218/V219</f>
        <v>0</v>
      </c>
      <c r="CE218" s="126">
        <f t="shared" ref="CE218" si="2941">W218/W219</f>
        <v>0</v>
      </c>
      <c r="CF218" s="123">
        <f t="shared" ref="CF218" si="2942">X218/X219</f>
        <v>0</v>
      </c>
      <c r="CG218" s="124">
        <f t="shared" ref="CG218" si="2943">Y218/Y219</f>
        <v>0</v>
      </c>
      <c r="CH218" s="125">
        <f t="shared" ref="CH218" si="2944">Z218/Z219</f>
        <v>0</v>
      </c>
      <c r="CI218" s="123">
        <f t="shared" ref="CI218" si="2945">AA218/AA219</f>
        <v>0</v>
      </c>
      <c r="CJ218" s="129">
        <f t="shared" ref="CJ218" si="2946">AB218/AB219</f>
        <v>0</v>
      </c>
      <c r="CK218" s="130">
        <f t="shared" ref="CK218" si="2947">AC218/AC219</f>
        <v>0</v>
      </c>
    </row>
    <row r="219" spans="1:89" ht="14.25" customHeight="1" thickTop="1" thickBot="1" x14ac:dyDescent="0.3">
      <c r="A219" s="251" t="s">
        <v>13</v>
      </c>
      <c r="B219" s="14">
        <f t="shared" ref="B219" si="2948">SUM(B196:B218)</f>
        <v>41879</v>
      </c>
      <c r="C219" s="1">
        <f t="shared" ref="C219" si="2949">SUM(C196:C218)</f>
        <v>39565</v>
      </c>
      <c r="D219" s="14">
        <f t="shared" ref="D219" si="2950">SUM(D196:D218)</f>
        <v>23355</v>
      </c>
      <c r="E219" s="1">
        <f t="shared" ref="E219" si="2951">SUM(E196:E218)</f>
        <v>21092</v>
      </c>
      <c r="F219" s="14">
        <f t="shared" ref="F219" si="2952">SUM(F196:F218)</f>
        <v>26055</v>
      </c>
      <c r="G219" s="1">
        <f t="shared" ref="G219" si="2953">SUM(G196:G218)</f>
        <v>24237</v>
      </c>
      <c r="H219" s="14">
        <f t="shared" ref="H219" si="2954">SUM(H196:H218)</f>
        <v>44821</v>
      </c>
      <c r="I219" s="1">
        <f t="shared" ref="I219" si="2955">SUM(I196:I218)</f>
        <v>50364</v>
      </c>
      <c r="J219" s="14">
        <f t="shared" ref="J219" si="2956">SUM(J196:J218)</f>
        <v>8880</v>
      </c>
      <c r="K219" s="1">
        <f t="shared" ref="K219" si="2957">SUM(K196:K218)</f>
        <v>8467</v>
      </c>
      <c r="L219" s="14">
        <f t="shared" ref="L219" si="2958">SUM(L196:L218)</f>
        <v>30681</v>
      </c>
      <c r="M219" s="1">
        <f t="shared" ref="M219" si="2959">SUM(M196:M218)</f>
        <v>31115</v>
      </c>
      <c r="N219" s="14">
        <f t="shared" ref="N219" si="2960">SUM(N196:N218)</f>
        <v>47254</v>
      </c>
      <c r="O219" s="1">
        <f t="shared" ref="O219" si="2961">SUM(O196:O218)</f>
        <v>48879</v>
      </c>
      <c r="P219" s="14">
        <f t="shared" ref="P219" si="2962">SUM(P196:P218)</f>
        <v>27367</v>
      </c>
      <c r="Q219" s="1">
        <f t="shared" ref="Q219" si="2963">SUM(Q196:Q218)</f>
        <v>27931</v>
      </c>
      <c r="R219" s="14">
        <f t="shared" ref="R219" si="2964">SUM(R196:R218)</f>
        <v>31457</v>
      </c>
      <c r="S219" s="1">
        <f t="shared" ref="S219" si="2965">SUM(S196:S218)</f>
        <v>33060</v>
      </c>
      <c r="T219" s="14">
        <f t="shared" ref="T219" si="2966">SUM(T196:T218)</f>
        <v>10818</v>
      </c>
      <c r="U219" s="1">
        <f t="shared" ref="U219" si="2967">SUM(U196:U218)</f>
        <v>9727</v>
      </c>
      <c r="V219" s="14">
        <f t="shared" ref="V219" si="2968">SUM(V196:V218)</f>
        <v>34172</v>
      </c>
      <c r="W219" s="1">
        <f t="shared" ref="W219" si="2969">SUM(W196:W218)</f>
        <v>37437</v>
      </c>
      <c r="X219" s="14">
        <f t="shared" ref="X219" si="2970">SUM(X196:X218)</f>
        <v>26117</v>
      </c>
      <c r="Y219" s="1">
        <f t="shared" ref="Y219" si="2971">SUM(Y196:Y218)</f>
        <v>15900</v>
      </c>
      <c r="Z219" s="14">
        <f t="shared" ref="Z219" si="2972">SUM(Z196:Z218)</f>
        <v>52132</v>
      </c>
      <c r="AA219" s="1">
        <f t="shared" ref="AA219" si="2973">SUM(AA196:AA218)</f>
        <v>55715</v>
      </c>
      <c r="AB219" s="166">
        <f t="shared" ref="AB219:AC219" si="2974">SUM(AB195:AB218)</f>
        <v>404988</v>
      </c>
      <c r="AC219" s="167">
        <f t="shared" si="2974"/>
        <v>403489</v>
      </c>
      <c r="BI219" s="251" t="s">
        <v>13</v>
      </c>
      <c r="BJ219" s="147">
        <f>SUM(BJ195:BJ218)</f>
        <v>0.99999999999999978</v>
      </c>
      <c r="BK219" s="148">
        <f t="shared" ref="BK219:CK219" si="2975">SUM(BK195:BK218)</f>
        <v>0.99999999999999989</v>
      </c>
      <c r="BL219" s="147">
        <f t="shared" si="2975"/>
        <v>1</v>
      </c>
      <c r="BM219" s="148">
        <f t="shared" si="2975"/>
        <v>1</v>
      </c>
      <c r="BN219" s="147">
        <f t="shared" si="2975"/>
        <v>1</v>
      </c>
      <c r="BO219" s="148">
        <f t="shared" si="2975"/>
        <v>1</v>
      </c>
      <c r="BP219" s="147">
        <f t="shared" si="2975"/>
        <v>1</v>
      </c>
      <c r="BQ219" s="148">
        <f t="shared" si="2975"/>
        <v>1</v>
      </c>
      <c r="BR219" s="147">
        <f t="shared" si="2975"/>
        <v>1</v>
      </c>
      <c r="BS219" s="148">
        <f t="shared" si="2975"/>
        <v>1</v>
      </c>
      <c r="BT219" s="147">
        <f t="shared" si="2975"/>
        <v>1.0000000000000002</v>
      </c>
      <c r="BU219" s="148">
        <f t="shared" si="2975"/>
        <v>1.0000000000000002</v>
      </c>
      <c r="BV219" s="147">
        <f t="shared" si="2975"/>
        <v>1</v>
      </c>
      <c r="BW219" s="148">
        <f t="shared" si="2975"/>
        <v>0.99999999999999989</v>
      </c>
      <c r="BX219" s="147">
        <f t="shared" si="2975"/>
        <v>0.99999999999999978</v>
      </c>
      <c r="BY219" s="148">
        <f t="shared" si="2975"/>
        <v>1</v>
      </c>
      <c r="BZ219" s="147">
        <f t="shared" si="2975"/>
        <v>1</v>
      </c>
      <c r="CA219" s="148">
        <f t="shared" si="2975"/>
        <v>1</v>
      </c>
      <c r="CB219" s="147">
        <f t="shared" si="2975"/>
        <v>0.99999999999999989</v>
      </c>
      <c r="CC219" s="148">
        <f t="shared" si="2975"/>
        <v>1</v>
      </c>
      <c r="CD219" s="147">
        <f t="shared" si="2975"/>
        <v>1</v>
      </c>
      <c r="CE219" s="148">
        <f t="shared" si="2975"/>
        <v>1.0000000000000002</v>
      </c>
      <c r="CF219" s="147">
        <f t="shared" si="2975"/>
        <v>1</v>
      </c>
      <c r="CG219" s="148">
        <f t="shared" si="2975"/>
        <v>1</v>
      </c>
      <c r="CH219" s="147">
        <f t="shared" si="2975"/>
        <v>1.0000000000000002</v>
      </c>
      <c r="CI219" s="148">
        <f t="shared" si="2975"/>
        <v>1</v>
      </c>
      <c r="CJ219" s="147">
        <f t="shared" si="2975"/>
        <v>0.99999999999999989</v>
      </c>
      <c r="CK219" s="148">
        <f t="shared" si="2975"/>
        <v>1</v>
      </c>
    </row>
    <row r="220" spans="1:89" ht="13.8" thickTop="1" x14ac:dyDescent="0.25">
      <c r="A220" s="178"/>
    </row>
    <row r="222" spans="1:89" x14ac:dyDescent="0.25">
      <c r="A222" s="299">
        <f>+A191+1</f>
        <v>45238</v>
      </c>
      <c r="B222" s="299"/>
      <c r="C222" s="299"/>
      <c r="D222" s="299"/>
      <c r="BI222" s="298">
        <f>+BI191+1</f>
        <v>45238</v>
      </c>
      <c r="BJ222" s="298"/>
      <c r="BK222" s="298"/>
      <c r="BL222" s="298"/>
    </row>
    <row r="223" spans="1:89" ht="13.8" thickBot="1" x14ac:dyDescent="0.3">
      <c r="AE223" t="s">
        <v>84</v>
      </c>
    </row>
    <row r="224" spans="1:89" ht="14.4" thickTop="1" thickBot="1" x14ac:dyDescent="0.3">
      <c r="A224" s="290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0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0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5">
      <c r="A225" s="291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68" t="s">
        <v>14</v>
      </c>
      <c r="AC225" s="169" t="s">
        <v>15</v>
      </c>
      <c r="AE225" s="291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68" t="s">
        <v>14</v>
      </c>
      <c r="BG225" s="169" t="s">
        <v>15</v>
      </c>
      <c r="BI225" s="291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8" thickTop="1" x14ac:dyDescent="0.25">
      <c r="A226" s="119" t="s">
        <v>16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1"/>
      <c r="AA226" s="176"/>
      <c r="AB226" s="162">
        <f t="shared" ref="AB226:AB249" si="2976">B226+D226+F226+H226+J226+L226+N226+P226+R226+T226+V226+X226+Z226</f>
        <v>0</v>
      </c>
      <c r="AC226" s="163">
        <f>C226+E226+G226+I226+K226+M226+O226+Q226+S226+U226+W226+Y226+AA226</f>
        <v>0</v>
      </c>
      <c r="AE226" s="254" t="str">
        <f>$AE$9</f>
        <v>07:00 - 07:59</v>
      </c>
      <c r="AF226" s="120">
        <f t="shared" ref="AF226:AO227" si="2977">SUMIF($A$9:$A$32,$AE226,B$226:B$249)</f>
        <v>5078</v>
      </c>
      <c r="AG226" s="177">
        <f t="shared" si="2977"/>
        <v>2032</v>
      </c>
      <c r="AH226" s="121">
        <f t="shared" si="2977"/>
        <v>2238</v>
      </c>
      <c r="AI226" s="172">
        <f t="shared" si="2977"/>
        <v>1904</v>
      </c>
      <c r="AJ226" s="120">
        <f t="shared" si="2977"/>
        <v>3387</v>
      </c>
      <c r="AK226" s="122">
        <f t="shared" si="2977"/>
        <v>1454</v>
      </c>
      <c r="AL226" s="121">
        <f t="shared" si="2977"/>
        <v>4401</v>
      </c>
      <c r="AM226" s="172">
        <f t="shared" si="2977"/>
        <v>2903</v>
      </c>
      <c r="AN226" s="120">
        <f t="shared" si="2977"/>
        <v>386</v>
      </c>
      <c r="AO226" s="122">
        <f t="shared" si="2977"/>
        <v>1311</v>
      </c>
      <c r="AP226" s="121">
        <f t="shared" ref="AP226:AY227" si="2978">SUMIF($A$9:$A$32,$AE226,L$226:L$249)</f>
        <v>1477</v>
      </c>
      <c r="AQ226" s="120">
        <f t="shared" si="2978"/>
        <v>4546</v>
      </c>
      <c r="AR226" s="171">
        <f t="shared" si="2978"/>
        <v>3732</v>
      </c>
      <c r="AS226" s="173">
        <f t="shared" si="2978"/>
        <v>5010</v>
      </c>
      <c r="AT226" s="120">
        <f t="shared" si="2978"/>
        <v>2972</v>
      </c>
      <c r="AU226" s="122">
        <f t="shared" si="2978"/>
        <v>2753</v>
      </c>
      <c r="AV226" s="121">
        <f t="shared" si="2978"/>
        <v>3700</v>
      </c>
      <c r="AW226" s="172">
        <f t="shared" si="2978"/>
        <v>2577</v>
      </c>
      <c r="AX226" s="120">
        <f t="shared" si="2978"/>
        <v>484</v>
      </c>
      <c r="AY226" s="122">
        <f t="shared" si="2978"/>
        <v>2112</v>
      </c>
      <c r="AZ226" s="121">
        <f t="shared" ref="AZ226:BE227" si="2979">SUMIF($A$9:$A$32,$AE226,V$226:V$249)</f>
        <v>1890</v>
      </c>
      <c r="BA226" s="172">
        <f t="shared" si="2979"/>
        <v>4397</v>
      </c>
      <c r="BB226" s="120">
        <f t="shared" si="2979"/>
        <v>2482</v>
      </c>
      <c r="BC226" s="122">
        <f t="shared" si="2979"/>
        <v>2270</v>
      </c>
      <c r="BD226" s="21">
        <f t="shared" si="2979"/>
        <v>5793</v>
      </c>
      <c r="BE226" s="176">
        <f t="shared" si="2979"/>
        <v>3569</v>
      </c>
      <c r="BF226" s="162">
        <f>AF226+AH226+AJ226+AL226+AN226+AP226+AR226+AT226+AV226+AX226+AZ226+BB226+BD226</f>
        <v>38020</v>
      </c>
      <c r="BG226" s="163">
        <f>AG226+AI226+AK226+AM226+AO226+AQ226+AS226+AU226+AW226+AY226+BA226+BC226+BE226</f>
        <v>36838</v>
      </c>
      <c r="BI226" s="119" t="s">
        <v>16</v>
      </c>
      <c r="BJ226" s="123">
        <f>B226/B250</f>
        <v>0</v>
      </c>
      <c r="BK226" s="124">
        <f t="shared" ref="BK226" si="2980">C226/C250</f>
        <v>0</v>
      </c>
      <c r="BL226" s="125">
        <f t="shared" ref="BL226" si="2981">D226/D250</f>
        <v>0</v>
      </c>
      <c r="BM226" s="126">
        <f t="shared" ref="BM226" si="2982">E226/E250</f>
        <v>0</v>
      </c>
      <c r="BN226" s="123">
        <f t="shared" ref="BN226" si="2983">F226/F250</f>
        <v>0</v>
      </c>
      <c r="BO226" s="124">
        <f t="shared" ref="BO226" si="2984">G226/G250</f>
        <v>0</v>
      </c>
      <c r="BP226" s="125">
        <f t="shared" ref="BP226" si="2985">H226/H250</f>
        <v>0</v>
      </c>
      <c r="BQ226" s="126">
        <f t="shared" ref="BQ226" si="2986">I226/I250</f>
        <v>0</v>
      </c>
      <c r="BR226" s="123">
        <f t="shared" ref="BR226" si="2987">J226/J250</f>
        <v>0</v>
      </c>
      <c r="BS226" s="124">
        <f t="shared" ref="BS226" si="2988">K226/K250</f>
        <v>0</v>
      </c>
      <c r="BT226" s="125">
        <f t="shared" ref="BT226" si="2989">L226/L250</f>
        <v>0</v>
      </c>
      <c r="BU226" s="123">
        <f t="shared" ref="BU226" si="2990">M226/M250</f>
        <v>0</v>
      </c>
      <c r="BV226" s="127">
        <f t="shared" ref="BV226" si="2991">N226/N250</f>
        <v>0</v>
      </c>
      <c r="BW226" s="128">
        <f t="shared" ref="BW226" si="2992">O226/O250</f>
        <v>0</v>
      </c>
      <c r="BX226" s="123">
        <f t="shared" ref="BX226" si="2993">P226/P250</f>
        <v>0</v>
      </c>
      <c r="BY226" s="124">
        <f t="shared" ref="BY226" si="2994">Q226/Q250</f>
        <v>0</v>
      </c>
      <c r="BZ226" s="125">
        <f t="shared" ref="BZ226" si="2995">R226/R250</f>
        <v>0</v>
      </c>
      <c r="CA226" s="126">
        <f t="shared" ref="CA226" si="2996">S226/S250</f>
        <v>0</v>
      </c>
      <c r="CB226" s="123">
        <f t="shared" ref="CB226" si="2997">T226/T250</f>
        <v>0</v>
      </c>
      <c r="CC226" s="124">
        <f t="shared" ref="CC226" si="2998">U226/U250</f>
        <v>0</v>
      </c>
      <c r="CD226" s="125">
        <f t="shared" ref="CD226" si="2999">V226/V250</f>
        <v>0</v>
      </c>
      <c r="CE226" s="126">
        <f t="shared" ref="CE226" si="3000">W226/W250</f>
        <v>0</v>
      </c>
      <c r="CF226" s="123">
        <f t="shared" ref="CF226" si="3001">X226/X250</f>
        <v>0</v>
      </c>
      <c r="CG226" s="124">
        <f t="shared" ref="CG226" si="3002">Y226/Y250</f>
        <v>0</v>
      </c>
      <c r="CH226" s="125">
        <f t="shared" ref="CH226" si="3003">Z226/Z250</f>
        <v>0</v>
      </c>
      <c r="CI226" s="123">
        <f t="shared" ref="CI226" si="3004">AA226/AA250</f>
        <v>0</v>
      </c>
      <c r="CJ226" s="129">
        <f t="shared" ref="CJ226" si="3005">AB226/AB250</f>
        <v>0</v>
      </c>
      <c r="CK226" s="130">
        <f t="shared" ref="CK226" si="3006">AC226/AC250</f>
        <v>0</v>
      </c>
    </row>
    <row r="227" spans="1:89" x14ac:dyDescent="0.25">
      <c r="A227" s="131" t="s">
        <v>17</v>
      </c>
      <c r="B227" s="180">
        <v>654</v>
      </c>
      <c r="C227" s="181">
        <v>0</v>
      </c>
      <c r="D227" s="182">
        <v>530</v>
      </c>
      <c r="E227" s="183">
        <v>2</v>
      </c>
      <c r="F227" s="180">
        <v>601</v>
      </c>
      <c r="G227" s="184">
        <v>7</v>
      </c>
      <c r="H227" s="182">
        <v>589</v>
      </c>
      <c r="I227" s="183">
        <v>50</v>
      </c>
      <c r="J227" s="180">
        <v>17</v>
      </c>
      <c r="K227" s="184">
        <v>28</v>
      </c>
      <c r="L227" s="182">
        <v>45</v>
      </c>
      <c r="M227" s="180">
        <v>163</v>
      </c>
      <c r="N227" s="185">
        <v>259</v>
      </c>
      <c r="O227" s="186">
        <v>239</v>
      </c>
      <c r="P227" s="180">
        <v>114</v>
      </c>
      <c r="Q227" s="184">
        <v>101</v>
      </c>
      <c r="R227" s="182">
        <v>79</v>
      </c>
      <c r="S227" s="183">
        <v>148</v>
      </c>
      <c r="T227" s="180">
        <v>1</v>
      </c>
      <c r="U227" s="184">
        <v>78</v>
      </c>
      <c r="V227" s="182">
        <v>20</v>
      </c>
      <c r="W227" s="183">
        <v>154</v>
      </c>
      <c r="X227" s="180">
        <v>5</v>
      </c>
      <c r="Y227" s="184">
        <v>86</v>
      </c>
      <c r="Z227" s="182">
        <v>25</v>
      </c>
      <c r="AA227" s="180">
        <v>0</v>
      </c>
      <c r="AB227" s="162">
        <f t="shared" si="2976"/>
        <v>2939</v>
      </c>
      <c r="AC227" s="165">
        <f t="shared" ref="AC227:AC249" si="3007">SUM(C227,E227,G227,I227,K227,M227,O227,Q227,S227,U227,W227,Y227,AA227)</f>
        <v>1056</v>
      </c>
      <c r="AE227" s="256" t="str">
        <f>$AE$10</f>
        <v>08:00 - 08:59</v>
      </c>
      <c r="AF227" s="120">
        <f t="shared" si="2977"/>
        <v>4342</v>
      </c>
      <c r="AG227" s="181">
        <f t="shared" si="2977"/>
        <v>1789</v>
      </c>
      <c r="AH227" s="182">
        <f t="shared" si="2977"/>
        <v>2068</v>
      </c>
      <c r="AI227" s="183">
        <f t="shared" si="2977"/>
        <v>1746</v>
      </c>
      <c r="AJ227" s="180">
        <f t="shared" si="2977"/>
        <v>2020</v>
      </c>
      <c r="AK227" s="184">
        <f t="shared" si="2977"/>
        <v>1372</v>
      </c>
      <c r="AL227" s="182">
        <f t="shared" si="2977"/>
        <v>3866</v>
      </c>
      <c r="AM227" s="183">
        <f t="shared" si="2977"/>
        <v>2725</v>
      </c>
      <c r="AN227" s="180">
        <f t="shared" si="2977"/>
        <v>297</v>
      </c>
      <c r="AO227" s="184">
        <f t="shared" si="2977"/>
        <v>1199</v>
      </c>
      <c r="AP227" s="182">
        <f t="shared" si="2978"/>
        <v>1222</v>
      </c>
      <c r="AQ227" s="180">
        <f t="shared" si="2978"/>
        <v>4556</v>
      </c>
      <c r="AR227" s="185">
        <f t="shared" si="2978"/>
        <v>2865</v>
      </c>
      <c r="AS227" s="186">
        <f t="shared" si="2978"/>
        <v>4962</v>
      </c>
      <c r="AT227" s="180">
        <f t="shared" si="2978"/>
        <v>2385</v>
      </c>
      <c r="AU227" s="184">
        <f t="shared" si="2978"/>
        <v>2593</v>
      </c>
      <c r="AV227" s="182">
        <f t="shared" si="2978"/>
        <v>3010</v>
      </c>
      <c r="AW227" s="183">
        <f t="shared" si="2978"/>
        <v>2010</v>
      </c>
      <c r="AX227" s="180">
        <f t="shared" si="2978"/>
        <v>388</v>
      </c>
      <c r="AY227" s="184">
        <f t="shared" si="2978"/>
        <v>1646</v>
      </c>
      <c r="AZ227" s="182">
        <f t="shared" si="2979"/>
        <v>1299</v>
      </c>
      <c r="BA227" s="183">
        <f t="shared" si="2979"/>
        <v>3979</v>
      </c>
      <c r="BB227" s="180">
        <f t="shared" si="2979"/>
        <v>2097</v>
      </c>
      <c r="BC227" s="184">
        <f t="shared" si="2979"/>
        <v>2203</v>
      </c>
      <c r="BD227" s="182">
        <f t="shared" si="2979"/>
        <v>5127</v>
      </c>
      <c r="BE227" s="180">
        <f t="shared" si="2979"/>
        <v>3460</v>
      </c>
      <c r="BF227" s="164">
        <f>SUM(AF227,AH227,AJ227,AL227,AN227,AP227,AR227,AT227,AV227,AX227,AZ227,BB227,BD227)</f>
        <v>30986</v>
      </c>
      <c r="BG227" s="165">
        <f>SUM(AG227,AI227,AK227,AM227,AO227,AQ227,AS227,AU227,AW227,AY227,BA227,BC227,BE227)</f>
        <v>34240</v>
      </c>
      <c r="BI227" s="131" t="s">
        <v>17</v>
      </c>
      <c r="BJ227" s="123">
        <f>B227/B250</f>
        <v>1.5272523469244782E-2</v>
      </c>
      <c r="BK227" s="124">
        <f t="shared" ref="BK227" si="3008">C227/C250</f>
        <v>0</v>
      </c>
      <c r="BL227" s="125">
        <f t="shared" ref="BL227" si="3009">D227/D250</f>
        <v>2.2090696898966321E-2</v>
      </c>
      <c r="BM227" s="126">
        <f t="shared" ref="BM227" si="3010">E227/E250</f>
        <v>9.1220068415051318E-5</v>
      </c>
      <c r="BN227" s="123">
        <f t="shared" ref="BN227" si="3011">F227/F250</f>
        <v>2.2555826609119908E-2</v>
      </c>
      <c r="BO227" s="124">
        <f t="shared" ref="BO227" si="3012">G227/G250</f>
        <v>2.7355504318261751E-4</v>
      </c>
      <c r="BP227" s="125">
        <f t="shared" ref="BP227" si="3013">H227/H250</f>
        <v>1.2465344648790502E-2</v>
      </c>
      <c r="BQ227" s="126">
        <f t="shared" ref="BQ227" si="3014">I227/I250</f>
        <v>9.5152910727539159E-4</v>
      </c>
      <c r="BR227" s="123">
        <f t="shared" ref="BR227" si="3015">J227/J250</f>
        <v>1.8920422927100724E-3</v>
      </c>
      <c r="BS227" s="124">
        <f t="shared" ref="BS227" si="3016">K227/K250</f>
        <v>3.1118026228050678E-3</v>
      </c>
      <c r="BT227" s="125">
        <f t="shared" ref="BT227" si="3017">L227/L250</f>
        <v>1.4592859227551319E-3</v>
      </c>
      <c r="BU227" s="123">
        <f t="shared" ref="BU227" si="3018">M227/M250</f>
        <v>4.9203091040811399E-3</v>
      </c>
      <c r="BV227" s="127">
        <f t="shared" ref="BV227" si="3019">N227/N250</f>
        <v>5.3172924921472417E-3</v>
      </c>
      <c r="BW227" s="128">
        <f t="shared" ref="BW227" si="3020">O227/O250</f>
        <v>4.911026178440801E-3</v>
      </c>
      <c r="BX227" s="123">
        <f t="shared" ref="BX227" si="3021">P227/P250</f>
        <v>3.837221044128042E-3</v>
      </c>
      <c r="BY227" s="124">
        <f t="shared" ref="BY227" si="3022">Q227/Q250</f>
        <v>3.4393516311380509E-3</v>
      </c>
      <c r="BZ227" s="125">
        <f t="shared" ref="BZ227" si="3023">R227/R250</f>
        <v>2.245274975131448E-3</v>
      </c>
      <c r="CA227" s="126">
        <f t="shared" ref="CA227" si="3024">S227/S250</f>
        <v>4.165962956707763E-3</v>
      </c>
      <c r="CB227" s="123">
        <f t="shared" ref="CB227" si="3025">T227/T250</f>
        <v>8.8628910750686868E-5</v>
      </c>
      <c r="CC227" s="124">
        <f t="shared" ref="CC227" si="3026">U227/U250</f>
        <v>6.8289266328138681E-3</v>
      </c>
      <c r="CD227" s="125">
        <f t="shared" ref="CD227" si="3027">V227/V250</f>
        <v>5.4396605651807332E-4</v>
      </c>
      <c r="CE227" s="126">
        <f t="shared" ref="CE227" si="3028">W227/W250</f>
        <v>3.6471284783895796E-3</v>
      </c>
      <c r="CF227" s="123">
        <f t="shared" ref="CF227" si="3029">X227/X250</f>
        <v>1.7385861817170278E-4</v>
      </c>
      <c r="CG227" s="124">
        <f t="shared" ref="CG227" si="3030">Y227/Y250</f>
        <v>4.7969656403391344E-3</v>
      </c>
      <c r="CH227" s="125">
        <f t="shared" ref="CH227" si="3031">Z227/Z250</f>
        <v>4.2416016287750253E-4</v>
      </c>
      <c r="CI227" s="123">
        <f t="shared" ref="CI227" si="3032">AA227/AA250</f>
        <v>0</v>
      </c>
      <c r="CJ227" s="129">
        <f t="shared" ref="CJ227" si="3033">AB227/AB250</f>
        <v>6.8367280475663201E-3</v>
      </c>
      <c r="CK227" s="130">
        <f t="shared" ref="CK227" si="3034">AC227/AC250</f>
        <v>2.4612573389053466E-3</v>
      </c>
    </row>
    <row r="228" spans="1:89" ht="13.8" thickBot="1" x14ac:dyDescent="0.3">
      <c r="A228" s="139" t="s">
        <v>18</v>
      </c>
      <c r="B228" s="187">
        <v>2552</v>
      </c>
      <c r="C228" s="188">
        <v>589</v>
      </c>
      <c r="D228" s="189">
        <v>1552</v>
      </c>
      <c r="E228" s="190">
        <v>433</v>
      </c>
      <c r="F228" s="187">
        <v>1976</v>
      </c>
      <c r="G228" s="191">
        <v>454</v>
      </c>
      <c r="H228" s="189">
        <v>2547</v>
      </c>
      <c r="I228" s="190">
        <v>900</v>
      </c>
      <c r="J228" s="187">
        <v>121</v>
      </c>
      <c r="K228" s="191">
        <v>336</v>
      </c>
      <c r="L228" s="189">
        <v>517</v>
      </c>
      <c r="M228" s="187">
        <v>1652</v>
      </c>
      <c r="N228" s="192">
        <v>1770</v>
      </c>
      <c r="O228" s="193">
        <v>2064</v>
      </c>
      <c r="P228" s="187">
        <v>1065</v>
      </c>
      <c r="Q228" s="191">
        <v>1035</v>
      </c>
      <c r="R228" s="189">
        <v>1627</v>
      </c>
      <c r="S228" s="190">
        <v>1155</v>
      </c>
      <c r="T228" s="187">
        <v>102</v>
      </c>
      <c r="U228" s="191">
        <v>740</v>
      </c>
      <c r="V228" s="189">
        <v>819</v>
      </c>
      <c r="W228" s="190">
        <v>1678</v>
      </c>
      <c r="X228" s="187">
        <v>1039</v>
      </c>
      <c r="Y228" s="191">
        <v>1005</v>
      </c>
      <c r="Z228" s="189">
        <v>2809</v>
      </c>
      <c r="AA228" s="187">
        <v>1687</v>
      </c>
      <c r="AB228" s="162">
        <f t="shared" si="2976"/>
        <v>18496</v>
      </c>
      <c r="AC228" s="165">
        <f t="shared" si="3007"/>
        <v>13728</v>
      </c>
      <c r="AE228" s="254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18</v>
      </c>
      <c r="BJ228" s="123">
        <f>B228/B250</f>
        <v>5.959553500537107E-2</v>
      </c>
      <c r="BK228" s="124">
        <f t="shared" ref="BK228" si="3035">C228/C250</f>
        <v>1.4507031846506244E-2</v>
      </c>
      <c r="BL228" s="125">
        <f t="shared" ref="BL228" si="3036">D228/D250</f>
        <v>6.4688229409803275E-2</v>
      </c>
      <c r="BM228" s="126">
        <f t="shared" ref="BM228" si="3037">E228/E250</f>
        <v>1.9749144811858608E-2</v>
      </c>
      <c r="BN228" s="123">
        <f t="shared" ref="BN228" si="3038">F228/F250</f>
        <v>7.4160255207355974E-2</v>
      </c>
      <c r="BO228" s="124">
        <f t="shared" ref="BO228" si="3039">G228/G250</f>
        <v>1.7741998514986909E-2</v>
      </c>
      <c r="BP228" s="125">
        <f t="shared" ref="BP228" si="3040">H228/H250</f>
        <v>5.3903621087384397E-2</v>
      </c>
      <c r="BQ228" s="126">
        <f t="shared" ref="BQ228" si="3041">I228/I250</f>
        <v>1.712752393095705E-2</v>
      </c>
      <c r="BR228" s="123">
        <f t="shared" ref="BR228" si="3042">J228/J250</f>
        <v>1.3466889259877574E-2</v>
      </c>
      <c r="BS228" s="124">
        <f t="shared" ref="BS228" si="3043">K228/K250</f>
        <v>3.7341631473660812E-2</v>
      </c>
      <c r="BT228" s="125">
        <f t="shared" ref="BT228" si="3044">L228/L250</f>
        <v>1.6765573823653405E-2</v>
      </c>
      <c r="BU228" s="123">
        <f t="shared" ref="BU228" si="3045">M228/M250</f>
        <v>4.9867181840135236E-2</v>
      </c>
      <c r="BV228" s="127">
        <f t="shared" ref="BV228" si="3046">N228/N250</f>
        <v>3.6338253710813194E-2</v>
      </c>
      <c r="BW228" s="128">
        <f t="shared" ref="BW228" si="3047">O228/O250</f>
        <v>4.2411539884108E-2</v>
      </c>
      <c r="BX228" s="123">
        <f t="shared" ref="BX228" si="3048">P228/P250</f>
        <v>3.5847722912248817E-2</v>
      </c>
      <c r="BY228" s="124">
        <f t="shared" ref="BY228" si="3049">Q228/Q250</f>
        <v>3.5244840972553294E-2</v>
      </c>
      <c r="BZ228" s="125">
        <f t="shared" ref="BZ228" si="3050">R228/R250</f>
        <v>4.6241296006821087E-2</v>
      </c>
      <c r="CA228" s="126">
        <f t="shared" ref="CA228" si="3051">S228/S250</f>
        <v>3.2511400101334235E-2</v>
      </c>
      <c r="CB228" s="123">
        <f t="shared" ref="CB228" si="3052">T228/T250</f>
        <v>9.0401488965700608E-3</v>
      </c>
      <c r="CC228" s="124">
        <f t="shared" ref="CC228" si="3053">U228/U250</f>
        <v>6.4787252670285414E-2</v>
      </c>
      <c r="CD228" s="125">
        <f t="shared" ref="CD228" si="3054">V228/V250</f>
        <v>2.22754100144151E-2</v>
      </c>
      <c r="CE228" s="126">
        <f t="shared" ref="CE228" si="3055">W228/W250</f>
        <v>3.9739490822972172E-2</v>
      </c>
      <c r="CF228" s="123">
        <f t="shared" ref="CF228" si="3056">X228/X250</f>
        <v>3.6127820856079837E-2</v>
      </c>
      <c r="CG228" s="124">
        <f t="shared" ref="CG228" si="3057">Y228/Y250</f>
        <v>5.6057563587684073E-2</v>
      </c>
      <c r="CH228" s="125">
        <f t="shared" ref="CH228" si="3058">Z228/Z250</f>
        <v>4.7658635900916187E-2</v>
      </c>
      <c r="CI228" s="123">
        <f t="shared" ref="CI228" si="3059">AA228/AA250</f>
        <v>2.7597827509488287E-2</v>
      </c>
      <c r="CJ228" s="129">
        <f t="shared" ref="CJ228" si="3060">AB228/AB250</f>
        <v>4.3025560383731426E-2</v>
      </c>
      <c r="CK228" s="130">
        <f t="shared" ref="CK228" si="3061">AC228/AC250</f>
        <v>3.1996345405769504E-2</v>
      </c>
    </row>
    <row r="229" spans="1:89" ht="14.4" thickTop="1" thickBot="1" x14ac:dyDescent="0.3">
      <c r="A229" s="131" t="s">
        <v>19</v>
      </c>
      <c r="B229" s="180">
        <v>4665</v>
      </c>
      <c r="C229" s="181">
        <v>1753</v>
      </c>
      <c r="D229" s="182">
        <v>2252</v>
      </c>
      <c r="E229" s="183">
        <v>1463</v>
      </c>
      <c r="F229" s="180">
        <v>2931</v>
      </c>
      <c r="G229" s="184">
        <v>1254</v>
      </c>
      <c r="H229" s="182">
        <v>4207</v>
      </c>
      <c r="I229" s="183">
        <v>2379</v>
      </c>
      <c r="J229" s="180">
        <v>291</v>
      </c>
      <c r="K229" s="184">
        <v>923</v>
      </c>
      <c r="L229" s="182">
        <v>1345</v>
      </c>
      <c r="M229" s="180">
        <v>3009</v>
      </c>
      <c r="N229" s="185">
        <v>3231</v>
      </c>
      <c r="O229" s="186">
        <v>3849</v>
      </c>
      <c r="P229" s="180">
        <v>2310</v>
      </c>
      <c r="Q229" s="184">
        <v>2141</v>
      </c>
      <c r="R229" s="182">
        <v>3006</v>
      </c>
      <c r="S229" s="183">
        <v>2171</v>
      </c>
      <c r="T229" s="180">
        <v>392</v>
      </c>
      <c r="U229" s="184">
        <v>1589</v>
      </c>
      <c r="V229" s="182">
        <v>1647</v>
      </c>
      <c r="W229" s="183">
        <v>3568</v>
      </c>
      <c r="X229" s="180">
        <v>2013</v>
      </c>
      <c r="Y229" s="184">
        <v>1937</v>
      </c>
      <c r="Z229" s="182">
        <v>4454</v>
      </c>
      <c r="AA229" s="180">
        <v>3458</v>
      </c>
      <c r="AB229" s="162">
        <f t="shared" si="2976"/>
        <v>32744</v>
      </c>
      <c r="AC229" s="165">
        <f t="shared" si="3007"/>
        <v>29494</v>
      </c>
      <c r="AE229" s="251" t="s">
        <v>13</v>
      </c>
      <c r="AF229" s="14">
        <f t="shared" ref="AF229:BG229" si="3062">SUM(AF226:AF228)</f>
        <v>9420</v>
      </c>
      <c r="AG229" s="1">
        <f t="shared" si="3062"/>
        <v>3821</v>
      </c>
      <c r="AH229" s="14">
        <f t="shared" si="3062"/>
        <v>4306</v>
      </c>
      <c r="AI229" s="1">
        <f t="shared" si="3062"/>
        <v>3650</v>
      </c>
      <c r="AJ229" s="14">
        <f t="shared" si="3062"/>
        <v>5407</v>
      </c>
      <c r="AK229" s="1">
        <f t="shared" si="3062"/>
        <v>2826</v>
      </c>
      <c r="AL229" s="14">
        <f t="shared" si="3062"/>
        <v>8267</v>
      </c>
      <c r="AM229" s="1">
        <f t="shared" si="3062"/>
        <v>5628</v>
      </c>
      <c r="AN229" s="14">
        <f t="shared" si="3062"/>
        <v>683</v>
      </c>
      <c r="AO229" s="1">
        <f t="shared" si="3062"/>
        <v>2510</v>
      </c>
      <c r="AP229" s="14">
        <f t="shared" si="3062"/>
        <v>2699</v>
      </c>
      <c r="AQ229" s="1">
        <f t="shared" si="3062"/>
        <v>9102</v>
      </c>
      <c r="AR229" s="14">
        <f t="shared" si="3062"/>
        <v>6597</v>
      </c>
      <c r="AS229" s="1">
        <f t="shared" si="3062"/>
        <v>9972</v>
      </c>
      <c r="AT229" s="14">
        <f t="shared" si="3062"/>
        <v>5357</v>
      </c>
      <c r="AU229" s="1">
        <f t="shared" si="3062"/>
        <v>5346</v>
      </c>
      <c r="AV229" s="14">
        <f t="shared" si="3062"/>
        <v>6710</v>
      </c>
      <c r="AW229" s="1">
        <f t="shared" si="3062"/>
        <v>4587</v>
      </c>
      <c r="AX229" s="14">
        <f t="shared" si="3062"/>
        <v>872</v>
      </c>
      <c r="AY229" s="1">
        <f t="shared" si="3062"/>
        <v>3758</v>
      </c>
      <c r="AZ229" s="14">
        <f t="shared" si="3062"/>
        <v>3189</v>
      </c>
      <c r="BA229" s="1">
        <f t="shared" si="3062"/>
        <v>8376</v>
      </c>
      <c r="BB229" s="14">
        <f t="shared" si="3062"/>
        <v>4579</v>
      </c>
      <c r="BC229" s="1">
        <f t="shared" si="3062"/>
        <v>4473</v>
      </c>
      <c r="BD229" s="14">
        <f t="shared" si="3062"/>
        <v>10920</v>
      </c>
      <c r="BE229" s="1">
        <f t="shared" si="3062"/>
        <v>7029</v>
      </c>
      <c r="BF229" s="166">
        <f t="shared" si="3062"/>
        <v>69006</v>
      </c>
      <c r="BG229" s="167">
        <f t="shared" si="3062"/>
        <v>71078</v>
      </c>
      <c r="BI229" s="131" t="s">
        <v>19</v>
      </c>
      <c r="BJ229" s="123">
        <f>B229/B250</f>
        <v>0.10893933025080565</v>
      </c>
      <c r="BK229" s="124">
        <f t="shared" ref="BK229" si="3063">C229/C250</f>
        <v>4.3176276446392943E-2</v>
      </c>
      <c r="BL229" s="125">
        <f t="shared" ref="BL229" si="3064">D229/D250</f>
        <v>9.3864621540513504E-2</v>
      </c>
      <c r="BM229" s="126">
        <f t="shared" ref="BM229" si="3065">E229/E250</f>
        <v>6.6727480045610035E-2</v>
      </c>
      <c r="BN229" s="123">
        <f t="shared" ref="BN229" si="3066">F229/F250</f>
        <v>0.1100018765246763</v>
      </c>
      <c r="BO229" s="124">
        <f t="shared" ref="BO229" si="3067">G229/G250</f>
        <v>4.9005432021571767E-2</v>
      </c>
      <c r="BP229" s="125">
        <f t="shared" ref="BP229" si="3068">H229/H250</f>
        <v>8.9035152695181058E-2</v>
      </c>
      <c r="BQ229" s="126">
        <f t="shared" ref="BQ229" si="3069">I229/I250</f>
        <v>4.5273754924163127E-2</v>
      </c>
      <c r="BR229" s="123">
        <f t="shared" ref="BR229" si="3070">J229/J250</f>
        <v>3.2387312186978295E-2</v>
      </c>
      <c r="BS229" s="124">
        <f t="shared" ref="BS229" si="3071">K229/K250</f>
        <v>0.10257835074460991</v>
      </c>
      <c r="BT229" s="125">
        <f t="shared" ref="BT229" si="3072">L229/L250</f>
        <v>4.361643480234783E-2</v>
      </c>
      <c r="BU229" s="123">
        <f t="shared" ref="BU229" si="3073">M229/M250</f>
        <v>9.0829509780246315E-2</v>
      </c>
      <c r="BV229" s="127">
        <f t="shared" ref="BV229" si="3074">N229/N250</f>
        <v>6.6332710587365784E-2</v>
      </c>
      <c r="BW229" s="128">
        <f t="shared" ref="BW229" si="3075">O229/O250</f>
        <v>7.9090124522253724E-2</v>
      </c>
      <c r="BX229" s="123">
        <f t="shared" ref="BX229" si="3076">P229/P250</f>
        <v>7.7754215894173487E-2</v>
      </c>
      <c r="BY229" s="124">
        <f t="shared" ref="BY229" si="3077">Q229/Q250</f>
        <v>7.29074439828373E-2</v>
      </c>
      <c r="BZ229" s="125">
        <f t="shared" ref="BZ229" si="3078">R229/R250</f>
        <v>8.5434133863862435E-2</v>
      </c>
      <c r="CA229" s="126">
        <f t="shared" ref="CA229" si="3079">S229/S250</f>
        <v>6.1110172831165904E-2</v>
      </c>
      <c r="CB229" s="123">
        <f t="shared" ref="CB229" si="3080">T229/T250</f>
        <v>3.4742533014269252E-2</v>
      </c>
      <c r="CC229" s="124">
        <f t="shared" ref="CC229" si="3081">U229/U250</f>
        <v>0.13911749255822098</v>
      </c>
      <c r="CD229" s="125">
        <f t="shared" ref="CD229" si="3082">V229/V250</f>
        <v>4.4795604754263335E-2</v>
      </c>
      <c r="CE229" s="126">
        <f t="shared" ref="CE229" si="3083">W229/W250</f>
        <v>8.4499703966844281E-2</v>
      </c>
      <c r="CF229" s="123">
        <f t="shared" ref="CF229" si="3084">X229/X250</f>
        <v>6.9995479675927536E-2</v>
      </c>
      <c r="CG229" s="124">
        <f t="shared" ref="CG229" si="3085">Y229/Y250</f>
        <v>0.10804328424810353</v>
      </c>
      <c r="CH229" s="125">
        <f t="shared" ref="CH229" si="3086">Z229/Z250</f>
        <v>7.5568374618255857E-2</v>
      </c>
      <c r="CI229" s="123">
        <f t="shared" ref="CI229" si="3087">AA229/AA250</f>
        <v>5.6569820704096323E-2</v>
      </c>
      <c r="CJ229" s="129">
        <f t="shared" ref="CJ229" si="3088">AB229/AB250</f>
        <v>7.6169385229503769E-2</v>
      </c>
      <c r="CK229" s="130">
        <f t="shared" ref="CK229" si="3089">AC229/AC250</f>
        <v>6.8742731016737016E-2</v>
      </c>
    </row>
    <row r="230" spans="1:89" ht="13.8" thickTop="1" x14ac:dyDescent="0.25">
      <c r="A230" s="139" t="s">
        <v>20</v>
      </c>
      <c r="B230" s="266">
        <v>5078</v>
      </c>
      <c r="C230" s="267">
        <v>2032</v>
      </c>
      <c r="D230" s="268">
        <v>2238</v>
      </c>
      <c r="E230" s="269">
        <v>1904</v>
      </c>
      <c r="F230" s="266">
        <v>3387</v>
      </c>
      <c r="G230" s="270">
        <v>1454</v>
      </c>
      <c r="H230" s="268">
        <v>4401</v>
      </c>
      <c r="I230" s="269">
        <v>2903</v>
      </c>
      <c r="J230" s="266">
        <v>386</v>
      </c>
      <c r="K230" s="270">
        <v>1311</v>
      </c>
      <c r="L230" s="268">
        <v>1477</v>
      </c>
      <c r="M230" s="266">
        <v>4546</v>
      </c>
      <c r="N230" s="271">
        <v>3732</v>
      </c>
      <c r="O230" s="272">
        <v>5010</v>
      </c>
      <c r="P230" s="266">
        <v>2972</v>
      </c>
      <c r="Q230" s="270">
        <v>2753</v>
      </c>
      <c r="R230" s="268">
        <v>3700</v>
      </c>
      <c r="S230" s="269">
        <v>2577</v>
      </c>
      <c r="T230" s="266">
        <v>484</v>
      </c>
      <c r="U230" s="270">
        <v>2112</v>
      </c>
      <c r="V230" s="268">
        <v>1890</v>
      </c>
      <c r="W230" s="269">
        <v>4397</v>
      </c>
      <c r="X230" s="266">
        <v>2482</v>
      </c>
      <c r="Y230" s="270">
        <v>2270</v>
      </c>
      <c r="Z230" s="268">
        <v>5793</v>
      </c>
      <c r="AA230" s="266">
        <v>3569</v>
      </c>
      <c r="AB230" s="286">
        <f t="shared" si="2976"/>
        <v>38020</v>
      </c>
      <c r="AC230" s="287">
        <f t="shared" si="3007"/>
        <v>36838</v>
      </c>
      <c r="BI230" s="139" t="s">
        <v>20</v>
      </c>
      <c r="BJ230" s="123">
        <f>B230/B250</f>
        <v>0.11858390546915137</v>
      </c>
      <c r="BK230" s="124">
        <f t="shared" ref="BK230" si="3090">C230/C250</f>
        <v>5.0048028373685376E-2</v>
      </c>
      <c r="BL230" s="125">
        <f t="shared" ref="BL230" si="3091">D230/D250</f>
        <v>9.3281093697899303E-2</v>
      </c>
      <c r="BM230" s="126">
        <f t="shared" ref="BM230" si="3092">E230/E250</f>
        <v>8.6841505131128843E-2</v>
      </c>
      <c r="BN230" s="123">
        <f t="shared" ref="BN230" si="3093">F230/F250</f>
        <v>0.12711578157252768</v>
      </c>
      <c r="BO230" s="124">
        <f t="shared" ref="BO230" si="3094">G230/G250</f>
        <v>5.6821290398217983E-2</v>
      </c>
      <c r="BP230" s="125">
        <f t="shared" ref="BP230" si="3095">H230/H250</f>
        <v>9.3140885907176563E-2</v>
      </c>
      <c r="BQ230" s="126">
        <f t="shared" ref="BQ230" si="3096">I230/I250</f>
        <v>5.5245779968409237E-2</v>
      </c>
      <c r="BR230" s="123">
        <f t="shared" ref="BR230" si="3097">J230/J250</f>
        <v>4.2960489705063998E-2</v>
      </c>
      <c r="BS230" s="124">
        <f t="shared" ref="BS230" si="3098">K230/K250</f>
        <v>0.14569904423205157</v>
      </c>
      <c r="BT230" s="125">
        <f t="shared" ref="BT230" si="3099">L230/L250</f>
        <v>4.7897006842429549E-2</v>
      </c>
      <c r="BU230" s="123">
        <f t="shared" ref="BU230" si="3100">M230/M250</f>
        <v>0.13722530789664333</v>
      </c>
      <c r="BV230" s="127">
        <f t="shared" ref="BV230" si="3101">N230/N250</f>
        <v>7.6618284095341729E-2</v>
      </c>
      <c r="BW230" s="128">
        <f t="shared" ref="BW230" si="3102">O230/O250</f>
        <v>0.10294661570706448</v>
      </c>
      <c r="BX230" s="123">
        <f t="shared" ref="BX230" si="3103">P230/P250</f>
        <v>0.10003702581709246</v>
      </c>
      <c r="BY230" s="124">
        <f t="shared" ref="BY230" si="3104">Q230/Q250</f>
        <v>9.374787168834707E-2</v>
      </c>
      <c r="BZ230" s="125">
        <f t="shared" ref="BZ230" si="3105">R230/R250</f>
        <v>0.10515844820235896</v>
      </c>
      <c r="CA230" s="126">
        <f t="shared" ref="CA230" si="3106">S230/S250</f>
        <v>7.2538422563756116E-2</v>
      </c>
      <c r="CB230" s="123">
        <f t="shared" ref="CB230" si="3107">T230/T250</f>
        <v>4.2896392803332448E-2</v>
      </c>
      <c r="CC230" s="124">
        <f t="shared" ref="CC230" si="3108">U230/U250</f>
        <v>0.18490632113465241</v>
      </c>
      <c r="CD230" s="125">
        <f t="shared" ref="CD230" si="3109">V230/V250</f>
        <v>5.1404792340957926E-2</v>
      </c>
      <c r="CE230" s="126">
        <f t="shared" ref="CE230" si="3110">W230/W250</f>
        <v>0.10413262285375963</v>
      </c>
      <c r="CF230" s="123">
        <f t="shared" ref="CF230" si="3111">X230/X250</f>
        <v>8.6303418060433262E-2</v>
      </c>
      <c r="CG230" s="124">
        <f t="shared" ref="CG230" si="3112">Y230/Y250</f>
        <v>0.12661758143685856</v>
      </c>
      <c r="CH230" s="125">
        <f t="shared" ref="CH230" si="3113">Z230/Z250</f>
        <v>9.8286392941974887E-2</v>
      </c>
      <c r="CI230" s="123">
        <f t="shared" ref="CI230" si="3114">AA230/AA250</f>
        <v>5.8385682502290273E-2</v>
      </c>
      <c r="CJ230" s="129">
        <f t="shared" ref="CJ230" si="3115">AB230/AB250</f>
        <v>8.8442463548306052E-2</v>
      </c>
      <c r="CK230" s="130">
        <f t="shared" ref="CK230" si="3116">AC230/AC250</f>
        <v>8.5859657055487829E-2</v>
      </c>
    </row>
    <row r="231" spans="1:89" ht="13.8" thickBot="1" x14ac:dyDescent="0.3">
      <c r="A231" s="131" t="s">
        <v>21</v>
      </c>
      <c r="B231" s="273">
        <v>4342</v>
      </c>
      <c r="C231" s="274">
        <v>1789</v>
      </c>
      <c r="D231" s="275">
        <v>2068</v>
      </c>
      <c r="E231" s="276">
        <v>1746</v>
      </c>
      <c r="F231" s="273">
        <v>2020</v>
      </c>
      <c r="G231" s="277">
        <v>1372</v>
      </c>
      <c r="H231" s="275">
        <v>3866</v>
      </c>
      <c r="I231" s="276">
        <v>2725</v>
      </c>
      <c r="J231" s="273">
        <v>297</v>
      </c>
      <c r="K231" s="277">
        <v>1199</v>
      </c>
      <c r="L231" s="275">
        <v>1222</v>
      </c>
      <c r="M231" s="273">
        <v>4556</v>
      </c>
      <c r="N231" s="278">
        <v>2865</v>
      </c>
      <c r="O231" s="279">
        <v>4962</v>
      </c>
      <c r="P231" s="273">
        <v>2385</v>
      </c>
      <c r="Q231" s="277">
        <v>2593</v>
      </c>
      <c r="R231" s="275">
        <v>3010</v>
      </c>
      <c r="S231" s="276">
        <v>2010</v>
      </c>
      <c r="T231" s="273">
        <v>388</v>
      </c>
      <c r="U231" s="277">
        <v>1646</v>
      </c>
      <c r="V231" s="275">
        <v>1299</v>
      </c>
      <c r="W231" s="276">
        <v>3979</v>
      </c>
      <c r="X231" s="273">
        <v>2097</v>
      </c>
      <c r="Y231" s="277">
        <v>2203</v>
      </c>
      <c r="Z231" s="275">
        <v>5127</v>
      </c>
      <c r="AA231" s="273">
        <v>3460</v>
      </c>
      <c r="AB231" s="286">
        <f t="shared" si="2976"/>
        <v>30986</v>
      </c>
      <c r="AC231" s="287">
        <f t="shared" si="3007"/>
        <v>34240</v>
      </c>
      <c r="AE231" t="s">
        <v>85</v>
      </c>
      <c r="BI231" s="131" t="s">
        <v>21</v>
      </c>
      <c r="BJ231" s="123">
        <f>B231/B250</f>
        <v>0.10139647844565877</v>
      </c>
      <c r="BK231" s="124">
        <f t="shared" ref="BK231" si="3117">C231/C250</f>
        <v>4.4062954114430682E-2</v>
      </c>
      <c r="BL231" s="125">
        <f t="shared" ref="BL231" si="3118">D231/D250</f>
        <v>8.6195398466155385E-2</v>
      </c>
      <c r="BM231" s="126">
        <f t="shared" ref="BM231" si="3119">E231/E250</f>
        <v>7.9635119726339798E-2</v>
      </c>
      <c r="BN231" s="123">
        <f t="shared" ref="BN231" si="3120">F231/F250</f>
        <v>7.581159692249953E-2</v>
      </c>
      <c r="BO231" s="124">
        <f t="shared" ref="BO231" si="3121">G231/G250</f>
        <v>5.3616788463793037E-2</v>
      </c>
      <c r="BP231" s="125">
        <f t="shared" ref="BP231" si="3122">H231/H250</f>
        <v>8.1818374214302339E-2</v>
      </c>
      <c r="BQ231" s="126">
        <f t="shared" ref="BQ231" si="3123">I231/I250</f>
        <v>5.185833634650884E-2</v>
      </c>
      <c r="BR231" s="123">
        <f t="shared" ref="BR231" si="3124">J231/J250</f>
        <v>3.3055091819699498E-2</v>
      </c>
      <c r="BS231" s="124">
        <f t="shared" ref="BS231" si="3125">K231/K250</f>
        <v>0.1332518337408313</v>
      </c>
      <c r="BT231" s="125">
        <f t="shared" ref="BT231" si="3126">L231/L250</f>
        <v>3.9627719946817137E-2</v>
      </c>
      <c r="BU231" s="123">
        <f t="shared" ref="BU231" si="3127">M231/M250</f>
        <v>0.13752716735088144</v>
      </c>
      <c r="BV231" s="127">
        <f t="shared" ref="BV231" si="3128">N231/N250</f>
        <v>5.881869880309594E-2</v>
      </c>
      <c r="BW231" s="128">
        <f t="shared" ref="BW231" si="3129">O231/O250</f>
        <v>0.10196030082603871</v>
      </c>
      <c r="BX231" s="123">
        <f t="shared" ref="BX231" si="3130">P231/P250</f>
        <v>8.0278703423205089E-2</v>
      </c>
      <c r="BY231" s="124">
        <f t="shared" ref="BY231" si="3131">Q231/Q250</f>
        <v>8.8299393856841241E-2</v>
      </c>
      <c r="BZ231" s="125">
        <f t="shared" ref="BZ231" si="3132">R231/R250</f>
        <v>8.5547818672729856E-2</v>
      </c>
      <c r="CA231" s="126">
        <f t="shared" ref="CA231" si="3133">S231/S250</f>
        <v>5.657828069582841E-2</v>
      </c>
      <c r="CB231" s="123">
        <f t="shared" ref="CB231" si="3134">T231/T250</f>
        <v>3.438801737126651E-2</v>
      </c>
      <c r="CC231" s="124">
        <f t="shared" ref="CC231" si="3135">U231/U250</f>
        <v>0.14410786202066189</v>
      </c>
      <c r="CD231" s="125">
        <f t="shared" ref="CD231" si="3136">V231/V250</f>
        <v>3.5330595370848858E-2</v>
      </c>
      <c r="CE231" s="126">
        <f t="shared" ref="CE231" si="3137">W231/W250</f>
        <v>9.4233274126702196E-2</v>
      </c>
      <c r="CF231" s="123">
        <f t="shared" ref="CF231" si="3138">X231/X250</f>
        <v>7.2916304461212139E-2</v>
      </c>
      <c r="CG231" s="124">
        <f t="shared" ref="CG231" si="3139">Y231/Y250</f>
        <v>0.12288041053101294</v>
      </c>
      <c r="CH231" s="125">
        <f t="shared" ref="CH231" si="3140">Z231/Z250</f>
        <v>8.6986766202918217E-2</v>
      </c>
      <c r="CI231" s="123">
        <f t="shared" ref="CI231" si="3141">AA231/AA250</f>
        <v>5.6602538934694413E-2</v>
      </c>
      <c r="CJ231" s="129">
        <f t="shared" ref="CJ231" si="3142">AB231/AB250</f>
        <v>7.2079909929190195E-2</v>
      </c>
      <c r="CK231" s="130">
        <f t="shared" ref="CK231" si="3143">AC231/AC250</f>
        <v>7.9804404625112749E-2</v>
      </c>
    </row>
    <row r="232" spans="1:89" ht="14.4" thickTop="1" thickBot="1" x14ac:dyDescent="0.3">
      <c r="A232" s="139" t="s">
        <v>22</v>
      </c>
      <c r="B232" s="187">
        <v>3067</v>
      </c>
      <c r="C232" s="188">
        <v>1487</v>
      </c>
      <c r="D232" s="189">
        <v>1668</v>
      </c>
      <c r="E232" s="190">
        <v>1126</v>
      </c>
      <c r="F232" s="187">
        <v>2090</v>
      </c>
      <c r="G232" s="191">
        <v>920</v>
      </c>
      <c r="H232" s="189">
        <v>3087</v>
      </c>
      <c r="I232" s="190">
        <v>2324</v>
      </c>
      <c r="J232" s="187">
        <v>287</v>
      </c>
      <c r="K232" s="191">
        <v>905</v>
      </c>
      <c r="L232" s="189">
        <v>957</v>
      </c>
      <c r="M232" s="187">
        <v>3033</v>
      </c>
      <c r="N232" s="192">
        <v>2276</v>
      </c>
      <c r="O232" s="193">
        <v>3705</v>
      </c>
      <c r="P232" s="187">
        <v>1517</v>
      </c>
      <c r="Q232" s="191">
        <v>1890</v>
      </c>
      <c r="R232" s="189">
        <v>2407</v>
      </c>
      <c r="S232" s="190">
        <v>1711</v>
      </c>
      <c r="T232" s="187">
        <v>299</v>
      </c>
      <c r="U232" s="191">
        <v>815</v>
      </c>
      <c r="V232" s="189">
        <v>1121</v>
      </c>
      <c r="W232" s="190">
        <v>3445</v>
      </c>
      <c r="X232" s="187">
        <v>1617</v>
      </c>
      <c r="Y232" s="191">
        <v>1247</v>
      </c>
      <c r="Z232" s="189">
        <v>3964</v>
      </c>
      <c r="AA232" s="187">
        <v>2905</v>
      </c>
      <c r="AB232" s="162">
        <f t="shared" si="2976"/>
        <v>24357</v>
      </c>
      <c r="AC232" s="165">
        <f t="shared" si="3007"/>
        <v>25513</v>
      </c>
      <c r="AE232" s="290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39" t="s">
        <v>22</v>
      </c>
      <c r="BJ232" s="123">
        <f>B232/B250</f>
        <v>7.1622063425342108E-2</v>
      </c>
      <c r="BK232" s="124">
        <f t="shared" ref="BK232" si="3144">C232/C250</f>
        <v>3.6624713677003026E-2</v>
      </c>
      <c r="BL232" s="125">
        <f t="shared" ref="BL232" si="3145">D232/D250</f>
        <v>6.9523174391463827E-2</v>
      </c>
      <c r="BM232" s="126">
        <f t="shared" ref="BM232" si="3146">E232/E250</f>
        <v>5.1356898517673888E-2</v>
      </c>
      <c r="BN232" s="123">
        <f t="shared" ref="BN232" si="3147">F232/F250</f>
        <v>7.8438731469318818E-2</v>
      </c>
      <c r="BO232" s="124">
        <f t="shared" ref="BO232" si="3148">G232/G250</f>
        <v>3.5952948532572589E-2</v>
      </c>
      <c r="BP232" s="125">
        <f t="shared" ref="BP232" si="3149">H232/H250</f>
        <v>6.5331950646547163E-2</v>
      </c>
      <c r="BQ232" s="126">
        <f t="shared" ref="BQ232" si="3150">I232/I250</f>
        <v>4.4227072906160202E-2</v>
      </c>
      <c r="BR232" s="123">
        <f t="shared" ref="BR232" si="3151">J232/J250</f>
        <v>3.1942125765164163E-2</v>
      </c>
      <c r="BS232" s="124">
        <f t="shared" ref="BS232" si="3152">K232/K250</f>
        <v>0.10057790620137809</v>
      </c>
      <c r="BT232" s="125">
        <f t="shared" ref="BT232" si="3153">L232/L250</f>
        <v>3.1034147290592472E-2</v>
      </c>
      <c r="BU232" s="123">
        <f t="shared" ref="BU232" si="3154">M232/M250</f>
        <v>9.1553972470417772E-2</v>
      </c>
      <c r="BV232" s="127">
        <f t="shared" ref="BV232" si="3155">N232/N250</f>
        <v>4.6726477653000476E-2</v>
      </c>
      <c r="BW232" s="128">
        <f t="shared" ref="BW232" si="3156">O232/O250</f>
        <v>7.6131179879176433E-2</v>
      </c>
      <c r="BX232" s="123">
        <f t="shared" ref="BX232" si="3157">P232/P250</f>
        <v>5.1061967753879299E-2</v>
      </c>
      <c r="BY232" s="124">
        <f t="shared" ref="BY232" si="3158">Q232/Q250</f>
        <v>6.4360144384662532E-2</v>
      </c>
      <c r="BZ232" s="125">
        <f t="shared" ref="BZ232" si="3159">R232/R250</f>
        <v>6.8409833735967027E-2</v>
      </c>
      <c r="CA232" s="126">
        <f t="shared" ref="CA232" si="3160">S232/S250</f>
        <v>4.8161909587344481E-2</v>
      </c>
      <c r="CB232" s="123">
        <f t="shared" ref="CB232" si="3161">T232/T250</f>
        <v>2.6500044314455375E-2</v>
      </c>
      <c r="CC232" s="124">
        <f t="shared" ref="CC232" si="3162">U232/U250</f>
        <v>7.1353528278760292E-2</v>
      </c>
      <c r="CD232" s="125">
        <f t="shared" ref="CD232" si="3163">V232/V250</f>
        <v>3.0489297467838006E-2</v>
      </c>
      <c r="CE232" s="126">
        <f t="shared" ref="CE232" si="3164">W232/W250</f>
        <v>8.1586737714624033E-2</v>
      </c>
      <c r="CF232" s="123">
        <f t="shared" ref="CF232" si="3165">X232/X250</f>
        <v>5.6225877116728676E-2</v>
      </c>
      <c r="CG232" s="124">
        <f t="shared" ref="CG232" si="3166">Y232/Y250</f>
        <v>6.9556001784917443E-2</v>
      </c>
      <c r="CH232" s="125">
        <f t="shared" ref="CH232" si="3167">Z232/Z250</f>
        <v>6.7254835425856807E-2</v>
      </c>
      <c r="CI232" s="123">
        <f t="shared" ref="CI232" si="3168">AA232/AA250</f>
        <v>4.752322994372464E-2</v>
      </c>
      <c r="CJ232" s="129">
        <f t="shared" ref="CJ232" si="3169">AB232/AB250</f>
        <v>5.6659470927040781E-2</v>
      </c>
      <c r="CK232" s="130">
        <f t="shared" ref="CK232" si="3170">AC232/AC250</f>
        <v>5.9464070537397828E-2</v>
      </c>
    </row>
    <row r="233" spans="1:89" ht="15" thickTop="1" thickBot="1" x14ac:dyDescent="0.35">
      <c r="A233" s="131" t="s">
        <v>23</v>
      </c>
      <c r="B233" s="180">
        <v>2136</v>
      </c>
      <c r="C233" s="181">
        <v>1394</v>
      </c>
      <c r="D233" s="182">
        <v>1157</v>
      </c>
      <c r="E233" s="183">
        <v>870</v>
      </c>
      <c r="F233" s="180">
        <v>1351</v>
      </c>
      <c r="G233" s="184">
        <v>776</v>
      </c>
      <c r="H233" s="182">
        <v>2643</v>
      </c>
      <c r="I233" s="183">
        <v>2010</v>
      </c>
      <c r="J233" s="180">
        <v>326</v>
      </c>
      <c r="K233" s="184">
        <v>776</v>
      </c>
      <c r="L233" s="182">
        <v>774</v>
      </c>
      <c r="M233" s="180">
        <v>2143</v>
      </c>
      <c r="N233" s="185">
        <v>1808</v>
      </c>
      <c r="O233" s="186">
        <v>2663</v>
      </c>
      <c r="P233" s="180">
        <v>1235</v>
      </c>
      <c r="Q233" s="184">
        <v>1350</v>
      </c>
      <c r="R233" s="182">
        <v>1727</v>
      </c>
      <c r="S233" s="183">
        <v>1450</v>
      </c>
      <c r="T233" s="180">
        <v>273</v>
      </c>
      <c r="U233" s="184">
        <v>535</v>
      </c>
      <c r="V233" s="182">
        <v>970</v>
      </c>
      <c r="W233" s="183">
        <v>2595</v>
      </c>
      <c r="X233" s="180">
        <v>1233</v>
      </c>
      <c r="Y233" s="184">
        <v>900</v>
      </c>
      <c r="Z233" s="182">
        <v>3079</v>
      </c>
      <c r="AA233" s="180">
        <v>2917</v>
      </c>
      <c r="AB233" s="162">
        <f t="shared" si="2976"/>
        <v>18712</v>
      </c>
      <c r="AC233" s="165">
        <f t="shared" si="3007"/>
        <v>20379</v>
      </c>
      <c r="AE233" s="291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68" t="s">
        <v>14</v>
      </c>
      <c r="BG233" s="169" t="s">
        <v>15</v>
      </c>
      <c r="BI233" s="131" t="s">
        <v>23</v>
      </c>
      <c r="BJ233" s="123">
        <f>B233/B250</f>
        <v>4.9880902339918737E-2</v>
      </c>
      <c r="BK233" s="124">
        <f t="shared" ref="BK233" si="3171">C233/C250</f>
        <v>3.4334129701238884E-2</v>
      </c>
      <c r="BL233" s="125">
        <f t="shared" ref="BL233" si="3172">D233/D250</f>
        <v>4.8224408136045345E-2</v>
      </c>
      <c r="BM233" s="126">
        <f t="shared" ref="BM233" si="3173">E233/E250</f>
        <v>3.9680729760547317E-2</v>
      </c>
      <c r="BN233" s="123">
        <f t="shared" ref="BN233" si="3174">F233/F250</f>
        <v>5.0703696753612311E-2</v>
      </c>
      <c r="BO233" s="124">
        <f t="shared" ref="BO233" si="3175">G233/G250</f>
        <v>3.0325530501387313E-2</v>
      </c>
      <c r="BP233" s="125">
        <f t="shared" ref="BP233" si="3176">H233/H250</f>
        <v>5.593532412012444E-2</v>
      </c>
      <c r="BQ233" s="126">
        <f t="shared" ref="BQ233" si="3177">I233/I250</f>
        <v>3.8251470112470744E-2</v>
      </c>
      <c r="BR233" s="123">
        <f t="shared" ref="BR233" si="3178">J233/J250</f>
        <v>3.6282693377851977E-2</v>
      </c>
      <c r="BS233" s="124">
        <f t="shared" ref="BS233" si="3179">K233/K250</f>
        <v>8.6241386974883302E-2</v>
      </c>
      <c r="BT233" s="125">
        <f t="shared" ref="BT233" si="3180">L233/L250</f>
        <v>2.5099717871388268E-2</v>
      </c>
      <c r="BU233" s="123">
        <f t="shared" ref="BU233" si="3181">M233/M250</f>
        <v>6.4688481043226276E-2</v>
      </c>
      <c r="BV233" s="127">
        <f t="shared" ref="BV233" si="3182">N233/N250</f>
        <v>3.7118397010819357E-2</v>
      </c>
      <c r="BW233" s="128">
        <f t="shared" ref="BW233" si="3183">O233/O250</f>
        <v>5.4719927670242058E-2</v>
      </c>
      <c r="BX233" s="123">
        <f t="shared" ref="BX233" si="3184">P233/P250</f>
        <v>4.1569894644720454E-2</v>
      </c>
      <c r="BY233" s="124">
        <f t="shared" ref="BY233" si="3185">Q233/Q250</f>
        <v>4.5971531703330383E-2</v>
      </c>
      <c r="BZ233" s="125">
        <f t="shared" ref="BZ233" si="3186">R233/R250</f>
        <v>4.9083416228506468E-2</v>
      </c>
      <c r="CA233" s="126">
        <f t="shared" ref="CA233" si="3187">S233/S250</f>
        <v>4.0815177616393625E-2</v>
      </c>
      <c r="CB233" s="123">
        <f t="shared" ref="CB233" si="3188">T233/T250</f>
        <v>2.4195692634937517E-2</v>
      </c>
      <c r="CC233" s="124">
        <f t="shared" ref="CC233" si="3189">U233/U250</f>
        <v>4.6839432673787429E-2</v>
      </c>
      <c r="CD233" s="125">
        <f t="shared" ref="CD233" si="3190">V233/V250</f>
        <v>2.6382353741126553E-2</v>
      </c>
      <c r="CE233" s="126">
        <f t="shared" ref="CE233" si="3191">W233/W250</f>
        <v>6.1456483126110122E-2</v>
      </c>
      <c r="CF233" s="123">
        <f t="shared" ref="CF233" si="3192">X233/X250</f>
        <v>4.2873535241141902E-2</v>
      </c>
      <c r="CG233" s="124">
        <f t="shared" ref="CG233" si="3193">Y233/Y250</f>
        <v>5.0200803212851405E-2</v>
      </c>
      <c r="CH233" s="125">
        <f t="shared" ref="CH233" si="3194">Z233/Z250</f>
        <v>5.2239565659993215E-2</v>
      </c>
      <c r="CI233" s="123">
        <f t="shared" ref="CI233" si="3195">AA233/AA250</f>
        <v>4.7719539327313182E-2</v>
      </c>
      <c r="CJ233" s="129">
        <f t="shared" ref="CJ233" si="3196">AB233/AB250</f>
        <v>4.3528021512780193E-2</v>
      </c>
      <c r="CK233" s="130">
        <f t="shared" ref="CK233" si="3197">AC233/AC250</f>
        <v>4.7498071315863692E-2</v>
      </c>
    </row>
    <row r="234" spans="1:89" ht="13.8" thickTop="1" x14ac:dyDescent="0.25">
      <c r="A234" s="139" t="s">
        <v>24</v>
      </c>
      <c r="B234" s="194">
        <v>1899</v>
      </c>
      <c r="C234" s="188">
        <v>1222</v>
      </c>
      <c r="D234" s="189">
        <v>1083</v>
      </c>
      <c r="E234" s="190">
        <v>760</v>
      </c>
      <c r="F234" s="187">
        <v>1239</v>
      </c>
      <c r="G234" s="191">
        <v>758</v>
      </c>
      <c r="H234" s="189">
        <v>2370</v>
      </c>
      <c r="I234" s="190">
        <v>1835</v>
      </c>
      <c r="J234" s="187">
        <v>341</v>
      </c>
      <c r="K234" s="191">
        <v>461</v>
      </c>
      <c r="L234" s="189">
        <v>831</v>
      </c>
      <c r="M234" s="187">
        <v>1715</v>
      </c>
      <c r="N234" s="192">
        <v>1699</v>
      </c>
      <c r="O234" s="195">
        <v>2262</v>
      </c>
      <c r="P234" s="187">
        <v>1168</v>
      </c>
      <c r="Q234" s="191">
        <v>1036</v>
      </c>
      <c r="R234" s="189">
        <v>1692</v>
      </c>
      <c r="S234" s="190">
        <v>1334</v>
      </c>
      <c r="T234" s="187">
        <v>338</v>
      </c>
      <c r="U234" s="191">
        <v>437</v>
      </c>
      <c r="V234" s="189">
        <v>882</v>
      </c>
      <c r="W234" s="196">
        <v>2267</v>
      </c>
      <c r="X234" s="187">
        <v>1133</v>
      </c>
      <c r="Y234" s="191">
        <v>701</v>
      </c>
      <c r="Z234" s="189">
        <v>3020</v>
      </c>
      <c r="AA234" s="187">
        <v>2586</v>
      </c>
      <c r="AB234" s="162">
        <f t="shared" si="2976"/>
        <v>17695</v>
      </c>
      <c r="AC234" s="165">
        <f t="shared" si="3007"/>
        <v>17374</v>
      </c>
      <c r="AE234" s="254" t="str">
        <f>$AE$17</f>
        <v>17:00 - 17:59</v>
      </c>
      <c r="AF234" s="120">
        <f t="shared" ref="AF234:AO235" si="3198">SUMIF($A$9:$A$32,$AE234,B$226:B$249)</f>
        <v>2150</v>
      </c>
      <c r="AG234" s="177">
        <f t="shared" si="3198"/>
        <v>4717</v>
      </c>
      <c r="AH234" s="121">
        <f t="shared" si="3198"/>
        <v>1848</v>
      </c>
      <c r="AI234" s="172">
        <f t="shared" si="3198"/>
        <v>1824</v>
      </c>
      <c r="AJ234" s="120">
        <f t="shared" si="3198"/>
        <v>1673</v>
      </c>
      <c r="AK234" s="122">
        <f t="shared" si="3198"/>
        <v>2910</v>
      </c>
      <c r="AL234" s="121">
        <f t="shared" si="3198"/>
        <v>2849</v>
      </c>
      <c r="AM234" s="172">
        <f t="shared" si="3198"/>
        <v>5154</v>
      </c>
      <c r="AN234" s="120">
        <f t="shared" si="3198"/>
        <v>1418</v>
      </c>
      <c r="AO234" s="122">
        <f t="shared" si="3198"/>
        <v>363</v>
      </c>
      <c r="AP234" s="121">
        <f t="shared" ref="AP234:AY235" si="3199">SUMIF($A$9:$A$32,$AE234,L$226:L$249)</f>
        <v>3961</v>
      </c>
      <c r="AQ234" s="120">
        <f t="shared" si="3199"/>
        <v>1067</v>
      </c>
      <c r="AR234" s="171">
        <f t="shared" si="3199"/>
        <v>4608</v>
      </c>
      <c r="AS234" s="173">
        <f t="shared" si="3199"/>
        <v>2984</v>
      </c>
      <c r="AT234" s="120">
        <f t="shared" si="3199"/>
        <v>2670</v>
      </c>
      <c r="AU234" s="122">
        <f t="shared" si="3199"/>
        <v>2057</v>
      </c>
      <c r="AV234" s="121">
        <f t="shared" si="3199"/>
        <v>2428</v>
      </c>
      <c r="AW234" s="172">
        <f t="shared" si="3199"/>
        <v>3437</v>
      </c>
      <c r="AX234" s="120">
        <f t="shared" si="3199"/>
        <v>1868</v>
      </c>
      <c r="AY234" s="122">
        <f t="shared" si="3199"/>
        <v>357</v>
      </c>
      <c r="AZ234" s="121">
        <f t="shared" ref="AZ234:BE235" si="3200">SUMIF($A$9:$A$32,$AE234,V$226:V$249)</f>
        <v>4175</v>
      </c>
      <c r="BA234" s="172">
        <f t="shared" si="3200"/>
        <v>2336</v>
      </c>
      <c r="BB234" s="120">
        <f t="shared" si="3200"/>
        <v>2959</v>
      </c>
      <c r="BC234" s="122">
        <f t="shared" si="3200"/>
        <v>920</v>
      </c>
      <c r="BD234" s="21">
        <f t="shared" si="3200"/>
        <v>3773</v>
      </c>
      <c r="BE234" s="176">
        <f t="shared" si="3200"/>
        <v>5952</v>
      </c>
      <c r="BF234" s="162">
        <f>AF234+AH234+AJ234+AL234+AN234+AP234+AR234+AT234+AV234+AX234+AZ234+BB234+BD234</f>
        <v>36380</v>
      </c>
      <c r="BG234" s="163">
        <f>AG234+AI234+AK234+AM234+AO234+AQ234+AS234+AU234+AW234+AY234+BA234+BC234+BE234</f>
        <v>34078</v>
      </c>
      <c r="BI234" s="139" t="s">
        <v>24</v>
      </c>
      <c r="BJ234" s="123">
        <f>B234/B250</f>
        <v>4.4346364018495163E-2</v>
      </c>
      <c r="BK234" s="124">
        <f t="shared" ref="BK234" si="3201">C234/C250</f>
        <v>3.0097780842836382E-2</v>
      </c>
      <c r="BL234" s="125">
        <f t="shared" ref="BL234" si="3202">D234/D250</f>
        <v>4.514004668222741E-2</v>
      </c>
      <c r="BM234" s="126">
        <f t="shared" ref="BM234" si="3203">E234/E250</f>
        <v>3.4663625997719501E-2</v>
      </c>
      <c r="BN234" s="123">
        <f t="shared" ref="BN234" si="3204">F234/F250</f>
        <v>4.6500281478701444E-2</v>
      </c>
      <c r="BO234" s="124">
        <f t="shared" ref="BO234" si="3205">G234/G250</f>
        <v>2.9622103247489154E-2</v>
      </c>
      <c r="BP234" s="125">
        <f t="shared" ref="BP234" si="3206">H234/H250</f>
        <v>5.0157668620769931E-2</v>
      </c>
      <c r="BQ234" s="126">
        <f t="shared" ref="BQ234" si="3207">I234/I250</f>
        <v>3.4921118237006873E-2</v>
      </c>
      <c r="BR234" s="123">
        <f t="shared" ref="BR234" si="3208">J234/J250</f>
        <v>3.7952142459654982E-2</v>
      </c>
      <c r="BS234" s="124">
        <f t="shared" ref="BS234" si="3209">K234/K250</f>
        <v>5.1233607468326295E-2</v>
      </c>
      <c r="BT234" s="125">
        <f t="shared" ref="BT234" si="3210">L234/L250</f>
        <v>2.69481467068781E-2</v>
      </c>
      <c r="BU234" s="123">
        <f t="shared" ref="BU234" si="3211">M234/M250</f>
        <v>5.1768896401835303E-2</v>
      </c>
      <c r="BV234" s="127">
        <f t="shared" ref="BV234" si="3212">N234/N250</f>
        <v>3.4880617545012219E-2</v>
      </c>
      <c r="BW234" s="128">
        <f t="shared" ref="BW234" si="3213">O234/O250</f>
        <v>4.6480088768339291E-2</v>
      </c>
      <c r="BX234" s="123">
        <f t="shared" ref="BX234" si="3214">P234/P250</f>
        <v>3.9314685785452219E-2</v>
      </c>
      <c r="BY234" s="124">
        <f t="shared" ref="BY234" si="3215">Q234/Q250</f>
        <v>3.5278893959000204E-2</v>
      </c>
      <c r="BZ234" s="125">
        <f t="shared" ref="BZ234" si="3216">R234/R250</f>
        <v>4.8088674150916583E-2</v>
      </c>
      <c r="CA234" s="126">
        <f t="shared" ref="CA234" si="3217">S234/S250</f>
        <v>3.7549963407082138E-2</v>
      </c>
      <c r="CB234" s="123">
        <f t="shared" ref="CB234" si="3218">T234/T250</f>
        <v>2.9956571833732164E-2</v>
      </c>
      <c r="CC234" s="124">
        <f t="shared" ref="CC234" si="3219">U234/U250</f>
        <v>3.8259499212046924E-2</v>
      </c>
      <c r="CD234" s="125">
        <f t="shared" ref="CD234" si="3220">V234/V250</f>
        <v>2.3988903092447032E-2</v>
      </c>
      <c r="CE234" s="126">
        <f t="shared" ref="CE234" si="3221">W234/W250</f>
        <v>5.3688573120189459E-2</v>
      </c>
      <c r="CF234" s="123">
        <f t="shared" ref="CF234" si="3222">X234/X250</f>
        <v>3.9396362877707848E-2</v>
      </c>
      <c r="CG234" s="124">
        <f t="shared" ref="CG234" si="3223">Y234/Y250</f>
        <v>3.9100847835787593E-2</v>
      </c>
      <c r="CH234" s="125">
        <f t="shared" ref="CH234" si="3224">Z234/Z250</f>
        <v>5.1238547675602306E-2</v>
      </c>
      <c r="CI234" s="123">
        <f t="shared" ref="CI234" si="3225">AA234/AA250</f>
        <v>4.2304672163329407E-2</v>
      </c>
      <c r="CJ234" s="129">
        <f t="shared" ref="CJ234" si="3226">AB234/AB250</f>
        <v>4.116226703017558E-2</v>
      </c>
      <c r="CK234" s="130">
        <f t="shared" ref="CK234" si="3227">AC234/AC250</f>
        <v>4.0494209286118833E-2</v>
      </c>
    </row>
    <row r="235" spans="1:89" x14ac:dyDescent="0.25">
      <c r="A235" s="131" t="s">
        <v>25</v>
      </c>
      <c r="B235" s="197">
        <v>2002</v>
      </c>
      <c r="C235" s="181">
        <v>1522</v>
      </c>
      <c r="D235" s="182">
        <v>1089</v>
      </c>
      <c r="E235" s="183">
        <v>804</v>
      </c>
      <c r="F235" s="180">
        <v>1380</v>
      </c>
      <c r="G235" s="184">
        <v>727</v>
      </c>
      <c r="H235" s="182">
        <v>2378</v>
      </c>
      <c r="I235" s="183">
        <v>1989</v>
      </c>
      <c r="J235" s="180">
        <v>355</v>
      </c>
      <c r="K235" s="181">
        <v>432</v>
      </c>
      <c r="L235" s="182">
        <v>898</v>
      </c>
      <c r="M235" s="180">
        <v>1647</v>
      </c>
      <c r="N235" s="185">
        <v>1788</v>
      </c>
      <c r="O235" s="198">
        <v>2248</v>
      </c>
      <c r="P235" s="180">
        <v>1193</v>
      </c>
      <c r="Q235" s="181">
        <v>1164</v>
      </c>
      <c r="R235" s="182">
        <v>1590</v>
      </c>
      <c r="S235" s="183">
        <v>1354</v>
      </c>
      <c r="T235" s="189">
        <v>323</v>
      </c>
      <c r="U235" s="180">
        <v>472</v>
      </c>
      <c r="V235" s="182">
        <v>987</v>
      </c>
      <c r="W235" s="199">
        <v>2169</v>
      </c>
      <c r="X235" s="180">
        <v>1084</v>
      </c>
      <c r="Y235" s="184">
        <v>643</v>
      </c>
      <c r="Z235" s="182">
        <v>2885</v>
      </c>
      <c r="AA235" s="180">
        <v>2797</v>
      </c>
      <c r="AB235" s="162">
        <f t="shared" si="2976"/>
        <v>17952</v>
      </c>
      <c r="AC235" s="165">
        <f t="shared" si="3007"/>
        <v>17968</v>
      </c>
      <c r="AE235" s="256" t="str">
        <f>$AE$18</f>
        <v>18:00 - 18:59</v>
      </c>
      <c r="AF235" s="120">
        <f t="shared" si="3198"/>
        <v>2080</v>
      </c>
      <c r="AG235" s="181">
        <f t="shared" si="3198"/>
        <v>5148</v>
      </c>
      <c r="AH235" s="182">
        <f t="shared" si="3198"/>
        <v>1582</v>
      </c>
      <c r="AI235" s="183">
        <f t="shared" si="3198"/>
        <v>1819</v>
      </c>
      <c r="AJ235" s="180">
        <f t="shared" si="3198"/>
        <v>1212</v>
      </c>
      <c r="AK235" s="184">
        <f t="shared" si="3198"/>
        <v>2906</v>
      </c>
      <c r="AL235" s="182">
        <f t="shared" si="3198"/>
        <v>3039</v>
      </c>
      <c r="AM235" s="183">
        <f t="shared" si="3198"/>
        <v>5828</v>
      </c>
      <c r="AN235" s="180">
        <f t="shared" si="3198"/>
        <v>980</v>
      </c>
      <c r="AO235" s="184">
        <f t="shared" si="3198"/>
        <v>358</v>
      </c>
      <c r="AP235" s="182">
        <f t="shared" si="3199"/>
        <v>4012</v>
      </c>
      <c r="AQ235" s="180">
        <f t="shared" si="3199"/>
        <v>1064</v>
      </c>
      <c r="AR235" s="185">
        <f t="shared" si="3199"/>
        <v>5193</v>
      </c>
      <c r="AS235" s="186">
        <f t="shared" si="3199"/>
        <v>2932</v>
      </c>
      <c r="AT235" s="180">
        <f t="shared" si="3199"/>
        <v>2708</v>
      </c>
      <c r="AU235" s="184">
        <f t="shared" si="3199"/>
        <v>2573</v>
      </c>
      <c r="AV235" s="182">
        <f t="shared" si="3199"/>
        <v>2547</v>
      </c>
      <c r="AW235" s="183">
        <f t="shared" si="3199"/>
        <v>3603</v>
      </c>
      <c r="AX235" s="180">
        <f t="shared" si="3199"/>
        <v>1790</v>
      </c>
      <c r="AY235" s="184">
        <f t="shared" si="3199"/>
        <v>312</v>
      </c>
      <c r="AZ235" s="182">
        <f t="shared" si="3200"/>
        <v>4835</v>
      </c>
      <c r="BA235" s="183">
        <f t="shared" si="3200"/>
        <v>2425</v>
      </c>
      <c r="BB235" s="180">
        <f t="shared" si="3200"/>
        <v>2979</v>
      </c>
      <c r="BC235" s="184">
        <f t="shared" si="3200"/>
        <v>1053</v>
      </c>
      <c r="BD235" s="182">
        <f t="shared" si="3200"/>
        <v>3842</v>
      </c>
      <c r="BE235" s="180">
        <f t="shared" si="3200"/>
        <v>6406</v>
      </c>
      <c r="BF235" s="164">
        <f>SUM(AF235,AH235,AJ235,AL235,AN235,AP235,AR235,AT235,AV235,AX235,AZ235,BB235,BD235)</f>
        <v>36799</v>
      </c>
      <c r="BG235" s="165">
        <f>SUM(AG235,AI235,AK235,AM235,AO235,AQ235,AS235,AU235,AW235,AY235,BA235,BC235,BE235)</f>
        <v>36427</v>
      </c>
      <c r="BI235" s="131" t="s">
        <v>25</v>
      </c>
      <c r="BJ235" s="123">
        <f>B235/B250</f>
        <v>4.6751669702489375E-2</v>
      </c>
      <c r="BK235" s="124">
        <f t="shared" ref="BK235" si="3228">C235/C250</f>
        <v>3.7486761409817493E-2</v>
      </c>
      <c r="BL235" s="125">
        <f t="shared" ref="BL235" si="3229">D235/D250</f>
        <v>4.5390130043347784E-2</v>
      </c>
      <c r="BM235" s="126">
        <f t="shared" ref="BM235" si="3230">E235/E250</f>
        <v>3.6670467502850627E-2</v>
      </c>
      <c r="BN235" s="123">
        <f t="shared" ref="BN235" si="3231">F235/F250</f>
        <v>5.1792081065866018E-2</v>
      </c>
      <c r="BO235" s="124">
        <f t="shared" ref="BO235" si="3232">G235/G250</f>
        <v>2.8410645199108991E-2</v>
      </c>
      <c r="BP235" s="125">
        <f t="shared" ref="BP235" si="3233">H235/H250</f>
        <v>5.0326977206831602E-2</v>
      </c>
      <c r="BQ235" s="126">
        <f t="shared" ref="BQ235" si="3234">I235/I250</f>
        <v>3.7851827887415077E-2</v>
      </c>
      <c r="BR235" s="123">
        <f t="shared" ref="BR235" si="3235">J235/J250</f>
        <v>3.9510294936004449E-2</v>
      </c>
      <c r="BS235" s="124">
        <f t="shared" ref="BS235" si="3236">K235/K250</f>
        <v>4.8010669037563902E-2</v>
      </c>
      <c r="BT235" s="125">
        <f t="shared" ref="BT235" si="3237">L235/L250</f>
        <v>2.9120861302980187E-2</v>
      </c>
      <c r="BU235" s="123">
        <f t="shared" ref="BU235" si="3238">M235/M250</f>
        <v>4.9716252113016182E-2</v>
      </c>
      <c r="BV235" s="127">
        <f t="shared" ref="BV235" si="3239">N235/N250</f>
        <v>3.6707795273974012E-2</v>
      </c>
      <c r="BW235" s="128">
        <f t="shared" ref="BW235" si="3240">O235/O250</f>
        <v>4.6192413594706778E-2</v>
      </c>
      <c r="BX235" s="123">
        <f t="shared" ref="BX235" si="3241">P235/P250</f>
        <v>4.0156181628462753E-2</v>
      </c>
      <c r="BY235" s="124">
        <f t="shared" ref="BY235" si="3242">Q235/Q250</f>
        <v>3.963767622420486E-2</v>
      </c>
      <c r="BZ235" s="125">
        <f t="shared" ref="BZ235" si="3243">R235/R250</f>
        <v>4.5189711524797498E-2</v>
      </c>
      <c r="CA235" s="126">
        <f t="shared" ref="CA235" si="3244">S235/S250</f>
        <v>3.8112931374204809E-2</v>
      </c>
      <c r="CB235" s="123">
        <f t="shared" ref="CB235" si="3245">T235/T250</f>
        <v>2.862713817247186E-2</v>
      </c>
      <c r="CC235" s="124">
        <f t="shared" ref="CC235" si="3246">U235/U250</f>
        <v>4.1323761162668532E-2</v>
      </c>
      <c r="CD235" s="125">
        <f t="shared" ref="CD235" si="3247">V235/V250</f>
        <v>2.6844724889166918E-2</v>
      </c>
      <c r="CE235" s="126">
        <f t="shared" ref="CE235" si="3248">W235/W250</f>
        <v>5.1367673179396091E-2</v>
      </c>
      <c r="CF235" s="123">
        <f t="shared" ref="CF235" si="3249">X235/X250</f>
        <v>3.769254841962516E-2</v>
      </c>
      <c r="CG235" s="124">
        <f t="shared" ref="CG235" si="3250">Y235/Y250</f>
        <v>3.5865684962070501E-2</v>
      </c>
      <c r="CH235" s="125">
        <f t="shared" ref="CH235" si="3251">Z235/Z250</f>
        <v>4.8948082796063795E-2</v>
      </c>
      <c r="CI235" s="123">
        <f t="shared" ref="CI235" si="3252">AA235/AA250</f>
        <v>4.5756445491427822E-2</v>
      </c>
      <c r="CJ235" s="129">
        <f t="shared" ref="CJ235" si="3253">AB235/AB250</f>
        <v>4.1760102725386383E-2</v>
      </c>
      <c r="CK235" s="130">
        <f t="shared" ref="CK235" si="3254">AC235/AC250</f>
        <v>4.1878666539253095E-2</v>
      </c>
    </row>
    <row r="236" spans="1:89" ht="13.8" thickBot="1" x14ac:dyDescent="0.3">
      <c r="A236" s="139" t="s">
        <v>26</v>
      </c>
      <c r="B236" s="194">
        <v>1665</v>
      </c>
      <c r="C236" s="188">
        <v>1362</v>
      </c>
      <c r="D236" s="189">
        <v>990</v>
      </c>
      <c r="E236" s="190">
        <v>763</v>
      </c>
      <c r="F236" s="187">
        <v>1009</v>
      </c>
      <c r="G236" s="191">
        <v>773</v>
      </c>
      <c r="H236" s="189">
        <v>2152</v>
      </c>
      <c r="I236" s="190">
        <v>1958</v>
      </c>
      <c r="J236" s="187">
        <v>406</v>
      </c>
      <c r="K236" s="188">
        <v>322</v>
      </c>
      <c r="L236" s="189">
        <v>1041</v>
      </c>
      <c r="M236" s="187">
        <v>1496</v>
      </c>
      <c r="N236" s="192">
        <v>1731</v>
      </c>
      <c r="O236" s="195">
        <v>1907</v>
      </c>
      <c r="P236" s="187">
        <v>1153</v>
      </c>
      <c r="Q236" s="188">
        <v>1097</v>
      </c>
      <c r="R236" s="189">
        <v>1490</v>
      </c>
      <c r="S236" s="190">
        <v>1351</v>
      </c>
      <c r="T236" s="187">
        <v>318</v>
      </c>
      <c r="U236" s="191">
        <v>393</v>
      </c>
      <c r="V236" s="189">
        <v>1048</v>
      </c>
      <c r="W236" s="196">
        <v>1800</v>
      </c>
      <c r="X236" s="187">
        <v>1022</v>
      </c>
      <c r="Y236" s="191">
        <v>608</v>
      </c>
      <c r="Z236" s="189">
        <v>2479</v>
      </c>
      <c r="AA236" s="187">
        <v>2881</v>
      </c>
      <c r="AB236" s="162">
        <f t="shared" si="2976"/>
        <v>16504</v>
      </c>
      <c r="AC236" s="165">
        <f t="shared" si="3007"/>
        <v>16711</v>
      </c>
      <c r="AE236" s="254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26</v>
      </c>
      <c r="BJ236" s="123">
        <f>B236/B250</f>
        <v>3.8881883144178224E-2</v>
      </c>
      <c r="BK236" s="124">
        <f t="shared" ref="BK236" si="3255">C236/C250</f>
        <v>3.3545971774094234E-2</v>
      </c>
      <c r="BL236" s="125">
        <f t="shared" ref="BL236" si="3256">D236/D250</f>
        <v>4.1263754584861617E-2</v>
      </c>
      <c r="BM236" s="126">
        <f t="shared" ref="BM236" si="3257">E236/E250</f>
        <v>3.4800456100342075E-2</v>
      </c>
      <c r="BN236" s="123">
        <f t="shared" ref="BN236" si="3258">F236/F250</f>
        <v>3.7868267967723773E-2</v>
      </c>
      <c r="BO236" s="124">
        <f t="shared" ref="BO236" si="3259">G236/G250</f>
        <v>3.0208292625737623E-2</v>
      </c>
      <c r="BP236" s="125">
        <f t="shared" ref="BP236" si="3260">H236/H250</f>
        <v>4.5544009650589405E-2</v>
      </c>
      <c r="BQ236" s="126">
        <f t="shared" ref="BQ236" si="3261">I236/I250</f>
        <v>3.726187984090433E-2</v>
      </c>
      <c r="BR236" s="123">
        <f t="shared" ref="BR236" si="3262">J236/J250</f>
        <v>4.5186421814134667E-2</v>
      </c>
      <c r="BS236" s="124">
        <f t="shared" ref="BS236" si="3263">K236/K250</f>
        <v>3.5785730162258278E-2</v>
      </c>
      <c r="BT236" s="125">
        <f t="shared" ref="BT236" si="3264">L236/L250</f>
        <v>3.3758147679735381E-2</v>
      </c>
      <c r="BU236" s="123">
        <f t="shared" ref="BU236" si="3265">M236/M250</f>
        <v>4.5158174354020766E-2</v>
      </c>
      <c r="BV236" s="127">
        <f t="shared" ref="BV236" si="3266">N236/N250</f>
        <v>3.5537580323964771E-2</v>
      </c>
      <c r="BW236" s="128">
        <f t="shared" ref="BW236" si="3267">O236/O250</f>
        <v>3.9185468294086222E-2</v>
      </c>
      <c r="BX236" s="123">
        <f t="shared" ref="BX236" si="3268">P236/P250</f>
        <v>3.8809788279645901E-2</v>
      </c>
      <c r="BY236" s="124">
        <f t="shared" ref="BY236" si="3269">Q236/Q250</f>
        <v>3.7356126132261802E-2</v>
      </c>
      <c r="BZ236" s="125">
        <f t="shared" ref="BZ236" si="3270">R236/R250</f>
        <v>4.2347591303112123E-2</v>
      </c>
      <c r="CA236" s="126">
        <f t="shared" ref="CA236" si="3271">S236/S250</f>
        <v>3.8028486179136407E-2</v>
      </c>
      <c r="CB236" s="123">
        <f t="shared" ref="CB236" si="3272">T236/T250</f>
        <v>2.8183993618718425E-2</v>
      </c>
      <c r="CC236" s="124">
        <f t="shared" ref="CC236" si="3273">U236/U250</f>
        <v>3.4407284188408334E-2</v>
      </c>
      <c r="CD236" s="125">
        <f t="shared" ref="CD236" si="3274">V236/V250</f>
        <v>2.8503821361547041E-2</v>
      </c>
      <c r="CE236" s="126">
        <f t="shared" ref="CE236" si="3275">W236/W250</f>
        <v>4.2628774422735348E-2</v>
      </c>
      <c r="CF236" s="123">
        <f t="shared" ref="CF236" si="3276">X236/X250</f>
        <v>3.5536701554296043E-2</v>
      </c>
      <c r="CG236" s="124">
        <f t="shared" ref="CG236" si="3277">Y236/Y250</f>
        <v>3.3913431503792953E-2</v>
      </c>
      <c r="CH236" s="125">
        <f t="shared" ref="CH236" si="3278">Z236/Z250</f>
        <v>4.205972175093315E-2</v>
      </c>
      <c r="CI236" s="123">
        <f t="shared" ref="CI236" si="3279">AA236/AA250</f>
        <v>4.7130611176547571E-2</v>
      </c>
      <c r="CJ236" s="129">
        <f t="shared" ref="CJ236" si="3280">AB236/AB250</f>
        <v>3.8391752193615021E-2</v>
      </c>
      <c r="CK236" s="130">
        <f t="shared" ref="CK236" si="3281">AC236/AC250</f>
        <v>3.8948931240953832E-2</v>
      </c>
    </row>
    <row r="237" spans="1:89" ht="14.4" thickTop="1" thickBot="1" x14ac:dyDescent="0.3">
      <c r="A237" s="131" t="s">
        <v>27</v>
      </c>
      <c r="B237" s="197">
        <v>1369</v>
      </c>
      <c r="C237" s="181">
        <v>1512</v>
      </c>
      <c r="D237" s="182">
        <v>791</v>
      </c>
      <c r="E237" s="183">
        <v>859</v>
      </c>
      <c r="F237" s="180">
        <v>962</v>
      </c>
      <c r="G237" s="184">
        <v>895</v>
      </c>
      <c r="H237" s="182">
        <v>1861</v>
      </c>
      <c r="I237" s="183">
        <v>2207</v>
      </c>
      <c r="J237" s="180">
        <v>464</v>
      </c>
      <c r="K237" s="181">
        <v>384</v>
      </c>
      <c r="L237" s="182">
        <v>1311</v>
      </c>
      <c r="M237" s="180">
        <v>1096</v>
      </c>
      <c r="N237" s="185">
        <v>1817</v>
      </c>
      <c r="O237" s="198">
        <v>1595</v>
      </c>
      <c r="P237" s="180">
        <v>1302</v>
      </c>
      <c r="Q237" s="181">
        <v>982</v>
      </c>
      <c r="R237" s="182">
        <v>1378</v>
      </c>
      <c r="S237" s="183">
        <v>1322</v>
      </c>
      <c r="T237" s="180">
        <v>420</v>
      </c>
      <c r="U237" s="184">
        <v>322</v>
      </c>
      <c r="V237" s="182">
        <v>1321</v>
      </c>
      <c r="W237" s="199">
        <v>1635</v>
      </c>
      <c r="X237" s="180">
        <v>1076</v>
      </c>
      <c r="Y237" s="184">
        <v>615</v>
      </c>
      <c r="Z237" s="182">
        <v>2615</v>
      </c>
      <c r="AA237" s="180">
        <v>3053</v>
      </c>
      <c r="AB237" s="162">
        <f t="shared" si="2976"/>
        <v>16687</v>
      </c>
      <c r="AC237" s="165">
        <f t="shared" si="3007"/>
        <v>16477</v>
      </c>
      <c r="AE237" s="251" t="s">
        <v>13</v>
      </c>
      <c r="AF237" s="14">
        <f t="shared" ref="AF237:BG237" si="3282">SUM(AF234:AF236)</f>
        <v>4230</v>
      </c>
      <c r="AG237" s="1">
        <f t="shared" si="3282"/>
        <v>9865</v>
      </c>
      <c r="AH237" s="14">
        <f t="shared" si="3282"/>
        <v>3430</v>
      </c>
      <c r="AI237" s="1">
        <f t="shared" si="3282"/>
        <v>3643</v>
      </c>
      <c r="AJ237" s="14">
        <f t="shared" si="3282"/>
        <v>2885</v>
      </c>
      <c r="AK237" s="1">
        <f t="shared" si="3282"/>
        <v>5816</v>
      </c>
      <c r="AL237" s="14">
        <f t="shared" si="3282"/>
        <v>5888</v>
      </c>
      <c r="AM237" s="1">
        <f t="shared" si="3282"/>
        <v>10982</v>
      </c>
      <c r="AN237" s="14">
        <f t="shared" si="3282"/>
        <v>2398</v>
      </c>
      <c r="AO237" s="1">
        <f t="shared" si="3282"/>
        <v>721</v>
      </c>
      <c r="AP237" s="14">
        <f t="shared" si="3282"/>
        <v>7973</v>
      </c>
      <c r="AQ237" s="1">
        <f t="shared" si="3282"/>
        <v>2131</v>
      </c>
      <c r="AR237" s="14">
        <f t="shared" si="3282"/>
        <v>9801</v>
      </c>
      <c r="AS237" s="1">
        <f t="shared" si="3282"/>
        <v>5916</v>
      </c>
      <c r="AT237" s="14">
        <f t="shared" si="3282"/>
        <v>5378</v>
      </c>
      <c r="AU237" s="1">
        <f t="shared" si="3282"/>
        <v>4630</v>
      </c>
      <c r="AV237" s="14">
        <f t="shared" si="3282"/>
        <v>4975</v>
      </c>
      <c r="AW237" s="1">
        <f t="shared" si="3282"/>
        <v>7040</v>
      </c>
      <c r="AX237" s="14">
        <f t="shared" si="3282"/>
        <v>3658</v>
      </c>
      <c r="AY237" s="1">
        <f t="shared" si="3282"/>
        <v>669</v>
      </c>
      <c r="AZ237" s="14">
        <f t="shared" si="3282"/>
        <v>9010</v>
      </c>
      <c r="BA237" s="1">
        <f t="shared" si="3282"/>
        <v>4761</v>
      </c>
      <c r="BB237" s="14">
        <f t="shared" si="3282"/>
        <v>5938</v>
      </c>
      <c r="BC237" s="1">
        <f t="shared" si="3282"/>
        <v>1973</v>
      </c>
      <c r="BD237" s="14">
        <f t="shared" si="3282"/>
        <v>7615</v>
      </c>
      <c r="BE237" s="1">
        <f t="shared" si="3282"/>
        <v>12358</v>
      </c>
      <c r="BF237" s="166">
        <f t="shared" si="3282"/>
        <v>73179</v>
      </c>
      <c r="BG237" s="167">
        <f t="shared" si="3282"/>
        <v>70505</v>
      </c>
      <c r="BI237" s="131" t="s">
        <v>27</v>
      </c>
      <c r="BJ237" s="123">
        <f>B237/B250</f>
        <v>3.1969548362990985E-2</v>
      </c>
      <c r="BK237" s="124">
        <f t="shared" ref="BK237" si="3283">C237/C250</f>
        <v>3.7240462057584786E-2</v>
      </c>
      <c r="BL237" s="125">
        <f t="shared" ref="BL237" si="3284">D237/D250</f>
        <v>3.2969323107702571E-2</v>
      </c>
      <c r="BM237" s="126">
        <f t="shared" ref="BM237" si="3285">E237/E250</f>
        <v>3.9179019384264539E-2</v>
      </c>
      <c r="BN237" s="123">
        <f t="shared" ref="BN237" si="3286">F237/F250</f>
        <v>3.6104334772002249E-2</v>
      </c>
      <c r="BO237" s="124">
        <f t="shared" ref="BO237" si="3287">G237/G250</f>
        <v>3.4975966235491811E-2</v>
      </c>
      <c r="BP237" s="125">
        <f t="shared" ref="BP237" si="3288">H237/H250</f>
        <v>3.9385409832596134E-2</v>
      </c>
      <c r="BQ237" s="126">
        <f t="shared" ref="BQ237" si="3289">I237/I250</f>
        <v>4.2000494795135783E-2</v>
      </c>
      <c r="BR237" s="123">
        <f t="shared" ref="BR237" si="3290">J237/J250</f>
        <v>5.1641624930439618E-2</v>
      </c>
      <c r="BS237" s="124">
        <f t="shared" ref="BS237" si="3291">K237/K250</f>
        <v>4.2676150255612361E-2</v>
      </c>
      <c r="BT237" s="125">
        <f t="shared" ref="BT237" si="3292">L237/L250</f>
        <v>4.2513863216266171E-2</v>
      </c>
      <c r="BU237" s="123">
        <f t="shared" ref="BU237" si="3293">M237/M250</f>
        <v>3.30837961844965E-2</v>
      </c>
      <c r="BV237" s="127">
        <f t="shared" ref="BV237" si="3294">N237/N250</f>
        <v>3.7303167792399762E-2</v>
      </c>
      <c r="BW237" s="128">
        <f t="shared" ref="BW237" si="3295">O237/O250</f>
        <v>3.2774421567418735E-2</v>
      </c>
      <c r="BX237" s="123">
        <f t="shared" ref="BX237" si="3296">P237/P250</f>
        <v>4.3825103503988688E-2</v>
      </c>
      <c r="BY237" s="124">
        <f t="shared" ref="BY237" si="3297">Q237/Q250</f>
        <v>3.344003269086699E-2</v>
      </c>
      <c r="BZ237" s="125">
        <f t="shared" ref="BZ237" si="3298">R237/R250</f>
        <v>3.9164416654824501E-2</v>
      </c>
      <c r="CA237" s="126">
        <f t="shared" ref="CA237" si="3299">S237/S250</f>
        <v>3.7212182626808532E-2</v>
      </c>
      <c r="CB237" s="123">
        <f t="shared" ref="CB237" si="3300">T237/T250</f>
        <v>3.7224142515288487E-2</v>
      </c>
      <c r="CC237" s="124">
        <f t="shared" ref="CC237" si="3301">U237/U250</f>
        <v>2.819120994571879E-2</v>
      </c>
      <c r="CD237" s="125">
        <f t="shared" ref="CD237" si="3302">V237/V250</f>
        <v>3.5928958033018737E-2</v>
      </c>
      <c r="CE237" s="126">
        <f t="shared" ref="CE237" si="3303">W237/W250</f>
        <v>3.8721136767317942E-2</v>
      </c>
      <c r="CF237" s="123">
        <f t="shared" ref="CF237" si="3304">X237/X250</f>
        <v>3.7414374630550438E-2</v>
      </c>
      <c r="CG237" s="124">
        <f t="shared" ref="CG237" si="3305">Y237/Y250</f>
        <v>3.4303882195448464E-2</v>
      </c>
      <c r="CH237" s="125">
        <f t="shared" ref="CH237" si="3306">Z237/Z250</f>
        <v>4.4367153036986767E-2</v>
      </c>
      <c r="CI237" s="123">
        <f t="shared" ref="CI237" si="3307">AA237/AA250</f>
        <v>4.994437900798325E-2</v>
      </c>
      <c r="CJ237" s="129">
        <f t="shared" ref="CJ237" si="3308">AB237/AB250</f>
        <v>3.8817448427948008E-2</v>
      </c>
      <c r="CK237" s="130">
        <f t="shared" ref="CK237" si="3309">AC237/AC250</f>
        <v>3.840353898971912E-2</v>
      </c>
    </row>
    <row r="238" spans="1:89" ht="13.8" thickTop="1" x14ac:dyDescent="0.25">
      <c r="A238" s="139" t="s">
        <v>28</v>
      </c>
      <c r="B238" s="194">
        <v>1449</v>
      </c>
      <c r="C238" s="188">
        <v>2119</v>
      </c>
      <c r="D238" s="189">
        <v>1035</v>
      </c>
      <c r="E238" s="190">
        <v>959</v>
      </c>
      <c r="F238" s="187">
        <v>1027</v>
      </c>
      <c r="G238" s="191">
        <v>1261</v>
      </c>
      <c r="H238" s="189">
        <v>2203</v>
      </c>
      <c r="I238" s="190">
        <v>2930</v>
      </c>
      <c r="J238" s="187">
        <v>559</v>
      </c>
      <c r="K238" s="188">
        <v>290</v>
      </c>
      <c r="L238" s="189">
        <v>2122</v>
      </c>
      <c r="M238" s="187">
        <v>1001</v>
      </c>
      <c r="N238" s="192">
        <v>2573</v>
      </c>
      <c r="O238" s="195">
        <v>1793</v>
      </c>
      <c r="P238" s="187">
        <v>1575</v>
      </c>
      <c r="Q238" s="188">
        <v>1129</v>
      </c>
      <c r="R238" s="189">
        <v>1480</v>
      </c>
      <c r="S238" s="190">
        <v>1803</v>
      </c>
      <c r="T238" s="187">
        <v>678</v>
      </c>
      <c r="U238" s="191">
        <v>267</v>
      </c>
      <c r="V238" s="189">
        <v>2072</v>
      </c>
      <c r="W238" s="196">
        <v>1486</v>
      </c>
      <c r="X238" s="187">
        <v>1580</v>
      </c>
      <c r="Y238" s="191">
        <v>513</v>
      </c>
      <c r="Z238" s="189">
        <v>2905</v>
      </c>
      <c r="AA238" s="187">
        <v>3273</v>
      </c>
      <c r="AB238" s="162">
        <f t="shared" si="2976"/>
        <v>21258</v>
      </c>
      <c r="AC238" s="165">
        <f t="shared" si="3007"/>
        <v>18824</v>
      </c>
      <c r="BI238" s="139" t="s">
        <v>28</v>
      </c>
      <c r="BJ238" s="123">
        <f>B238/B250</f>
        <v>3.3837746952501052E-2</v>
      </c>
      <c r="BK238" s="124">
        <f t="shared" ref="BK238" si="3310">C238/C250</f>
        <v>5.2190832738109899E-2</v>
      </c>
      <c r="BL238" s="125">
        <f t="shared" ref="BL238" si="3311">D238/D250</f>
        <v>4.3139379793264425E-2</v>
      </c>
      <c r="BM238" s="126">
        <f t="shared" ref="BM238" si="3312">E238/E250</f>
        <v>4.3740022805017105E-2</v>
      </c>
      <c r="BN238" s="123">
        <f t="shared" ref="BN238" si="3313">F238/F250</f>
        <v>3.8543816851191591E-2</v>
      </c>
      <c r="BO238" s="124">
        <f t="shared" ref="BO238" si="3314">G238/G250</f>
        <v>4.9278987064754386E-2</v>
      </c>
      <c r="BP238" s="125">
        <f t="shared" ref="BP238" si="3315">H238/H250</f>
        <v>4.6623351886732556E-2</v>
      </c>
      <c r="BQ238" s="126">
        <f t="shared" ref="BQ238" si="3316">I238/I250</f>
        <v>5.5759605686337942E-2</v>
      </c>
      <c r="BR238" s="123">
        <f t="shared" ref="BR238" si="3317">J238/J250</f>
        <v>6.2214802448525321E-2</v>
      </c>
      <c r="BS238" s="124">
        <f t="shared" ref="BS238" si="3318">K238/K250</f>
        <v>3.2229384307623919E-2</v>
      </c>
      <c r="BT238" s="125">
        <f t="shared" ref="BT238" si="3319">L238/L250</f>
        <v>6.8813438401919766E-2</v>
      </c>
      <c r="BU238" s="123">
        <f t="shared" ref="BU238" si="3320">M238/M250</f>
        <v>3.0216131369234484E-2</v>
      </c>
      <c r="BV238" s="127">
        <f t="shared" ref="BV238" si="3321">N238/N250</f>
        <v>5.2823913445153872E-2</v>
      </c>
      <c r="BW238" s="128">
        <f t="shared" ref="BW238" si="3322">O238/O250</f>
        <v>3.6842970451650026E-2</v>
      </c>
      <c r="BX238" s="123">
        <f t="shared" ref="BX238" si="3323">P238/P250</f>
        <v>5.3014238109663742E-2</v>
      </c>
      <c r="BY238" s="124">
        <f t="shared" ref="BY238" si="3324">Q238/Q250</f>
        <v>3.8445821698562962E-2</v>
      </c>
      <c r="BZ238" s="125">
        <f t="shared" ref="BZ238" si="3325">R238/R250</f>
        <v>4.2063379280943586E-2</v>
      </c>
      <c r="CA238" s="126">
        <f t="shared" ref="CA238" si="3326">S238/S250</f>
        <v>5.0751562236108765E-2</v>
      </c>
      <c r="CB238" s="123">
        <f t="shared" ref="CB238" si="3327">T238/T250</f>
        <v>6.0090401488965703E-2</v>
      </c>
      <c r="CC238" s="124">
        <f t="shared" ref="CC238" si="3328">U238/U250</f>
        <v>2.3375941166170547E-2</v>
      </c>
      <c r="CD238" s="125">
        <f t="shared" ref="CD238" si="3329">V238/V250</f>
        <v>5.6354883455272391E-2</v>
      </c>
      <c r="CE238" s="126">
        <f t="shared" ref="CE238" si="3330">W238/W250</f>
        <v>3.5192421551213736E-2</v>
      </c>
      <c r="CF238" s="123">
        <f t="shared" ref="CF238" si="3331">X238/X250</f>
        <v>5.4939323342258074E-2</v>
      </c>
      <c r="CG238" s="124">
        <f t="shared" ref="CG238" si="3332">Y238/Y250</f>
        <v>2.86144578313253E-2</v>
      </c>
      <c r="CH238" s="125">
        <f t="shared" ref="CH238" si="3333">Z238/Z250</f>
        <v>4.9287410926365793E-2</v>
      </c>
      <c r="CI238" s="123">
        <f t="shared" ref="CI238" si="3334">AA238/AA250</f>
        <v>5.3543384373773067E-2</v>
      </c>
      <c r="CJ238" s="129">
        <f t="shared" ref="CJ238" si="3335">AB238/AB250</f>
        <v>4.9450549450549448E-2</v>
      </c>
      <c r="CK238" s="130">
        <f t="shared" ref="CK238" si="3336">AC238/AC250</f>
        <v>4.387377665488091E-2</v>
      </c>
    </row>
    <row r="239" spans="1:89" x14ac:dyDescent="0.25">
      <c r="A239" s="131" t="s">
        <v>29</v>
      </c>
      <c r="B239" s="197">
        <v>1791</v>
      </c>
      <c r="C239" s="181">
        <v>3476</v>
      </c>
      <c r="D239" s="182">
        <v>1520</v>
      </c>
      <c r="E239" s="183">
        <v>1342</v>
      </c>
      <c r="F239" s="180">
        <v>1325</v>
      </c>
      <c r="G239" s="184">
        <v>1936</v>
      </c>
      <c r="H239" s="182">
        <v>2454</v>
      </c>
      <c r="I239" s="183">
        <v>3837</v>
      </c>
      <c r="J239" s="180">
        <v>1017</v>
      </c>
      <c r="K239" s="181">
        <v>298</v>
      </c>
      <c r="L239" s="182">
        <v>2797</v>
      </c>
      <c r="M239" s="180">
        <v>1110</v>
      </c>
      <c r="N239" s="185">
        <v>3778</v>
      </c>
      <c r="O239" s="198">
        <v>2404</v>
      </c>
      <c r="P239" s="180">
        <v>1966</v>
      </c>
      <c r="Q239" s="181">
        <v>1482</v>
      </c>
      <c r="R239" s="182">
        <v>1896</v>
      </c>
      <c r="S239" s="183">
        <v>2752</v>
      </c>
      <c r="T239" s="180">
        <v>1333</v>
      </c>
      <c r="U239" s="184">
        <v>322</v>
      </c>
      <c r="V239" s="182">
        <v>3052</v>
      </c>
      <c r="W239" s="199">
        <v>2165</v>
      </c>
      <c r="X239" s="180">
        <v>2155</v>
      </c>
      <c r="Y239" s="184">
        <v>725</v>
      </c>
      <c r="Z239" s="182">
        <v>3038</v>
      </c>
      <c r="AA239" s="180">
        <v>4358</v>
      </c>
      <c r="AB239" s="162">
        <f t="shared" si="2976"/>
        <v>28122</v>
      </c>
      <c r="AC239" s="165">
        <f t="shared" si="3007"/>
        <v>26207</v>
      </c>
      <c r="BI239" s="131" t="s">
        <v>29</v>
      </c>
      <c r="BJ239" s="123">
        <f>B239/B250</f>
        <v>4.1824295922656581E-2</v>
      </c>
      <c r="BK239" s="124">
        <f t="shared" ref="BK239" si="3337">C239/C250</f>
        <v>8.561365483608778E-2</v>
      </c>
      <c r="BL239" s="125">
        <f t="shared" ref="BL239" si="3338">D239/D250</f>
        <v>6.3354451483827942E-2</v>
      </c>
      <c r="BM239" s="126">
        <f t="shared" ref="BM239" si="3339">E239/E250</f>
        <v>6.1208665906499427E-2</v>
      </c>
      <c r="BN239" s="123">
        <f t="shared" ref="BN239" si="3340">F239/F250</f>
        <v>4.9727903921936573E-2</v>
      </c>
      <c r="BO239" s="124">
        <f t="shared" ref="BO239" si="3341">G239/G250</f>
        <v>7.5657509085935368E-2</v>
      </c>
      <c r="BP239" s="125">
        <f t="shared" ref="BP239" si="3342">H239/H250</f>
        <v>5.193540877441747E-2</v>
      </c>
      <c r="BQ239" s="126">
        <f t="shared" ref="BQ239" si="3343">I239/I250</f>
        <v>7.3020343692313541E-2</v>
      </c>
      <c r="BR239" s="123">
        <f t="shared" ref="BR239" si="3344">J239/J250</f>
        <v>0.11318864774624374</v>
      </c>
      <c r="BS239" s="124">
        <f t="shared" ref="BS239" si="3345">K239/K250</f>
        <v>3.3118470771282507E-2</v>
      </c>
      <c r="BT239" s="125">
        <f t="shared" ref="BT239" si="3346">L239/L250</f>
        <v>9.0702727243246753E-2</v>
      </c>
      <c r="BU239" s="123">
        <f t="shared" ref="BU239" si="3347">M239/M250</f>
        <v>3.350639942042985E-2</v>
      </c>
      <c r="BV239" s="127">
        <f t="shared" ref="BV239" si="3348">N239/N250</f>
        <v>7.7562668090086023E-2</v>
      </c>
      <c r="BW239" s="128">
        <f t="shared" ref="BW239" si="3349">O239/O250</f>
        <v>4.9397936958040518E-2</v>
      </c>
      <c r="BX239" s="123">
        <f t="shared" ref="BX239" si="3350">P239/P250</f>
        <v>6.6175233094348515E-2</v>
      </c>
      <c r="BY239" s="124">
        <f t="shared" ref="BY239" si="3351">Q239/Q250</f>
        <v>5.0466525914322685E-2</v>
      </c>
      <c r="BZ239" s="125">
        <f t="shared" ref="BZ239" si="3352">R239/R250</f>
        <v>5.3886599403154753E-2</v>
      </c>
      <c r="CA239" s="126">
        <f t="shared" ref="CA239" si="3353">S239/S250</f>
        <v>7.7464392276079486E-2</v>
      </c>
      <c r="CB239" s="123">
        <f t="shared" ref="CB239" si="3354">T239/T250</f>
        <v>0.11814233803066561</v>
      </c>
      <c r="CC239" s="124">
        <f t="shared" ref="CC239" si="3355">U239/U250</f>
        <v>2.819120994571879E-2</v>
      </c>
      <c r="CD239" s="125">
        <f t="shared" ref="CD239" si="3356">V239/V250</f>
        <v>8.3009220224657981E-2</v>
      </c>
      <c r="CE239" s="126">
        <f t="shared" ref="CE239" si="3357">W239/W250</f>
        <v>5.1272942569567791E-2</v>
      </c>
      <c r="CF239" s="123">
        <f t="shared" ref="CF239" si="3358">X239/X250</f>
        <v>7.4933064432003899E-2</v>
      </c>
      <c r="CG239" s="124">
        <f t="shared" ref="CG239" si="3359">Y239/Y250</f>
        <v>4.0439535921463633E-2</v>
      </c>
      <c r="CH239" s="125">
        <f t="shared" ref="CH239" si="3360">Z239/Z250</f>
        <v>5.1543942992874112E-2</v>
      </c>
      <c r="CI239" s="123">
        <f t="shared" ref="CI239" si="3361">AA239/AA250</f>
        <v>7.1293024473236488E-2</v>
      </c>
      <c r="CJ239" s="129">
        <f t="shared" ref="CJ239" si="3362">AB239/AB250</f>
        <v>6.5417647551432478E-2</v>
      </c>
      <c r="CK239" s="130">
        <f t="shared" ref="CK239" si="3363">AC239/AC250</f>
        <v>6.1081601402170844E-2</v>
      </c>
    </row>
    <row r="240" spans="1:89" x14ac:dyDescent="0.25">
      <c r="A240" s="139" t="s">
        <v>30</v>
      </c>
      <c r="B240" s="280">
        <v>2150</v>
      </c>
      <c r="C240" s="267">
        <v>4717</v>
      </c>
      <c r="D240" s="268">
        <v>1848</v>
      </c>
      <c r="E240" s="269">
        <v>1824</v>
      </c>
      <c r="F240" s="266">
        <v>1673</v>
      </c>
      <c r="G240" s="270">
        <v>2910</v>
      </c>
      <c r="H240" s="268">
        <v>2849</v>
      </c>
      <c r="I240" s="269">
        <v>5154</v>
      </c>
      <c r="J240" s="266">
        <v>1418</v>
      </c>
      <c r="K240" s="267">
        <v>363</v>
      </c>
      <c r="L240" s="268">
        <v>3961</v>
      </c>
      <c r="M240" s="266">
        <v>1067</v>
      </c>
      <c r="N240" s="271">
        <v>4608</v>
      </c>
      <c r="O240" s="281">
        <v>2984</v>
      </c>
      <c r="P240" s="266">
        <v>2670</v>
      </c>
      <c r="Q240" s="267">
        <v>2057</v>
      </c>
      <c r="R240" s="268">
        <v>2428</v>
      </c>
      <c r="S240" s="269">
        <v>3437</v>
      </c>
      <c r="T240" s="266">
        <v>1868</v>
      </c>
      <c r="U240" s="270">
        <v>357</v>
      </c>
      <c r="V240" s="268">
        <v>4175</v>
      </c>
      <c r="W240" s="282">
        <v>2336</v>
      </c>
      <c r="X240" s="266">
        <v>2959</v>
      </c>
      <c r="Y240" s="270">
        <v>920</v>
      </c>
      <c r="Z240" s="268">
        <v>3773</v>
      </c>
      <c r="AA240" s="266">
        <v>5952</v>
      </c>
      <c r="AB240" s="286">
        <f t="shared" si="2976"/>
        <v>36380</v>
      </c>
      <c r="AC240" s="287">
        <f t="shared" si="3007"/>
        <v>34078</v>
      </c>
      <c r="BI240" s="139" t="s">
        <v>30</v>
      </c>
      <c r="BJ240" s="123">
        <f>B240/B250</f>
        <v>5.0207837093082998E-2</v>
      </c>
      <c r="BK240" s="124">
        <f t="shared" ref="BK240" si="3364">C240/C250</f>
        <v>0.1161794044481663</v>
      </c>
      <c r="BL240" s="125">
        <f t="shared" ref="BL240" si="3365">D240/D250</f>
        <v>7.702567522507503E-2</v>
      </c>
      <c r="BM240" s="126">
        <f t="shared" ref="BM240" si="3366">E240/E250</f>
        <v>8.3192702394526793E-2</v>
      </c>
      <c r="BN240" s="123">
        <f t="shared" ref="BN240" si="3367">F240/F250</f>
        <v>6.278851566898104E-2</v>
      </c>
      <c r="BO240" s="124">
        <f t="shared" ref="BO240" si="3368">G240/G250</f>
        <v>0.11372073938020243</v>
      </c>
      <c r="BP240" s="125">
        <f t="shared" ref="BP240" si="3369">H240/H250</f>
        <v>6.0295020211212462E-2</v>
      </c>
      <c r="BQ240" s="126">
        <f t="shared" ref="BQ240" si="3370">I240/I250</f>
        <v>9.8083620377947364E-2</v>
      </c>
      <c r="BR240" s="123">
        <f t="shared" ref="BR240" si="3371">J240/J250</f>
        <v>0.15781858653311073</v>
      </c>
      <c r="BS240" s="124">
        <f t="shared" ref="BS240" si="3372">K240/K250</f>
        <v>4.0342298288508556E-2</v>
      </c>
      <c r="BT240" s="125">
        <f t="shared" ref="BT240" si="3373">L240/L250</f>
        <v>0.12844958977851281</v>
      </c>
      <c r="BU240" s="123">
        <f t="shared" ref="BU240" si="3374">M240/M250</f>
        <v>3.220840376720599E-2</v>
      </c>
      <c r="BV240" s="127">
        <f t="shared" ref="BV240" si="3375">N240/N250</f>
        <v>9.4602640169167918E-2</v>
      </c>
      <c r="BW240" s="128">
        <f t="shared" ref="BW240" si="3376">O240/O250</f>
        <v>6.1315908437101878E-2</v>
      </c>
      <c r="BX240" s="123">
        <f t="shared" ref="BX240" si="3377">P240/P250</f>
        <v>8.9871756033525194E-2</v>
      </c>
      <c r="BY240" s="124">
        <f t="shared" ref="BY240" si="3378">Q240/Q250</f>
        <v>7.0046993121296738E-2</v>
      </c>
      <c r="BZ240" s="125">
        <f t="shared" ref="BZ240" si="3379">R240/R250</f>
        <v>6.9006678982520955E-2</v>
      </c>
      <c r="CA240" s="126">
        <f t="shared" ref="CA240" si="3380">S240/S250</f>
        <v>9.6746045150030963E-2</v>
      </c>
      <c r="CB240" s="123">
        <f t="shared" ref="CB240" si="3381">T240/T250</f>
        <v>0.16555880528228309</v>
      </c>
      <c r="CC240" s="124">
        <f t="shared" ref="CC240" si="3382">U240/U250</f>
        <v>3.1255471896340398E-2</v>
      </c>
      <c r="CD240" s="125">
        <f t="shared" ref="CD240" si="3383">V240/V250</f>
        <v>0.11355291429814779</v>
      </c>
      <c r="CE240" s="126">
        <f t="shared" ref="CE240" si="3384">W240/W250</f>
        <v>5.5322676139727647E-2</v>
      </c>
      <c r="CF240" s="123">
        <f t="shared" ref="CF240" si="3385">X240/X250</f>
        <v>0.1028895302340137</v>
      </c>
      <c r="CG240" s="124">
        <f t="shared" ref="CG240" si="3386">Y240/Y250</f>
        <v>5.1316376617581434E-2</v>
      </c>
      <c r="CH240" s="125">
        <f t="shared" ref="CH240" si="3387">Z240/Z250</f>
        <v>6.4014251781472686E-2</v>
      </c>
      <c r="CI240" s="123">
        <f t="shared" ref="CI240" si="3388">AA240/AA250</f>
        <v>9.7369454259913626E-2</v>
      </c>
      <c r="CJ240" s="129">
        <f t="shared" ref="CJ240" si="3389">AB240/AB250</f>
        <v>8.4627480901824675E-2</v>
      </c>
      <c r="CK240" s="130">
        <f t="shared" ref="CK240" si="3390">AC240/AC250</f>
        <v>7.9426825374257951E-2</v>
      </c>
    </row>
    <row r="241" spans="1:89" x14ac:dyDescent="0.25">
      <c r="A241" s="131" t="s">
        <v>31</v>
      </c>
      <c r="B241" s="283">
        <v>2080</v>
      </c>
      <c r="C241" s="274">
        <v>5148</v>
      </c>
      <c r="D241" s="275">
        <v>1582</v>
      </c>
      <c r="E241" s="276">
        <v>1819</v>
      </c>
      <c r="F241" s="273">
        <v>1212</v>
      </c>
      <c r="G241" s="277">
        <v>2906</v>
      </c>
      <c r="H241" s="275">
        <v>3039</v>
      </c>
      <c r="I241" s="276">
        <v>5828</v>
      </c>
      <c r="J241" s="273">
        <v>980</v>
      </c>
      <c r="K241" s="274">
        <v>358</v>
      </c>
      <c r="L241" s="275">
        <v>4012</v>
      </c>
      <c r="M241" s="273">
        <v>1064</v>
      </c>
      <c r="N241" s="278">
        <v>5193</v>
      </c>
      <c r="O241" s="284">
        <v>2932</v>
      </c>
      <c r="P241" s="273">
        <v>2708</v>
      </c>
      <c r="Q241" s="274">
        <v>2573</v>
      </c>
      <c r="R241" s="275">
        <v>2547</v>
      </c>
      <c r="S241" s="276">
        <v>3603</v>
      </c>
      <c r="T241" s="273">
        <v>1790</v>
      </c>
      <c r="U241" s="277">
        <v>312</v>
      </c>
      <c r="V241" s="275">
        <v>4835</v>
      </c>
      <c r="W241" s="285">
        <v>2425</v>
      </c>
      <c r="X241" s="273">
        <v>2979</v>
      </c>
      <c r="Y241" s="277">
        <v>1053</v>
      </c>
      <c r="Z241" s="275">
        <v>3842</v>
      </c>
      <c r="AA241" s="273">
        <v>6406</v>
      </c>
      <c r="AB241" s="286">
        <f t="shared" si="2976"/>
        <v>36799</v>
      </c>
      <c r="AC241" s="287">
        <f t="shared" si="3007"/>
        <v>36427</v>
      </c>
      <c r="BI241" s="131" t="s">
        <v>31</v>
      </c>
      <c r="BJ241" s="123">
        <f>B241/B250</f>
        <v>4.8573163327261686E-2</v>
      </c>
      <c r="BK241" s="124">
        <f t="shared" ref="BK241" si="3391">C241/C250</f>
        <v>0.12679490652939582</v>
      </c>
      <c r="BL241" s="125">
        <f t="shared" ref="BL241" si="3392">D241/D250</f>
        <v>6.5938646215405142E-2</v>
      </c>
      <c r="BM241" s="126">
        <f t="shared" ref="BM241" si="3393">E241/E250</f>
        <v>8.2964652223489171E-2</v>
      </c>
      <c r="BN241" s="123">
        <f t="shared" ref="BN241" si="3394">F241/F250</f>
        <v>4.5486958153499721E-2</v>
      </c>
      <c r="BO241" s="124">
        <f t="shared" ref="BO241" si="3395">G241/G250</f>
        <v>0.11356442221266951</v>
      </c>
      <c r="BP241" s="125">
        <f t="shared" ref="BP241" si="3396">H241/H250</f>
        <v>6.4316099130177135E-2</v>
      </c>
      <c r="BQ241" s="126">
        <f t="shared" ref="BQ241" si="3397">I241/I250</f>
        <v>0.11091023274401964</v>
      </c>
      <c r="BR241" s="123">
        <f t="shared" ref="BR241" si="3398">J241/J250</f>
        <v>0.10907067334446299</v>
      </c>
      <c r="BS241" s="124">
        <f t="shared" ref="BS241" si="3399">K241/K250</f>
        <v>3.9786619248721941E-2</v>
      </c>
      <c r="BT241" s="125">
        <f t="shared" ref="BT241" si="3400">L241/L250</f>
        <v>0.1301034471576353</v>
      </c>
      <c r="BU241" s="123">
        <f t="shared" ref="BU241" si="3401">M241/M250</f>
        <v>3.2117845930934558E-2</v>
      </c>
      <c r="BV241" s="127">
        <f t="shared" ref="BV241" si="3402">N241/N250</f>
        <v>0.10661274097189431</v>
      </c>
      <c r="BW241" s="128">
        <f t="shared" ref="BW241" si="3403">O241/O250</f>
        <v>6.0247400649323962E-2</v>
      </c>
      <c r="BX241" s="123">
        <f t="shared" ref="BX241" si="3404">P241/P250</f>
        <v>9.115082971490121E-2</v>
      </c>
      <c r="BY241" s="124">
        <f t="shared" ref="BY241" si="3405">Q241/Q250</f>
        <v>8.7618334127903014E-2</v>
      </c>
      <c r="BZ241" s="125">
        <f t="shared" ref="BZ241" si="3406">R241/R250</f>
        <v>7.2388802046326556E-2</v>
      </c>
      <c r="CA241" s="126">
        <f t="shared" ref="CA241" si="3407">S241/S250</f>
        <v>0.10141867927714913</v>
      </c>
      <c r="CB241" s="123">
        <f t="shared" ref="CB241" si="3408">T241/T250</f>
        <v>0.15864575024372951</v>
      </c>
      <c r="CC241" s="124">
        <f t="shared" ref="CC241" si="3409">U241/U250</f>
        <v>2.7315706531255472E-2</v>
      </c>
      <c r="CD241" s="125">
        <f t="shared" ref="CD241" si="3410">V241/V250</f>
        <v>0.1315037941632442</v>
      </c>
      <c r="CE241" s="126">
        <f t="shared" ref="CE241" si="3411">W241/W250</f>
        <v>5.7430432208407343E-2</v>
      </c>
      <c r="CF241" s="123">
        <f t="shared" ref="CF241" si="3412">X241/X250</f>
        <v>0.10358496470670051</v>
      </c>
      <c r="CG241" s="124">
        <f t="shared" ref="CG241" si="3413">Y241/Y250</f>
        <v>5.8734939759036146E-2</v>
      </c>
      <c r="CH241" s="125">
        <f t="shared" ref="CH241" si="3414">Z241/Z250</f>
        <v>6.5184933831014591E-2</v>
      </c>
      <c r="CI241" s="123">
        <f t="shared" ref="CI241" si="3415">AA241/AA250</f>
        <v>0.10479649260567989</v>
      </c>
      <c r="CJ241" s="129">
        <f t="shared" ref="CJ241" si="3416">AB241/AB250</f>
        <v>8.5602162443822058E-2</v>
      </c>
      <c r="CK241" s="130">
        <f t="shared" ref="CK241" si="3417">AC241/AC250</f>
        <v>8.490172451165251E-2</v>
      </c>
    </row>
    <row r="242" spans="1:89" x14ac:dyDescent="0.25">
      <c r="A242" s="139" t="s">
        <v>32</v>
      </c>
      <c r="B242" s="194">
        <v>2469</v>
      </c>
      <c r="C242" s="188">
        <v>4532</v>
      </c>
      <c r="D242" s="189">
        <v>1137</v>
      </c>
      <c r="E242" s="190">
        <v>1972</v>
      </c>
      <c r="F242" s="187">
        <v>1068</v>
      </c>
      <c r="G242" s="191">
        <v>2839</v>
      </c>
      <c r="H242" s="189">
        <v>2627</v>
      </c>
      <c r="I242" s="190">
        <v>5678</v>
      </c>
      <c r="J242" s="187">
        <v>708</v>
      </c>
      <c r="K242" s="188">
        <v>293</v>
      </c>
      <c r="L242" s="189">
        <v>3238</v>
      </c>
      <c r="M242" s="187">
        <v>1262</v>
      </c>
      <c r="N242" s="192">
        <v>3975</v>
      </c>
      <c r="O242" s="195">
        <v>2793</v>
      </c>
      <c r="P242" s="187">
        <v>1924</v>
      </c>
      <c r="Q242" s="188">
        <v>2327</v>
      </c>
      <c r="R242" s="189">
        <v>2070</v>
      </c>
      <c r="S242" s="190">
        <v>2934</v>
      </c>
      <c r="T242" s="187">
        <v>1166</v>
      </c>
      <c r="U242" s="191">
        <v>322</v>
      </c>
      <c r="V242" s="189">
        <v>3806</v>
      </c>
      <c r="W242" s="196">
        <v>2350</v>
      </c>
      <c r="X242" s="187">
        <v>2084</v>
      </c>
      <c r="Y242" s="191">
        <v>873</v>
      </c>
      <c r="Z242" s="189">
        <v>3486</v>
      </c>
      <c r="AA242" s="187">
        <v>5217</v>
      </c>
      <c r="AB242" s="162">
        <f t="shared" si="2976"/>
        <v>29758</v>
      </c>
      <c r="AC242" s="165">
        <f t="shared" si="3007"/>
        <v>33392</v>
      </c>
      <c r="BI242" s="139" t="s">
        <v>32</v>
      </c>
      <c r="BJ242" s="123">
        <f>B242/B250</f>
        <v>5.7657278968754382E-2</v>
      </c>
      <c r="BK242" s="124">
        <f t="shared" ref="BK242" si="3418">C242/C250</f>
        <v>0.11162286643186128</v>
      </c>
      <c r="BL242" s="125">
        <f t="shared" ref="BL242" si="3419">D242/D250</f>
        <v>4.7390796932310769E-2</v>
      </c>
      <c r="BM242" s="126">
        <f t="shared" ref="BM242" si="3420">E242/E250</f>
        <v>8.9942987457240595E-2</v>
      </c>
      <c r="BN242" s="123">
        <f t="shared" ref="BN242" si="3421">F242/F250</f>
        <v>4.0082567085757179E-2</v>
      </c>
      <c r="BO242" s="124">
        <f t="shared" ref="BO242" si="3422">G242/G250</f>
        <v>0.11094610965649303</v>
      </c>
      <c r="BP242" s="125">
        <f t="shared" ref="BP242" si="3423">H242/H250</f>
        <v>5.5596706948001104E-2</v>
      </c>
      <c r="BQ242" s="126">
        <f t="shared" ref="BQ242" si="3424">I242/I250</f>
        <v>0.10805564542219347</v>
      </c>
      <c r="BR242" s="123">
        <f t="shared" ref="BR242" si="3425">J242/J250</f>
        <v>7.8797996661101835E-2</v>
      </c>
      <c r="BS242" s="124">
        <f t="shared" ref="BS242" si="3426">K242/K250</f>
        <v>3.2562791731495885E-2</v>
      </c>
      <c r="BT242" s="125">
        <f t="shared" ref="BT242" si="3427">L242/L250</f>
        <v>0.10500372928624704</v>
      </c>
      <c r="BU242" s="123">
        <f t="shared" ref="BU242" si="3428">M242/M250</f>
        <v>3.8094663124849069E-2</v>
      </c>
      <c r="BV242" s="127">
        <f t="shared" ref="BV242" si="3429">N242/N250</f>
        <v>8.1607095198012694E-2</v>
      </c>
      <c r="BW242" s="128">
        <f t="shared" ref="BW242" si="3430">O242/O250</f>
        <v>5.7391197139686843E-2</v>
      </c>
      <c r="BX242" s="123">
        <f t="shared" ref="BX242" si="3431">P242/P250</f>
        <v>6.4761520078090815E-2</v>
      </c>
      <c r="BY242" s="124">
        <f t="shared" ref="BY242" si="3432">Q242/Q250</f>
        <v>7.9241299461962816E-2</v>
      </c>
      <c r="BZ242" s="125">
        <f t="shared" ref="BZ242" si="3433">R242/R250</f>
        <v>5.8831888588887313E-2</v>
      </c>
      <c r="CA242" s="126">
        <f t="shared" ref="CA242" si="3434">S242/S250</f>
        <v>8.2587400776895789E-2</v>
      </c>
      <c r="CB242" s="123">
        <f t="shared" ref="CB242" si="3435">T242/T250</f>
        <v>0.1033413099353009</v>
      </c>
      <c r="CC242" s="124">
        <f t="shared" ref="CC242" si="3436">U242/U250</f>
        <v>2.819120994571879E-2</v>
      </c>
      <c r="CD242" s="125">
        <f t="shared" ref="CD242" si="3437">V242/V250</f>
        <v>0.10351674055538934</v>
      </c>
      <c r="CE242" s="126">
        <f t="shared" ref="CE242" si="3438">W242/W250</f>
        <v>5.5654233274126705E-2</v>
      </c>
      <c r="CF242" s="123">
        <f t="shared" ref="CF242" si="3439">X242/X250</f>
        <v>7.2464272053965717E-2</v>
      </c>
      <c r="CG242" s="124">
        <f t="shared" ref="CG242" si="3440">Y242/Y250</f>
        <v>4.8694779116465865E-2</v>
      </c>
      <c r="CH242" s="125">
        <f t="shared" ref="CH242" si="3441">Z242/Z250</f>
        <v>5.9144893111638952E-2</v>
      </c>
      <c r="CI242" s="123">
        <f t="shared" ref="CI242" si="3442">AA242/AA250</f>
        <v>8.5345504515115828E-2</v>
      </c>
      <c r="CJ242" s="129">
        <f t="shared" ref="CJ242" si="3443">AB242/AB250</f>
        <v>6.9223325362190724E-2</v>
      </c>
      <c r="CK242" s="130">
        <f t="shared" ref="CK242" si="3444">AC242/AC250</f>
        <v>7.7827940398416035E-2</v>
      </c>
    </row>
    <row r="243" spans="1:89" x14ac:dyDescent="0.25">
      <c r="A243" s="131" t="s">
        <v>33</v>
      </c>
      <c r="B243" s="197">
        <v>2411</v>
      </c>
      <c r="C243" s="181">
        <v>3003</v>
      </c>
      <c r="D243" s="182">
        <v>976</v>
      </c>
      <c r="E243" s="183">
        <v>1458</v>
      </c>
      <c r="F243" s="180">
        <v>939</v>
      </c>
      <c r="G243" s="184">
        <v>1955</v>
      </c>
      <c r="H243" s="182">
        <v>2400</v>
      </c>
      <c r="I243" s="183">
        <v>3810</v>
      </c>
      <c r="J243" s="180">
        <v>549</v>
      </c>
      <c r="K243" s="181">
        <v>167</v>
      </c>
      <c r="L243" s="182">
        <v>2110</v>
      </c>
      <c r="M243" s="180">
        <v>1251</v>
      </c>
      <c r="N243" s="185">
        <v>2930</v>
      </c>
      <c r="O243" s="198">
        <v>2551</v>
      </c>
      <c r="P243" s="180">
        <v>1367</v>
      </c>
      <c r="Q243" s="181">
        <v>1913</v>
      </c>
      <c r="R243" s="182">
        <v>1561</v>
      </c>
      <c r="S243" s="183">
        <v>2303</v>
      </c>
      <c r="T243" s="180">
        <v>651</v>
      </c>
      <c r="U243" s="184">
        <v>362</v>
      </c>
      <c r="V243" s="182">
        <v>3452</v>
      </c>
      <c r="W243" s="199">
        <v>2074</v>
      </c>
      <c r="X243" s="180">
        <v>1250</v>
      </c>
      <c r="Y243" s="184">
        <v>859</v>
      </c>
      <c r="Z243" s="182">
        <v>3221</v>
      </c>
      <c r="AA243" s="180">
        <v>3412</v>
      </c>
      <c r="AB243" s="162">
        <f t="shared" si="2976"/>
        <v>23817</v>
      </c>
      <c r="AC243" s="165">
        <f t="shared" si="3007"/>
        <v>25118</v>
      </c>
      <c r="BI243" s="131" t="s">
        <v>33</v>
      </c>
      <c r="BJ243" s="123">
        <f>B243/B250</f>
        <v>5.6302834991359581E-2</v>
      </c>
      <c r="BK243" s="124">
        <f t="shared" ref="BK243" si="3445">C243/C250</f>
        <v>7.3963695475480901E-2</v>
      </c>
      <c r="BL243" s="125">
        <f t="shared" ref="BL243" si="3446">D243/D250</f>
        <v>4.0680226742247416E-2</v>
      </c>
      <c r="BM243" s="126">
        <f t="shared" ref="BM243" si="3447">E243/E250</f>
        <v>6.6499429874572399E-2</v>
      </c>
      <c r="BN243" s="123">
        <f t="shared" ref="BN243" si="3448">F243/F250</f>
        <v>3.5241133420904486E-2</v>
      </c>
      <c r="BO243" s="124">
        <f t="shared" ref="BO243" si="3449">G243/G250</f>
        <v>7.640001563171675E-2</v>
      </c>
      <c r="BP243" s="125">
        <f t="shared" ref="BP243" si="3450">H243/H250</f>
        <v>5.0792575818501197E-2</v>
      </c>
      <c r="BQ243" s="126">
        <f t="shared" ref="BQ243" si="3451">I243/I250</f>
        <v>7.2506517974384843E-2</v>
      </c>
      <c r="BR243" s="123">
        <f t="shared" ref="BR243" si="3452">J243/J250</f>
        <v>6.1101836393989986E-2</v>
      </c>
      <c r="BS243" s="124">
        <f t="shared" ref="BS243" si="3453">K243/K250</f>
        <v>1.8559679928873082E-2</v>
      </c>
      <c r="BT243" s="125">
        <f t="shared" ref="BT243" si="3454">L243/L250</f>
        <v>6.8424295489185064E-2</v>
      </c>
      <c r="BU243" s="123">
        <f t="shared" ref="BU243" si="3455">M243/M250</f>
        <v>3.7762617725187152E-2</v>
      </c>
      <c r="BV243" s="127">
        <f t="shared" ref="BV243" si="3456">N243/N250</f>
        <v>6.0153154447843311E-2</v>
      </c>
      <c r="BW243" s="128">
        <f t="shared" ref="BW243" si="3457">O243/O250</f>
        <v>5.2418526281181932E-2</v>
      </c>
      <c r="BX243" s="123">
        <f t="shared" ref="BX243" si="3458">P243/P250</f>
        <v>4.6012992695816081E-2</v>
      </c>
      <c r="BY243" s="124">
        <f t="shared" ref="BY243" si="3459">Q243/Q250</f>
        <v>6.5143363072941496E-2</v>
      </c>
      <c r="BZ243" s="125">
        <f t="shared" ref="BZ243" si="3460">R243/R250</f>
        <v>4.4365496660508742E-2</v>
      </c>
      <c r="CA243" s="126">
        <f t="shared" ref="CA243" si="3461">S243/S250</f>
        <v>6.4825761414175537E-2</v>
      </c>
      <c r="CB243" s="123">
        <f t="shared" ref="CB243" si="3462">T243/T250</f>
        <v>5.7697420898697158E-2</v>
      </c>
      <c r="CC243" s="124">
        <f t="shared" ref="CC243" si="3463">U243/U250</f>
        <v>3.1693223603572053E-2</v>
      </c>
      <c r="CD243" s="125">
        <f t="shared" ref="CD243" si="3464">V243/V250</f>
        <v>9.388854135501945E-2</v>
      </c>
      <c r="CE243" s="126">
        <f t="shared" ref="CE243" si="3465">W243/W250</f>
        <v>4.9117821195973951E-2</v>
      </c>
      <c r="CF243" s="123">
        <f t="shared" ref="CF243" si="3466">X243/X250</f>
        <v>4.3464654542925696E-2</v>
      </c>
      <c r="CG243" s="124">
        <f t="shared" ref="CG243" si="3467">Y243/Y250</f>
        <v>4.7913877733154843E-2</v>
      </c>
      <c r="CH243" s="125">
        <f t="shared" ref="CH243" si="3468">Z243/Z250</f>
        <v>5.4648795385137429E-2</v>
      </c>
      <c r="CI243" s="123">
        <f t="shared" ref="CI243" si="3469">AA243/AA250</f>
        <v>5.5817301400340268E-2</v>
      </c>
      <c r="CJ243" s="129">
        <f t="shared" ref="CJ243" si="3470">AB243/AB250</f>
        <v>5.5403318104418869E-2</v>
      </c>
      <c r="CK243" s="130">
        <f t="shared" ref="CK243" si="3471">AC243/AC250</f>
        <v>5.854342977142471E-2</v>
      </c>
    </row>
    <row r="244" spans="1:89" x14ac:dyDescent="0.25">
      <c r="A244" s="139" t="s">
        <v>34</v>
      </c>
      <c r="B244" s="194">
        <v>1043</v>
      </c>
      <c r="C244" s="188">
        <v>1983</v>
      </c>
      <c r="D244" s="189">
        <v>470</v>
      </c>
      <c r="E244" s="190">
        <v>1256</v>
      </c>
      <c r="F244" s="187">
        <v>445</v>
      </c>
      <c r="G244" s="191">
        <v>1592</v>
      </c>
      <c r="H244" s="189">
        <v>1506</v>
      </c>
      <c r="I244" s="190">
        <v>2876</v>
      </c>
      <c r="J244" s="187">
        <v>393</v>
      </c>
      <c r="K244" s="188">
        <v>125</v>
      </c>
      <c r="L244" s="189">
        <v>1423</v>
      </c>
      <c r="M244" s="187">
        <v>1174</v>
      </c>
      <c r="N244" s="192">
        <v>2170</v>
      </c>
      <c r="O244" s="195">
        <v>2394</v>
      </c>
      <c r="P244" s="187">
        <v>903</v>
      </c>
      <c r="Q244" s="188">
        <v>1576</v>
      </c>
      <c r="R244" s="189">
        <v>1314</v>
      </c>
      <c r="S244" s="190">
        <v>1960</v>
      </c>
      <c r="T244" s="187">
        <v>407</v>
      </c>
      <c r="U244" s="191">
        <v>333</v>
      </c>
      <c r="V244" s="189">
        <v>3168</v>
      </c>
      <c r="W244" s="196">
        <v>1635</v>
      </c>
      <c r="X244" s="187">
        <v>860</v>
      </c>
      <c r="Y244" s="191">
        <v>735</v>
      </c>
      <c r="Z244" s="189">
        <v>2381</v>
      </c>
      <c r="AA244" s="187">
        <v>3078</v>
      </c>
      <c r="AB244" s="162">
        <f t="shared" si="2976"/>
        <v>16483</v>
      </c>
      <c r="AC244" s="165">
        <f t="shared" si="3007"/>
        <v>20717</v>
      </c>
      <c r="BI244" s="139" t="s">
        <v>34</v>
      </c>
      <c r="BJ244" s="123">
        <f>B244/B250</f>
        <v>2.4356639110737471E-2</v>
      </c>
      <c r="BK244" s="124">
        <f t="shared" ref="BK244" si="3472">C244/C250</f>
        <v>4.8841161547745128E-2</v>
      </c>
      <c r="BL244" s="125">
        <f t="shared" ref="BL244" si="3473">D244/D250</f>
        <v>1.9589863287762587E-2</v>
      </c>
      <c r="BM244" s="126">
        <f t="shared" ref="BM244" si="3474">E244/E250</f>
        <v>5.7286202964652221E-2</v>
      </c>
      <c r="BN244" s="123">
        <f t="shared" ref="BN244" si="3475">F244/F250</f>
        <v>1.6701069619065492E-2</v>
      </c>
      <c r="BO244" s="124">
        <f t="shared" ref="BO244" si="3476">G244/G250</f>
        <v>6.2214232678103873E-2</v>
      </c>
      <c r="BP244" s="125">
        <f t="shared" ref="BP244" si="3477">H244/H250</f>
        <v>3.1872341326109499E-2</v>
      </c>
      <c r="BQ244" s="126">
        <f t="shared" ref="BQ244" si="3478">I244/I250</f>
        <v>5.4731954250480525E-2</v>
      </c>
      <c r="BR244" s="123">
        <f t="shared" ref="BR244" si="3479">J244/J250</f>
        <v>4.3739565943238731E-2</v>
      </c>
      <c r="BS244" s="124">
        <f t="shared" ref="BS244" si="3480">K244/K250</f>
        <v>1.3891975994665481E-2</v>
      </c>
      <c r="BT244" s="125">
        <f t="shared" ref="BT244" si="3481">L244/L250</f>
        <v>4.6145863735123388E-2</v>
      </c>
      <c r="BU244" s="123">
        <f t="shared" ref="BU244" si="3482">M244/M250</f>
        <v>3.5438299927553728E-2</v>
      </c>
      <c r="BV244" s="127">
        <f t="shared" ref="BV244" si="3483">N244/N250</f>
        <v>4.4550288447720132E-2</v>
      </c>
      <c r="BW244" s="128">
        <f t="shared" ref="BW244" si="3484">O244/O250</f>
        <v>4.9192454691160153E-2</v>
      </c>
      <c r="BX244" s="123">
        <f t="shared" ref="BX244" si="3485">P244/P250</f>
        <v>3.0394829849540544E-2</v>
      </c>
      <c r="BY244" s="124">
        <f t="shared" ref="BY244" si="3486">Q244/Q250</f>
        <v>5.366750664033236E-2</v>
      </c>
      <c r="BZ244" s="125">
        <f t="shared" ref="BZ244" si="3487">R244/R250</f>
        <v>3.734545971294586E-2</v>
      </c>
      <c r="CA244" s="126">
        <f t="shared" ref="CA244" si="3488">S244/S250</f>
        <v>5.5170860778021732E-2</v>
      </c>
      <c r="CB244" s="123">
        <f t="shared" ref="CB244" si="3489">T244/T250</f>
        <v>3.607196667552956E-2</v>
      </c>
      <c r="CC244" s="124">
        <f t="shared" ref="CC244" si="3490">U244/U250</f>
        <v>2.9154263701628436E-2</v>
      </c>
      <c r="CD244" s="125">
        <f t="shared" ref="CD244" si="3491">V244/V250</f>
        <v>8.6164223352462807E-2</v>
      </c>
      <c r="CE244" s="126">
        <f t="shared" ref="CE244" si="3492">W244/W250</f>
        <v>3.8721136767317942E-2</v>
      </c>
      <c r="CF244" s="123">
        <f t="shared" ref="CF244" si="3493">X244/X250</f>
        <v>2.9903682325532876E-2</v>
      </c>
      <c r="CG244" s="124">
        <f t="shared" ref="CG244" si="3494">Y244/Y250</f>
        <v>4.0997322623828651E-2</v>
      </c>
      <c r="CH244" s="125">
        <f t="shared" ref="CH244" si="3495">Z244/Z250</f>
        <v>4.0397013912453344E-2</v>
      </c>
      <c r="CI244" s="123">
        <f t="shared" ref="CI244" si="3496">AA244/AA250</f>
        <v>5.0353356890459361E-2</v>
      </c>
      <c r="CJ244" s="129">
        <f t="shared" ref="CJ244" si="3497">AB244/AB250</f>
        <v>3.8342901806068613E-2</v>
      </c>
      <c r="CK244" s="130">
        <f t="shared" ref="CK244" si="3498">AC244/AC250</f>
        <v>4.8285860123202712E-2</v>
      </c>
    </row>
    <row r="245" spans="1:89" x14ac:dyDescent="0.25">
      <c r="A245" s="131" t="s">
        <v>35</v>
      </c>
      <c r="B245" s="197">
        <v>0</v>
      </c>
      <c r="C245" s="181">
        <v>961</v>
      </c>
      <c r="D245" s="182">
        <v>6</v>
      </c>
      <c r="E245" s="183">
        <v>565</v>
      </c>
      <c r="F245" s="180">
        <v>10</v>
      </c>
      <c r="G245" s="184">
        <v>800</v>
      </c>
      <c r="H245" s="182">
        <v>72</v>
      </c>
      <c r="I245" s="183">
        <v>1154</v>
      </c>
      <c r="J245" s="180">
        <v>70</v>
      </c>
      <c r="K245" s="181">
        <v>27</v>
      </c>
      <c r="L245" s="182">
        <v>756</v>
      </c>
      <c r="M245" s="180">
        <v>143</v>
      </c>
      <c r="N245" s="185">
        <v>506</v>
      </c>
      <c r="O245" s="198">
        <v>311</v>
      </c>
      <c r="P245" s="180">
        <v>182</v>
      </c>
      <c r="Q245" s="181">
        <v>167</v>
      </c>
      <c r="R245" s="182">
        <v>183</v>
      </c>
      <c r="S245" s="183">
        <v>151</v>
      </c>
      <c r="T245" s="180">
        <v>52</v>
      </c>
      <c r="U245" s="184">
        <v>8</v>
      </c>
      <c r="V245" s="182">
        <v>203</v>
      </c>
      <c r="W245" s="199">
        <v>67</v>
      </c>
      <c r="X245" s="180">
        <v>91</v>
      </c>
      <c r="Y245" s="184">
        <v>35</v>
      </c>
      <c r="Z245" s="182">
        <v>44</v>
      </c>
      <c r="AA245" s="180">
        <v>119</v>
      </c>
      <c r="AB245" s="162">
        <f t="shared" si="2976"/>
        <v>2175</v>
      </c>
      <c r="AC245" s="165">
        <f t="shared" si="3007"/>
        <v>4508</v>
      </c>
      <c r="BI245" s="131" t="s">
        <v>35</v>
      </c>
      <c r="BJ245" s="123">
        <f>B245/B250</f>
        <v>0</v>
      </c>
      <c r="BK245" s="124">
        <f t="shared" ref="BK245" si="3499">C245/C250</f>
        <v>2.3669367749562818E-2</v>
      </c>
      <c r="BL245" s="125">
        <f t="shared" ref="BL245" si="3500">D245/D250</f>
        <v>2.5008336112037347E-4</v>
      </c>
      <c r="BM245" s="126">
        <f t="shared" ref="BM245" si="3501">E245/E250</f>
        <v>2.5769669327251995E-2</v>
      </c>
      <c r="BN245" s="123">
        <f t="shared" ref="BN245" si="3502">F245/F250</f>
        <v>3.7530493525989868E-4</v>
      </c>
      <c r="BO245" s="124">
        <f t="shared" ref="BO245" si="3503">G245/G250</f>
        <v>3.1263433506584858E-2</v>
      </c>
      <c r="BP245" s="125">
        <f t="shared" ref="BP245" si="3504">H245/H250</f>
        <v>1.5237772745550359E-3</v>
      </c>
      <c r="BQ245" s="126">
        <f t="shared" ref="BQ245" si="3505">I245/I250</f>
        <v>2.1961291795916039E-2</v>
      </c>
      <c r="BR245" s="123">
        <f t="shared" ref="BR245" si="3506">J245/J250</f>
        <v>7.7907623817473565E-3</v>
      </c>
      <c r="BS245" s="124">
        <f t="shared" ref="BS245" si="3507">K245/K250</f>
        <v>3.0006668148477439E-3</v>
      </c>
      <c r="BT245" s="125">
        <f t="shared" ref="BT245" si="3508">L245/L250</f>
        <v>2.4516003502286214E-2</v>
      </c>
      <c r="BU245" s="123">
        <f t="shared" ref="BU245" si="3509">M245/M250</f>
        <v>4.3165901956049267E-3</v>
      </c>
      <c r="BV245" s="127">
        <f t="shared" ref="BV245" si="3510">N245/N250</f>
        <v>1.0388223942187275E-2</v>
      </c>
      <c r="BW245" s="128">
        <f t="shared" ref="BW245" si="3511">O245/O250</f>
        <v>6.3904984999794516E-3</v>
      </c>
      <c r="BX245" s="123">
        <f t="shared" ref="BX245" si="3512">P245/P250</f>
        <v>6.1260897371166988E-3</v>
      </c>
      <c r="BY245" s="124">
        <f t="shared" ref="BY245" si="3513">Q245/Q250</f>
        <v>5.6868487366342028E-3</v>
      </c>
      <c r="BZ245" s="125">
        <f t="shared" ref="BZ245" si="3514">R245/R250</f>
        <v>5.2010800056842407E-3</v>
      </c>
      <c r="CA245" s="126">
        <f t="shared" ref="CA245" si="3515">S245/S250</f>
        <v>4.2504081517761643E-3</v>
      </c>
      <c r="CB245" s="123">
        <f t="shared" ref="CB245" si="3516">T245/T250</f>
        <v>4.6087033590357174E-3</v>
      </c>
      <c r="CC245" s="124">
        <f t="shared" ref="CC245" si="3517">U245/U250</f>
        <v>7.0040273157065316E-4</v>
      </c>
      <c r="CD245" s="125">
        <f t="shared" ref="CD245" si="3518">V245/V250</f>
        <v>5.5212554736584433E-3</v>
      </c>
      <c r="CE245" s="126">
        <f t="shared" ref="CE245" si="3519">W245/W250</f>
        <v>1.5867377146240379E-3</v>
      </c>
      <c r="CF245" s="123">
        <f t="shared" ref="CF245" si="3520">X245/X250</f>
        <v>3.1642268507249905E-3</v>
      </c>
      <c r="CG245" s="124">
        <f t="shared" ref="CG245" si="3521">Y245/Y250</f>
        <v>1.9522534582775547E-3</v>
      </c>
      <c r="CH245" s="125">
        <f t="shared" ref="CH245" si="3522">Z245/Z250</f>
        <v>7.4652188666440443E-4</v>
      </c>
      <c r="CI245" s="123">
        <f t="shared" ref="CI245" si="3523">AA245/AA250</f>
        <v>1.9467347205863108E-3</v>
      </c>
      <c r="CJ245" s="129">
        <f t="shared" ref="CJ245" si="3524">AB245/AB250</f>
        <v>5.0595044244493865E-3</v>
      </c>
      <c r="CK245" s="130">
        <f t="shared" ref="CK245" si="3525">AC245/AC250</f>
        <v>1.0506958412675476E-2</v>
      </c>
    </row>
    <row r="246" spans="1:89" x14ac:dyDescent="0.25">
      <c r="A246" s="139" t="s">
        <v>36</v>
      </c>
      <c r="B246" s="194">
        <v>0</v>
      </c>
      <c r="C246" s="188">
        <v>0</v>
      </c>
      <c r="D246" s="189">
        <v>0</v>
      </c>
      <c r="E246" s="190">
        <v>0</v>
      </c>
      <c r="F246" s="187">
        <v>0</v>
      </c>
      <c r="G246" s="191">
        <v>0</v>
      </c>
      <c r="H246" s="189">
        <v>0</v>
      </c>
      <c r="I246" s="190">
        <v>0</v>
      </c>
      <c r="J246" s="187">
        <v>0</v>
      </c>
      <c r="K246" s="191">
        <v>0</v>
      </c>
      <c r="L246" s="189">
        <v>0</v>
      </c>
      <c r="M246" s="187">
        <v>0</v>
      </c>
      <c r="N246" s="192">
        <v>0</v>
      </c>
      <c r="O246" s="195">
        <v>0</v>
      </c>
      <c r="P246" s="187">
        <v>0</v>
      </c>
      <c r="Q246" s="191">
        <v>0</v>
      </c>
      <c r="R246" s="189">
        <v>0</v>
      </c>
      <c r="S246" s="190">
        <v>0</v>
      </c>
      <c r="T246" s="187">
        <v>0</v>
      </c>
      <c r="U246" s="191">
        <v>0</v>
      </c>
      <c r="V246" s="189">
        <v>0</v>
      </c>
      <c r="W246" s="190">
        <v>0</v>
      </c>
      <c r="X246" s="187">
        <v>0</v>
      </c>
      <c r="Y246" s="191">
        <v>0</v>
      </c>
      <c r="Z246" s="189">
        <v>0</v>
      </c>
      <c r="AA246" s="187">
        <v>0</v>
      </c>
      <c r="AB246" s="162">
        <f t="shared" si="2976"/>
        <v>0</v>
      </c>
      <c r="AC246" s="165">
        <f t="shared" si="3007"/>
        <v>0</v>
      </c>
      <c r="BI246" s="139" t="s">
        <v>36</v>
      </c>
      <c r="BJ246" s="123">
        <f>B246/B250</f>
        <v>0</v>
      </c>
      <c r="BK246" s="124">
        <f t="shared" ref="BK246" si="3526">C246/C250</f>
        <v>0</v>
      </c>
      <c r="BL246" s="125">
        <f t="shared" ref="BL246" si="3527">D246/D250</f>
        <v>0</v>
      </c>
      <c r="BM246" s="126">
        <f t="shared" ref="BM246" si="3528">E246/E250</f>
        <v>0</v>
      </c>
      <c r="BN246" s="123">
        <f t="shared" ref="BN246" si="3529">F246/F250</f>
        <v>0</v>
      </c>
      <c r="BO246" s="124">
        <f t="shared" ref="BO246" si="3530">G246/G250</f>
        <v>0</v>
      </c>
      <c r="BP246" s="125">
        <f t="shared" ref="BP246" si="3531">H246/H250</f>
        <v>0</v>
      </c>
      <c r="BQ246" s="126">
        <f t="shared" ref="BQ246" si="3532">I246/I250</f>
        <v>0</v>
      </c>
      <c r="BR246" s="123">
        <f t="shared" ref="BR246" si="3533">J246/J250</f>
        <v>0</v>
      </c>
      <c r="BS246" s="124">
        <f t="shared" ref="BS246" si="3534">K246/K250</f>
        <v>0</v>
      </c>
      <c r="BT246" s="125">
        <f t="shared" ref="BT246" si="3535">L246/L250</f>
        <v>0</v>
      </c>
      <c r="BU246" s="123">
        <f t="shared" ref="BU246" si="3536">M246/M250</f>
        <v>0</v>
      </c>
      <c r="BV246" s="127">
        <f t="shared" ref="BV246" si="3537">N246/N250</f>
        <v>0</v>
      </c>
      <c r="BW246" s="128">
        <f t="shared" ref="BW246" si="3538">O246/O250</f>
        <v>0</v>
      </c>
      <c r="BX246" s="123">
        <f t="shared" ref="BX246" si="3539">P246/P250</f>
        <v>0</v>
      </c>
      <c r="BY246" s="124">
        <f t="shared" ref="BY246" si="3540">Q246/Q250</f>
        <v>0</v>
      </c>
      <c r="BZ246" s="125">
        <f t="shared" ref="BZ246" si="3541">R246/R250</f>
        <v>0</v>
      </c>
      <c r="CA246" s="126">
        <f t="shared" ref="CA246" si="3542">S246/S250</f>
        <v>0</v>
      </c>
      <c r="CB246" s="123">
        <f t="shared" ref="CB246" si="3543">T246/T250</f>
        <v>0</v>
      </c>
      <c r="CC246" s="124">
        <f t="shared" ref="CC246" si="3544">U246/U250</f>
        <v>0</v>
      </c>
      <c r="CD246" s="125">
        <f t="shared" ref="CD246" si="3545">V246/V250</f>
        <v>0</v>
      </c>
      <c r="CE246" s="126">
        <f t="shared" ref="CE246" si="3546">W246/W250</f>
        <v>0</v>
      </c>
      <c r="CF246" s="123">
        <f t="shared" ref="CF246" si="3547">X246/X250</f>
        <v>0</v>
      </c>
      <c r="CG246" s="124">
        <f t="shared" ref="CG246" si="3548">Y246/Y250</f>
        <v>0</v>
      </c>
      <c r="CH246" s="125">
        <f t="shared" ref="CH246" si="3549">Z246/Z250</f>
        <v>0</v>
      </c>
      <c r="CI246" s="123">
        <f t="shared" ref="CI246" si="3550">AA246/AA250</f>
        <v>0</v>
      </c>
      <c r="CJ246" s="129">
        <f t="shared" ref="CJ246" si="3551">AB246/AB250</f>
        <v>0</v>
      </c>
      <c r="CK246" s="130">
        <f t="shared" ref="CK246" si="3552">AC246/AC250</f>
        <v>0</v>
      </c>
    </row>
    <row r="247" spans="1:89" x14ac:dyDescent="0.25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2">
        <f t="shared" si="2976"/>
        <v>0</v>
      </c>
      <c r="AC247" s="165">
        <f t="shared" si="3007"/>
        <v>0</v>
      </c>
      <c r="BI247" s="131" t="s">
        <v>37</v>
      </c>
      <c r="BJ247" s="123">
        <f>B247/B250</f>
        <v>0</v>
      </c>
      <c r="BK247" s="124">
        <f t="shared" ref="BK247" si="3553">C247/C250</f>
        <v>0</v>
      </c>
      <c r="BL247" s="125">
        <f t="shared" ref="BL247" si="3554">D247/D250</f>
        <v>0</v>
      </c>
      <c r="BM247" s="126">
        <f t="shared" ref="BM247" si="3555">E247/E250</f>
        <v>0</v>
      </c>
      <c r="BN247" s="123">
        <f t="shared" ref="BN247" si="3556">F247/F250</f>
        <v>0</v>
      </c>
      <c r="BO247" s="124">
        <f t="shared" ref="BO247" si="3557">G247/G250</f>
        <v>0</v>
      </c>
      <c r="BP247" s="125">
        <f t="shared" ref="BP247" si="3558">H247/H250</f>
        <v>0</v>
      </c>
      <c r="BQ247" s="126">
        <f t="shared" ref="BQ247" si="3559">I247/I250</f>
        <v>0</v>
      </c>
      <c r="BR247" s="123">
        <f t="shared" ref="BR247" si="3560">J247/J250</f>
        <v>0</v>
      </c>
      <c r="BS247" s="124">
        <f t="shared" ref="BS247" si="3561">K247/K250</f>
        <v>0</v>
      </c>
      <c r="BT247" s="125">
        <f t="shared" ref="BT247" si="3562">L247/L250</f>
        <v>0</v>
      </c>
      <c r="BU247" s="123">
        <f t="shared" ref="BU247" si="3563">M247/M250</f>
        <v>0</v>
      </c>
      <c r="BV247" s="127">
        <f t="shared" ref="BV247" si="3564">N247/N250</f>
        <v>0</v>
      </c>
      <c r="BW247" s="128">
        <f t="shared" ref="BW247" si="3565">O247/O250</f>
        <v>0</v>
      </c>
      <c r="BX247" s="123">
        <f t="shared" ref="BX247" si="3566">P247/P250</f>
        <v>0</v>
      </c>
      <c r="BY247" s="124">
        <f t="shared" ref="BY247" si="3567">Q247/Q250</f>
        <v>0</v>
      </c>
      <c r="BZ247" s="125">
        <f t="shared" ref="BZ247" si="3568">R247/R250</f>
        <v>0</v>
      </c>
      <c r="CA247" s="126">
        <f t="shared" ref="CA247" si="3569">S247/S250</f>
        <v>0</v>
      </c>
      <c r="CB247" s="123">
        <f t="shared" ref="CB247" si="3570">T247/T250</f>
        <v>0</v>
      </c>
      <c r="CC247" s="124">
        <f t="shared" ref="CC247" si="3571">U247/U250</f>
        <v>0</v>
      </c>
      <c r="CD247" s="125">
        <f t="shared" ref="CD247" si="3572">V247/V250</f>
        <v>0</v>
      </c>
      <c r="CE247" s="126">
        <f t="shared" ref="CE247" si="3573">W247/W250</f>
        <v>0</v>
      </c>
      <c r="CF247" s="123">
        <f t="shared" ref="CF247" si="3574">X247/X250</f>
        <v>0</v>
      </c>
      <c r="CG247" s="124">
        <f t="shared" ref="CG247" si="3575">Y247/Y250</f>
        <v>0</v>
      </c>
      <c r="CH247" s="125">
        <f t="shared" ref="CH247" si="3576">Z247/Z250</f>
        <v>0</v>
      </c>
      <c r="CI247" s="123">
        <f t="shared" ref="CI247" si="3577">AA247/AA250</f>
        <v>0</v>
      </c>
      <c r="CJ247" s="129">
        <f t="shared" ref="CJ247" si="3578">AB247/AB250</f>
        <v>0</v>
      </c>
      <c r="CK247" s="130">
        <f t="shared" ref="CK247" si="3579">AC247/AC250</f>
        <v>0</v>
      </c>
    </row>
    <row r="248" spans="1:89" x14ac:dyDescent="0.25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2">
        <f t="shared" si="2976"/>
        <v>0</v>
      </c>
      <c r="AC248" s="165">
        <f t="shared" si="3007"/>
        <v>0</v>
      </c>
      <c r="BI248" s="139" t="s">
        <v>38</v>
      </c>
      <c r="BJ248" s="123">
        <f>B248/B250</f>
        <v>0</v>
      </c>
      <c r="BK248" s="124">
        <f t="shared" ref="BK248" si="3580">C248/C250</f>
        <v>0</v>
      </c>
      <c r="BL248" s="125">
        <f t="shared" ref="BL248" si="3581">D248/D250</f>
        <v>0</v>
      </c>
      <c r="BM248" s="126">
        <f t="shared" ref="BM248" si="3582">E248/E250</f>
        <v>0</v>
      </c>
      <c r="BN248" s="123">
        <f t="shared" ref="BN248" si="3583">F248/F250</f>
        <v>0</v>
      </c>
      <c r="BO248" s="124">
        <f t="shared" ref="BO248" si="3584">G248/G250</f>
        <v>0</v>
      </c>
      <c r="BP248" s="125">
        <f t="shared" ref="BP248" si="3585">H248/H250</f>
        <v>0</v>
      </c>
      <c r="BQ248" s="126">
        <f t="shared" ref="BQ248" si="3586">I248/I250</f>
        <v>0</v>
      </c>
      <c r="BR248" s="123">
        <f t="shared" ref="BR248" si="3587">J248/J250</f>
        <v>0</v>
      </c>
      <c r="BS248" s="124">
        <f t="shared" ref="BS248" si="3588">K248/K250</f>
        <v>0</v>
      </c>
      <c r="BT248" s="125">
        <f t="shared" ref="BT248" si="3589">L248/L250</f>
        <v>0</v>
      </c>
      <c r="BU248" s="123">
        <f t="shared" ref="BU248" si="3590">M248/M250</f>
        <v>0</v>
      </c>
      <c r="BV248" s="127">
        <f t="shared" ref="BV248" si="3591">N248/N250</f>
        <v>0</v>
      </c>
      <c r="BW248" s="128">
        <f t="shared" ref="BW248" si="3592">O248/O250</f>
        <v>0</v>
      </c>
      <c r="BX248" s="123">
        <f t="shared" ref="BX248" si="3593">P248/P250</f>
        <v>0</v>
      </c>
      <c r="BY248" s="124">
        <f t="shared" ref="BY248" si="3594">Q248/Q250</f>
        <v>0</v>
      </c>
      <c r="BZ248" s="125">
        <f t="shared" ref="BZ248" si="3595">R248/R250</f>
        <v>0</v>
      </c>
      <c r="CA248" s="126">
        <f t="shared" ref="CA248" si="3596">S248/S250</f>
        <v>0</v>
      </c>
      <c r="CB248" s="123">
        <f t="shared" ref="CB248" si="3597">T248/T250</f>
        <v>0</v>
      </c>
      <c r="CC248" s="124">
        <f t="shared" ref="CC248" si="3598">U248/U250</f>
        <v>0</v>
      </c>
      <c r="CD248" s="125">
        <f t="shared" ref="CD248" si="3599">V248/V250</f>
        <v>0</v>
      </c>
      <c r="CE248" s="126">
        <f t="shared" ref="CE248" si="3600">W248/W250</f>
        <v>0</v>
      </c>
      <c r="CF248" s="123">
        <f t="shared" ref="CF248" si="3601">X248/X250</f>
        <v>0</v>
      </c>
      <c r="CG248" s="124">
        <f t="shared" ref="CG248" si="3602">Y248/Y250</f>
        <v>0</v>
      </c>
      <c r="CH248" s="125">
        <f t="shared" ref="CH248" si="3603">Z248/Z250</f>
        <v>0</v>
      </c>
      <c r="CI248" s="123">
        <f t="shared" ref="CI248" si="3604">AA248/AA250</f>
        <v>0</v>
      </c>
      <c r="CJ248" s="129">
        <f t="shared" ref="CJ248" si="3605">AB248/AB250</f>
        <v>0</v>
      </c>
      <c r="CK248" s="130">
        <f t="shared" ref="CK248" si="3606">AC248/AC250</f>
        <v>0</v>
      </c>
    </row>
    <row r="249" spans="1:89" ht="13.8" thickBot="1" x14ac:dyDescent="0.3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2">
        <f t="shared" si="2976"/>
        <v>0</v>
      </c>
      <c r="AC249" s="165">
        <f t="shared" si="3007"/>
        <v>0</v>
      </c>
      <c r="BI249" s="131" t="s">
        <v>39</v>
      </c>
      <c r="BJ249" s="123">
        <f>B249/B250</f>
        <v>0</v>
      </c>
      <c r="BK249" s="124">
        <f t="shared" ref="BK249" si="3607">C249/C250</f>
        <v>0</v>
      </c>
      <c r="BL249" s="125">
        <f t="shared" ref="BL249" si="3608">D249/D250</f>
        <v>0</v>
      </c>
      <c r="BM249" s="126">
        <f t="shared" ref="BM249" si="3609">E249/E250</f>
        <v>0</v>
      </c>
      <c r="BN249" s="123">
        <f t="shared" ref="BN249" si="3610">F249/F250</f>
        <v>0</v>
      </c>
      <c r="BO249" s="124">
        <f t="shared" ref="BO249" si="3611">G249/G250</f>
        <v>0</v>
      </c>
      <c r="BP249" s="125">
        <f t="shared" ref="BP249" si="3612">H249/H250</f>
        <v>0</v>
      </c>
      <c r="BQ249" s="126">
        <f t="shared" ref="BQ249" si="3613">I249/I250</f>
        <v>0</v>
      </c>
      <c r="BR249" s="123">
        <f t="shared" ref="BR249" si="3614">J249/J250</f>
        <v>0</v>
      </c>
      <c r="BS249" s="124">
        <f t="shared" ref="BS249" si="3615">K249/K250</f>
        <v>0</v>
      </c>
      <c r="BT249" s="125">
        <f t="shared" ref="BT249" si="3616">L249/L250</f>
        <v>0</v>
      </c>
      <c r="BU249" s="123">
        <f t="shared" ref="BU249" si="3617">M249/M250</f>
        <v>0</v>
      </c>
      <c r="BV249" s="127">
        <f t="shared" ref="BV249" si="3618">N249/N250</f>
        <v>0</v>
      </c>
      <c r="BW249" s="128">
        <f t="shared" ref="BW249" si="3619">O249/O250</f>
        <v>0</v>
      </c>
      <c r="BX249" s="123">
        <f t="shared" ref="BX249" si="3620">P249/P250</f>
        <v>0</v>
      </c>
      <c r="BY249" s="124">
        <f t="shared" ref="BY249" si="3621">Q249/Q250</f>
        <v>0</v>
      </c>
      <c r="BZ249" s="125">
        <f t="shared" ref="BZ249" si="3622">R249/R250</f>
        <v>0</v>
      </c>
      <c r="CA249" s="126">
        <f t="shared" ref="CA249" si="3623">S249/S250</f>
        <v>0</v>
      </c>
      <c r="CB249" s="123">
        <f t="shared" ref="CB249" si="3624">T249/T250</f>
        <v>0</v>
      </c>
      <c r="CC249" s="124">
        <f t="shared" ref="CC249" si="3625">U249/U250</f>
        <v>0</v>
      </c>
      <c r="CD249" s="125">
        <f t="shared" ref="CD249" si="3626">V249/V250</f>
        <v>0</v>
      </c>
      <c r="CE249" s="126">
        <f t="shared" ref="CE249" si="3627">W249/W250</f>
        <v>0</v>
      </c>
      <c r="CF249" s="123">
        <f t="shared" ref="CF249" si="3628">X249/X250</f>
        <v>0</v>
      </c>
      <c r="CG249" s="124">
        <f t="shared" ref="CG249" si="3629">Y249/Y250</f>
        <v>0</v>
      </c>
      <c r="CH249" s="125">
        <f t="shared" ref="CH249" si="3630">Z249/Z250</f>
        <v>0</v>
      </c>
      <c r="CI249" s="123">
        <f t="shared" ref="CI249" si="3631">AA249/AA250</f>
        <v>0</v>
      </c>
      <c r="CJ249" s="129">
        <f t="shared" ref="CJ249" si="3632">AB249/AB250</f>
        <v>0</v>
      </c>
      <c r="CK249" s="130">
        <f t="shared" ref="CK249" si="3633">AC249/AC250</f>
        <v>0</v>
      </c>
    </row>
    <row r="250" spans="1:89" ht="14.4" thickTop="1" thickBot="1" x14ac:dyDescent="0.3">
      <c r="A250" s="251" t="s">
        <v>13</v>
      </c>
      <c r="B250" s="14">
        <f t="shared" ref="B250" si="3634">SUM(B227:B249)</f>
        <v>42822</v>
      </c>
      <c r="C250" s="1">
        <f t="shared" ref="C250" si="3635">SUM(C227:C249)</f>
        <v>40601</v>
      </c>
      <c r="D250" s="14">
        <f t="shared" ref="D250" si="3636">SUM(D227:D249)</f>
        <v>23992</v>
      </c>
      <c r="E250" s="1">
        <f t="shared" ref="E250" si="3637">SUM(E227:E249)</f>
        <v>21925</v>
      </c>
      <c r="F250" s="14">
        <f t="shared" ref="F250" si="3638">SUM(F227:F249)</f>
        <v>26645</v>
      </c>
      <c r="G250" s="1">
        <f t="shared" ref="G250" si="3639">SUM(G227:G249)</f>
        <v>25589</v>
      </c>
      <c r="H250" s="14">
        <f t="shared" ref="H250" si="3640">SUM(H227:H249)</f>
        <v>47251</v>
      </c>
      <c r="I250" s="1">
        <f t="shared" ref="I250" si="3641">SUM(I227:I249)</f>
        <v>52547</v>
      </c>
      <c r="J250" s="14">
        <f t="shared" ref="J250" si="3642">SUM(J227:J249)</f>
        <v>8985</v>
      </c>
      <c r="K250" s="1">
        <f t="shared" ref="K250" si="3643">SUM(K227:K249)</f>
        <v>8998</v>
      </c>
      <c r="L250" s="14">
        <f t="shared" ref="L250" si="3644">SUM(L227:L249)</f>
        <v>30837</v>
      </c>
      <c r="M250" s="1">
        <f t="shared" ref="M250" si="3645">SUM(M227:M249)</f>
        <v>33128</v>
      </c>
      <c r="N250" s="14">
        <f t="shared" ref="N250" si="3646">SUM(N227:N249)</f>
        <v>48709</v>
      </c>
      <c r="O250" s="1">
        <f t="shared" ref="O250" si="3647">SUM(O227:O249)</f>
        <v>48666</v>
      </c>
      <c r="P250" s="14">
        <f t="shared" ref="P250" si="3648">SUM(P227:P249)</f>
        <v>29709</v>
      </c>
      <c r="Q250" s="1">
        <f t="shared" ref="Q250" si="3649">SUM(Q227:Q249)</f>
        <v>29366</v>
      </c>
      <c r="R250" s="14">
        <f t="shared" ref="R250" si="3650">SUM(R227:R249)</f>
        <v>35185</v>
      </c>
      <c r="S250" s="1">
        <f t="shared" ref="S250" si="3651">SUM(S227:S249)</f>
        <v>35526</v>
      </c>
      <c r="T250" s="14">
        <f t="shared" ref="T250" si="3652">SUM(T227:T249)</f>
        <v>11283</v>
      </c>
      <c r="U250" s="1">
        <f t="shared" ref="U250" si="3653">SUM(U227:U249)</f>
        <v>11422</v>
      </c>
      <c r="V250" s="14">
        <f t="shared" ref="V250" si="3654">SUM(V227:V249)</f>
        <v>36767</v>
      </c>
      <c r="W250" s="1">
        <f t="shared" ref="W250" si="3655">SUM(W227:W249)</f>
        <v>42225</v>
      </c>
      <c r="X250" s="14">
        <f t="shared" ref="X250" si="3656">SUM(X227:X249)</f>
        <v>28759</v>
      </c>
      <c r="Y250" s="1">
        <f t="shared" ref="Y250" si="3657">SUM(Y227:Y249)</f>
        <v>17928</v>
      </c>
      <c r="Z250" s="14">
        <f t="shared" ref="Z250" si="3658">SUM(Z227:Z249)</f>
        <v>58940</v>
      </c>
      <c r="AA250" s="1">
        <f t="shared" ref="AA250" si="3659">SUM(AA227:AA249)</f>
        <v>61128</v>
      </c>
      <c r="AB250" s="166">
        <f t="shared" ref="AB250:AC250" si="3660">SUM(AB226:AB249)</f>
        <v>429884</v>
      </c>
      <c r="AC250" s="167">
        <f t="shared" si="3660"/>
        <v>429049</v>
      </c>
      <c r="BI250" s="251" t="s">
        <v>13</v>
      </c>
      <c r="BJ250" s="147">
        <f>SUM(BJ226:BJ249)</f>
        <v>1</v>
      </c>
      <c r="BK250" s="148">
        <f t="shared" ref="BK250:CK250" si="3661">SUM(BK226:BK249)</f>
        <v>1</v>
      </c>
      <c r="BL250" s="147">
        <f t="shared" si="3661"/>
        <v>1.0000000000000002</v>
      </c>
      <c r="BM250" s="148">
        <f t="shared" si="3661"/>
        <v>1</v>
      </c>
      <c r="BN250" s="147">
        <f t="shared" si="3661"/>
        <v>1</v>
      </c>
      <c r="BO250" s="148">
        <f t="shared" si="3661"/>
        <v>0.99999999999999989</v>
      </c>
      <c r="BP250" s="147">
        <f t="shared" si="3661"/>
        <v>1</v>
      </c>
      <c r="BQ250" s="148">
        <f t="shared" si="3661"/>
        <v>1</v>
      </c>
      <c r="BR250" s="147">
        <f t="shared" si="3661"/>
        <v>1</v>
      </c>
      <c r="BS250" s="148">
        <f t="shared" si="3661"/>
        <v>1</v>
      </c>
      <c r="BT250" s="147">
        <f t="shared" si="3661"/>
        <v>1</v>
      </c>
      <c r="BU250" s="148">
        <f t="shared" si="3661"/>
        <v>1.0000000000000004</v>
      </c>
      <c r="BV250" s="147">
        <f t="shared" si="3661"/>
        <v>1</v>
      </c>
      <c r="BW250" s="148">
        <f t="shared" si="3661"/>
        <v>1.0000000000000002</v>
      </c>
      <c r="BX250" s="147">
        <f t="shared" si="3661"/>
        <v>0.99999999999999989</v>
      </c>
      <c r="BY250" s="148">
        <f t="shared" si="3661"/>
        <v>0.99999999999999989</v>
      </c>
      <c r="BZ250" s="147">
        <f t="shared" si="3661"/>
        <v>1.0000000000000002</v>
      </c>
      <c r="CA250" s="148">
        <f t="shared" si="3661"/>
        <v>0.99999999999999978</v>
      </c>
      <c r="CB250" s="147">
        <f t="shared" si="3661"/>
        <v>1</v>
      </c>
      <c r="CC250" s="148">
        <f t="shared" si="3661"/>
        <v>1</v>
      </c>
      <c r="CD250" s="147">
        <f t="shared" si="3661"/>
        <v>1</v>
      </c>
      <c r="CE250" s="148">
        <f t="shared" si="3661"/>
        <v>1</v>
      </c>
      <c r="CF250" s="147">
        <f t="shared" si="3661"/>
        <v>1</v>
      </c>
      <c r="CG250" s="148">
        <f t="shared" si="3661"/>
        <v>1.0000000000000002</v>
      </c>
      <c r="CH250" s="147">
        <f t="shared" si="3661"/>
        <v>1.0000000000000002</v>
      </c>
      <c r="CI250" s="148">
        <f t="shared" si="3661"/>
        <v>1</v>
      </c>
      <c r="CJ250" s="147">
        <f t="shared" si="3661"/>
        <v>1.0000000000000002</v>
      </c>
      <c r="CK250" s="148">
        <f t="shared" si="3661"/>
        <v>0.99999999999999989</v>
      </c>
    </row>
    <row r="251" spans="1:89" ht="13.8" thickTop="1" x14ac:dyDescent="0.25">
      <c r="A251" s="178"/>
    </row>
    <row r="253" spans="1:89" x14ac:dyDescent="0.25">
      <c r="A253" s="299">
        <f>+A222+1</f>
        <v>45239</v>
      </c>
      <c r="B253" s="299"/>
      <c r="C253" s="299"/>
      <c r="D253" s="299"/>
      <c r="BI253" s="298">
        <f>+BI222+1</f>
        <v>45239</v>
      </c>
      <c r="BJ253" s="298"/>
      <c r="BK253" s="298"/>
      <c r="BL253" s="298"/>
    </row>
    <row r="254" spans="1:89" ht="13.8" thickBot="1" x14ac:dyDescent="0.3">
      <c r="AE254" t="s">
        <v>84</v>
      </c>
    </row>
    <row r="255" spans="1:89" ht="14.4" thickTop="1" thickBot="1" x14ac:dyDescent="0.3">
      <c r="A255" s="290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0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0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5">
      <c r="A256" s="291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68" t="s">
        <v>14</v>
      </c>
      <c r="AC256" s="169" t="s">
        <v>15</v>
      </c>
      <c r="AE256" s="291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68" t="s">
        <v>14</v>
      </c>
      <c r="BG256" s="169" t="s">
        <v>15</v>
      </c>
      <c r="BI256" s="291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8" thickTop="1" x14ac:dyDescent="0.25">
      <c r="A257" s="119" t="s">
        <v>16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1"/>
      <c r="AA257" s="176"/>
      <c r="AB257" s="162">
        <f t="shared" ref="AB257:AB280" si="3662">B257+D257+F257+H257+J257+L257+N257+P257+R257+T257+V257+X257+Z257</f>
        <v>0</v>
      </c>
      <c r="AC257" s="163">
        <f>C257+E257+G257+I257+K257+M257+O257+Q257+S257+U257+W257+Y257+AA257</f>
        <v>0</v>
      </c>
      <c r="AE257" s="254" t="str">
        <f>$AE$9</f>
        <v>07:00 - 07:59</v>
      </c>
      <c r="AF257" s="120">
        <f t="shared" ref="AF257:AO258" si="3663">SUMIF($A$9:$A$32,$AE257,B$257:B$280)</f>
        <v>5518</v>
      </c>
      <c r="AG257" s="177">
        <f t="shared" si="3663"/>
        <v>1948</v>
      </c>
      <c r="AH257" s="121">
        <f t="shared" si="3663"/>
        <v>2343</v>
      </c>
      <c r="AI257" s="172">
        <f t="shared" si="3663"/>
        <v>1830</v>
      </c>
      <c r="AJ257" s="120">
        <f t="shared" si="3663"/>
        <v>3048</v>
      </c>
      <c r="AK257" s="122">
        <f t="shared" si="3663"/>
        <v>1502</v>
      </c>
      <c r="AL257" s="121">
        <f t="shared" si="3663"/>
        <v>4287</v>
      </c>
      <c r="AM257" s="172">
        <f t="shared" si="3663"/>
        <v>2843</v>
      </c>
      <c r="AN257" s="120">
        <f t="shared" si="3663"/>
        <v>384</v>
      </c>
      <c r="AO257" s="122">
        <f t="shared" si="3663"/>
        <v>1354</v>
      </c>
      <c r="AP257" s="121">
        <f t="shared" ref="AP257:AY258" si="3664">SUMIF($A$9:$A$32,$AE257,L$257:L$280)</f>
        <v>1476</v>
      </c>
      <c r="AQ257" s="120">
        <f t="shared" si="3664"/>
        <v>4713</v>
      </c>
      <c r="AR257" s="171">
        <f t="shared" si="3664"/>
        <v>3569</v>
      </c>
      <c r="AS257" s="173">
        <f t="shared" si="3664"/>
        <v>5091</v>
      </c>
      <c r="AT257" s="120">
        <f t="shared" si="3664"/>
        <v>2904</v>
      </c>
      <c r="AU257" s="122">
        <f t="shared" si="3664"/>
        <v>2787</v>
      </c>
      <c r="AV257" s="121">
        <f t="shared" si="3664"/>
        <v>3664</v>
      </c>
      <c r="AW257" s="172">
        <f t="shared" si="3664"/>
        <v>2663</v>
      </c>
      <c r="AX257" s="120">
        <f t="shared" si="3664"/>
        <v>493</v>
      </c>
      <c r="AY257" s="122">
        <f t="shared" si="3664"/>
        <v>2217</v>
      </c>
      <c r="AZ257" s="121">
        <f t="shared" ref="AZ257:BE258" si="3665">SUMIF($A$9:$A$32,$AE257,V$257:V$280)</f>
        <v>1783</v>
      </c>
      <c r="BA257" s="172">
        <f t="shared" si="3665"/>
        <v>4397</v>
      </c>
      <c r="BB257" s="120">
        <f t="shared" si="3665"/>
        <v>2424</v>
      </c>
      <c r="BC257" s="122">
        <f t="shared" si="3665"/>
        <v>2343</v>
      </c>
      <c r="BD257" s="21">
        <f t="shared" si="3665"/>
        <v>5625</v>
      </c>
      <c r="BE257" s="176">
        <f t="shared" si="3665"/>
        <v>3693</v>
      </c>
      <c r="BF257" s="162">
        <f>AF257+AH257+AJ257+AL257+AN257+AP257+AR257+AT257+AV257+AX257+AZ257+BB257+BD257</f>
        <v>37518</v>
      </c>
      <c r="BG257" s="163">
        <f>AG257+AI257+AK257+AM257+AO257+AQ257+AS257+AU257+AW257+AY257+BA257+BC257+BE257</f>
        <v>37381</v>
      </c>
      <c r="BI257" s="119" t="s">
        <v>16</v>
      </c>
      <c r="BJ257" s="123">
        <f>B257/B281</f>
        <v>0</v>
      </c>
      <c r="BK257" s="124">
        <f t="shared" ref="BK257" si="3666">C257/C281</f>
        <v>0</v>
      </c>
      <c r="BL257" s="125">
        <f t="shared" ref="BL257" si="3667">D257/D281</f>
        <v>0</v>
      </c>
      <c r="BM257" s="126">
        <f t="shared" ref="BM257" si="3668">E257/E281</f>
        <v>0</v>
      </c>
      <c r="BN257" s="123">
        <f t="shared" ref="BN257" si="3669">F257/F281</f>
        <v>0</v>
      </c>
      <c r="BO257" s="124">
        <f t="shared" ref="BO257" si="3670">G257/G281</f>
        <v>0</v>
      </c>
      <c r="BP257" s="125">
        <f t="shared" ref="BP257" si="3671">H257/H281</f>
        <v>0</v>
      </c>
      <c r="BQ257" s="126">
        <f t="shared" ref="BQ257" si="3672">I257/I281</f>
        <v>0</v>
      </c>
      <c r="BR257" s="123">
        <f t="shared" ref="BR257" si="3673">J257/J281</f>
        <v>0</v>
      </c>
      <c r="BS257" s="124">
        <f t="shared" ref="BS257" si="3674">K257/K281</f>
        <v>0</v>
      </c>
      <c r="BT257" s="125">
        <f t="shared" ref="BT257" si="3675">L257/L281</f>
        <v>0</v>
      </c>
      <c r="BU257" s="123">
        <f t="shared" ref="BU257" si="3676">M257/M281</f>
        <v>0</v>
      </c>
      <c r="BV257" s="127">
        <f t="shared" ref="BV257" si="3677">N257/N281</f>
        <v>0</v>
      </c>
      <c r="BW257" s="128">
        <f t="shared" ref="BW257" si="3678">O257/O281</f>
        <v>0</v>
      </c>
      <c r="BX257" s="123">
        <f t="shared" ref="BX257" si="3679">P257/P281</f>
        <v>0</v>
      </c>
      <c r="BY257" s="124">
        <f t="shared" ref="BY257" si="3680">Q257/Q281</f>
        <v>0</v>
      </c>
      <c r="BZ257" s="125">
        <f t="shared" ref="BZ257" si="3681">R257/R281</f>
        <v>0</v>
      </c>
      <c r="CA257" s="126">
        <f t="shared" ref="CA257" si="3682">S257/S281</f>
        <v>0</v>
      </c>
      <c r="CB257" s="123">
        <f t="shared" ref="CB257" si="3683">T257/T281</f>
        <v>0</v>
      </c>
      <c r="CC257" s="124">
        <f t="shared" ref="CC257" si="3684">U257/U281</f>
        <v>0</v>
      </c>
      <c r="CD257" s="125">
        <f t="shared" ref="CD257" si="3685">V257/V281</f>
        <v>0</v>
      </c>
      <c r="CE257" s="126">
        <f t="shared" ref="CE257" si="3686">W257/W281</f>
        <v>0</v>
      </c>
      <c r="CF257" s="123">
        <f t="shared" ref="CF257" si="3687">X257/X281</f>
        <v>0</v>
      </c>
      <c r="CG257" s="124">
        <f t="shared" ref="CG257" si="3688">Y257/Y281</f>
        <v>0</v>
      </c>
      <c r="CH257" s="125">
        <f t="shared" ref="CH257" si="3689">Z257/Z281</f>
        <v>0</v>
      </c>
      <c r="CI257" s="123">
        <f t="shared" ref="CI257" si="3690">AA257/AA281</f>
        <v>0</v>
      </c>
      <c r="CJ257" s="129">
        <f t="shared" ref="CJ257" si="3691">AB257/AB281</f>
        <v>0</v>
      </c>
      <c r="CK257" s="130">
        <f t="shared" ref="CK257" si="3692">AC257/AC281</f>
        <v>0</v>
      </c>
    </row>
    <row r="258" spans="1:89" x14ac:dyDescent="0.25">
      <c r="A258" s="131" t="s">
        <v>17</v>
      </c>
      <c r="B258" s="180">
        <v>630</v>
      </c>
      <c r="C258" s="181">
        <v>0</v>
      </c>
      <c r="D258" s="182">
        <v>496</v>
      </c>
      <c r="E258" s="183">
        <v>2</v>
      </c>
      <c r="F258" s="180">
        <v>619</v>
      </c>
      <c r="G258" s="184">
        <v>6</v>
      </c>
      <c r="H258" s="182">
        <v>556</v>
      </c>
      <c r="I258" s="183">
        <v>31</v>
      </c>
      <c r="J258" s="180">
        <v>21</v>
      </c>
      <c r="K258" s="184">
        <v>34</v>
      </c>
      <c r="L258" s="182">
        <v>50</v>
      </c>
      <c r="M258" s="180">
        <v>161</v>
      </c>
      <c r="N258" s="185">
        <v>247</v>
      </c>
      <c r="O258" s="186">
        <v>212</v>
      </c>
      <c r="P258" s="180">
        <v>114</v>
      </c>
      <c r="Q258" s="184">
        <v>107</v>
      </c>
      <c r="R258" s="182">
        <v>81</v>
      </c>
      <c r="S258" s="183">
        <v>168</v>
      </c>
      <c r="T258" s="180">
        <v>3</v>
      </c>
      <c r="U258" s="184">
        <v>75</v>
      </c>
      <c r="V258" s="182">
        <v>22</v>
      </c>
      <c r="W258" s="183">
        <v>174</v>
      </c>
      <c r="X258" s="180">
        <v>3</v>
      </c>
      <c r="Y258" s="184">
        <v>59</v>
      </c>
      <c r="Z258" s="182">
        <v>2</v>
      </c>
      <c r="AA258" s="180">
        <v>189</v>
      </c>
      <c r="AB258" s="162">
        <f t="shared" si="3662"/>
        <v>2844</v>
      </c>
      <c r="AC258" s="165">
        <f t="shared" ref="AC258:AC280" si="3693">SUM(C258,E258,G258,I258,K258,M258,O258,Q258,S258,U258,W258,Y258,AA258)</f>
        <v>1218</v>
      </c>
      <c r="AE258" s="256" t="str">
        <f>$AE$10</f>
        <v>08:00 - 08:59</v>
      </c>
      <c r="AF258" s="120">
        <f t="shared" si="3663"/>
        <v>4080</v>
      </c>
      <c r="AG258" s="181">
        <f t="shared" si="3663"/>
        <v>1686</v>
      </c>
      <c r="AH258" s="182">
        <f t="shared" si="3663"/>
        <v>2084</v>
      </c>
      <c r="AI258" s="183">
        <f t="shared" si="3663"/>
        <v>1640</v>
      </c>
      <c r="AJ258" s="180">
        <f t="shared" si="3663"/>
        <v>2352</v>
      </c>
      <c r="AK258" s="184">
        <f t="shared" si="3663"/>
        <v>1301</v>
      </c>
      <c r="AL258" s="182">
        <f t="shared" si="3663"/>
        <v>3717</v>
      </c>
      <c r="AM258" s="183">
        <f t="shared" si="3663"/>
        <v>2788</v>
      </c>
      <c r="AN258" s="180">
        <f t="shared" si="3663"/>
        <v>308</v>
      </c>
      <c r="AO258" s="184">
        <f t="shared" si="3663"/>
        <v>1067</v>
      </c>
      <c r="AP258" s="182">
        <f t="shared" si="3664"/>
        <v>1165</v>
      </c>
      <c r="AQ258" s="180">
        <f t="shared" si="3664"/>
        <v>4351</v>
      </c>
      <c r="AR258" s="185">
        <f t="shared" si="3664"/>
        <v>2792</v>
      </c>
      <c r="AS258" s="186">
        <f t="shared" si="3664"/>
        <v>4821</v>
      </c>
      <c r="AT258" s="180">
        <f t="shared" si="3664"/>
        <v>2213</v>
      </c>
      <c r="AU258" s="184">
        <f t="shared" si="3664"/>
        <v>2463</v>
      </c>
      <c r="AV258" s="182">
        <f t="shared" si="3664"/>
        <v>3233</v>
      </c>
      <c r="AW258" s="183">
        <f t="shared" si="3664"/>
        <v>2104</v>
      </c>
      <c r="AX258" s="180">
        <f t="shared" si="3664"/>
        <v>359</v>
      </c>
      <c r="AY258" s="184">
        <f t="shared" si="3664"/>
        <v>1631</v>
      </c>
      <c r="AZ258" s="182">
        <f t="shared" si="3665"/>
        <v>1304</v>
      </c>
      <c r="BA258" s="183">
        <f t="shared" si="3665"/>
        <v>4083</v>
      </c>
      <c r="BB258" s="180">
        <f t="shared" si="3665"/>
        <v>2103</v>
      </c>
      <c r="BC258" s="184">
        <f t="shared" si="3665"/>
        <v>2085</v>
      </c>
      <c r="BD258" s="182">
        <f t="shared" si="3665"/>
        <v>4754</v>
      </c>
      <c r="BE258" s="180">
        <f t="shared" si="3665"/>
        <v>3381</v>
      </c>
      <c r="BF258" s="164">
        <f>SUM(AF258,AH258,AJ258,AL258,AN258,AP258,AR258,AT258,AV258,AX258,AZ258,BB258,BD258)</f>
        <v>30464</v>
      </c>
      <c r="BG258" s="165">
        <f>SUM(AG258,AI258,AK258,AM258,AO258,AQ258,AS258,AU258,AW258,AY258,BA258,BC258,BE258)</f>
        <v>33401</v>
      </c>
      <c r="BI258" s="131" t="s">
        <v>17</v>
      </c>
      <c r="BJ258" s="123">
        <f>B258/B281</f>
        <v>1.5015372881759897E-2</v>
      </c>
      <c r="BK258" s="124">
        <f t="shared" ref="BK258" si="3694">C258/C281</f>
        <v>0</v>
      </c>
      <c r="BL258" s="125">
        <f t="shared" ref="BL258" si="3695">D258/D281</f>
        <v>2.083683414552176E-2</v>
      </c>
      <c r="BM258" s="126">
        <f t="shared" ref="BM258" si="3696">E258/E281</f>
        <v>9.2880694747596711E-5</v>
      </c>
      <c r="BN258" s="123">
        <f t="shared" ref="BN258" si="3697">F258/F281</f>
        <v>2.3778426551936079E-2</v>
      </c>
      <c r="BO258" s="124">
        <f t="shared" ref="BO258" si="3698">G258/G281</f>
        <v>2.376425855513308E-4</v>
      </c>
      <c r="BP258" s="125">
        <f t="shared" ref="BP258" si="3699">H258/H281</f>
        <v>1.2020841891336778E-2</v>
      </c>
      <c r="BQ258" s="126">
        <f t="shared" ref="BQ258" si="3700">I258/I281</f>
        <v>5.973255231415469E-4</v>
      </c>
      <c r="BR258" s="123">
        <f t="shared" ref="BR258" si="3701">J258/J281</f>
        <v>2.4171270718232043E-3</v>
      </c>
      <c r="BS258" s="124">
        <f t="shared" ref="BS258" si="3702">K258/K281</f>
        <v>3.8431106589804451E-3</v>
      </c>
      <c r="BT258" s="125">
        <f t="shared" ref="BT258" si="3703">L258/L281</f>
        <v>1.6694490818030051E-3</v>
      </c>
      <c r="BU258" s="123">
        <f t="shared" ref="BU258" si="3704">M258/M281</f>
        <v>5.0320362556649477E-3</v>
      </c>
      <c r="BV258" s="127">
        <f t="shared" ref="BV258" si="3705">N258/N281</f>
        <v>5.1783056248558669E-3</v>
      </c>
      <c r="BW258" s="128">
        <f t="shared" ref="BW258" si="3706">O258/O281</f>
        <v>4.4138160771168616E-3</v>
      </c>
      <c r="BX258" s="123">
        <f t="shared" ref="BX258" si="3707">P258/P281</f>
        <v>3.9025058195262222E-3</v>
      </c>
      <c r="BY258" s="124">
        <f t="shared" ref="BY258" si="3708">Q258/Q281</f>
        <v>3.7366858739305048E-3</v>
      </c>
      <c r="BZ258" s="125">
        <f t="shared" ref="BZ258" si="3709">R258/R281</f>
        <v>2.3468737323984472E-3</v>
      </c>
      <c r="CA258" s="126">
        <f t="shared" ref="CA258" si="3710">S258/S281</f>
        <v>4.849044622755874E-3</v>
      </c>
      <c r="CB258" s="123">
        <f t="shared" ref="CB258" si="3711">T258/T281</f>
        <v>2.6804860614724801E-4</v>
      </c>
      <c r="CC258" s="124">
        <f t="shared" ref="CC258" si="3712">U258/U281</f>
        <v>6.6125903720684184E-3</v>
      </c>
      <c r="CD258" s="125">
        <f t="shared" ref="CD258" si="3713">V258/V281</f>
        <v>6.0667898408846483E-4</v>
      </c>
      <c r="CE258" s="126">
        <f t="shared" ref="CE258" si="3714">W258/W281</f>
        <v>4.2627207917881379E-3</v>
      </c>
      <c r="CF258" s="123">
        <f t="shared" ref="CF258" si="3715">X258/X281</f>
        <v>1.0548523206751055E-4</v>
      </c>
      <c r="CG258" s="124">
        <f t="shared" ref="CG258" si="3716">Y258/Y281</f>
        <v>3.3933398516132742E-3</v>
      </c>
      <c r="CH258" s="125">
        <f t="shared" ref="CH258" si="3717">Z258/Z281</f>
        <v>3.5255336776604556E-5</v>
      </c>
      <c r="CI258" s="123">
        <f t="shared" ref="CI258" si="3718">AA258/AA281</f>
        <v>3.1817646167572938E-3</v>
      </c>
      <c r="CJ258" s="129">
        <f t="shared" ref="CJ258" si="3719">AB258/AB281</f>
        <v>6.7596314051904648E-3</v>
      </c>
      <c r="CK258" s="130">
        <f t="shared" ref="CK258" si="3720">AC258/AC281</f>
        <v>2.9013332316993284E-3</v>
      </c>
    </row>
    <row r="259" spans="1:89" ht="13.8" thickBot="1" x14ac:dyDescent="0.3">
      <c r="A259" s="139" t="s">
        <v>18</v>
      </c>
      <c r="B259" s="187">
        <v>2703</v>
      </c>
      <c r="C259" s="188">
        <v>536</v>
      </c>
      <c r="D259" s="189">
        <v>1627</v>
      </c>
      <c r="E259" s="190">
        <v>503</v>
      </c>
      <c r="F259" s="187">
        <v>2052</v>
      </c>
      <c r="G259" s="191">
        <v>463</v>
      </c>
      <c r="H259" s="189">
        <v>2464</v>
      </c>
      <c r="I259" s="190">
        <v>933</v>
      </c>
      <c r="J259" s="187">
        <v>136</v>
      </c>
      <c r="K259" s="191">
        <v>369</v>
      </c>
      <c r="L259" s="189">
        <v>513</v>
      </c>
      <c r="M259" s="187">
        <v>1687</v>
      </c>
      <c r="N259" s="192">
        <v>1799</v>
      </c>
      <c r="O259" s="193">
        <v>2159</v>
      </c>
      <c r="P259" s="187">
        <v>1084</v>
      </c>
      <c r="Q259" s="191">
        <v>1044</v>
      </c>
      <c r="R259" s="189">
        <v>1643</v>
      </c>
      <c r="S259" s="190">
        <v>1185</v>
      </c>
      <c r="T259" s="187">
        <v>142</v>
      </c>
      <c r="U259" s="191">
        <v>741</v>
      </c>
      <c r="V259" s="189">
        <v>839</v>
      </c>
      <c r="W259" s="190">
        <v>1707</v>
      </c>
      <c r="X259" s="187">
        <v>1098</v>
      </c>
      <c r="Y259" s="191">
        <v>1056</v>
      </c>
      <c r="Z259" s="189">
        <v>2969</v>
      </c>
      <c r="AA259" s="187">
        <v>1539</v>
      </c>
      <c r="AB259" s="162">
        <f t="shared" si="3662"/>
        <v>19069</v>
      </c>
      <c r="AC259" s="165">
        <f t="shared" si="3693"/>
        <v>13922</v>
      </c>
      <c r="AE259" s="254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18</v>
      </c>
      <c r="BJ259" s="123">
        <f>B259/B281</f>
        <v>6.4423099840312706E-2</v>
      </c>
      <c r="BK259" s="124">
        <f t="shared" ref="BK259" si="3721">C259/C281</f>
        <v>1.339163023110556E-2</v>
      </c>
      <c r="BL259" s="125">
        <f t="shared" ref="BL259" si="3722">D259/D281</f>
        <v>6.8349857166862718E-2</v>
      </c>
      <c r="BM259" s="126">
        <f t="shared" ref="BM259" si="3723">E259/E281</f>
        <v>2.3359494729020575E-2</v>
      </c>
      <c r="BN259" s="123">
        <f t="shared" ref="BN259" si="3724">F259/F281</f>
        <v>7.8826060233558704E-2</v>
      </c>
      <c r="BO259" s="124">
        <f t="shared" ref="BO259" si="3725">G259/G281</f>
        <v>1.8338086185044358E-2</v>
      </c>
      <c r="BP259" s="125">
        <f t="shared" ref="BP259" si="3726">H259/H281</f>
        <v>5.3272220180312628E-2</v>
      </c>
      <c r="BQ259" s="126">
        <f t="shared" ref="BQ259" si="3727">I259/I281</f>
        <v>1.7977571390034298E-2</v>
      </c>
      <c r="BR259" s="123">
        <f t="shared" ref="BR259" si="3728">J259/J281</f>
        <v>1.5653775322283611E-2</v>
      </c>
      <c r="BS259" s="124">
        <f t="shared" ref="BS259" si="3729">K259/K281</f>
        <v>4.170905391658189E-2</v>
      </c>
      <c r="BT259" s="125">
        <f t="shared" ref="BT259" si="3730">L259/L281</f>
        <v>1.7128547579298832E-2</v>
      </c>
      <c r="BU259" s="123">
        <f t="shared" ref="BU259" si="3731">M259/M281</f>
        <v>5.2726988591967498E-2</v>
      </c>
      <c r="BV259" s="127">
        <f t="shared" ref="BV259" si="3732">N259/N281</f>
        <v>3.7715675381035242E-2</v>
      </c>
      <c r="BW259" s="128">
        <f t="shared" ref="BW259" si="3733">O259/O281</f>
        <v>4.4950136370260872E-2</v>
      </c>
      <c r="BX259" s="123">
        <f t="shared" ref="BX259" si="3734">P259/P281</f>
        <v>3.710803779268794E-2</v>
      </c>
      <c r="BY259" s="124">
        <f t="shared" ref="BY259" si="3735">Q259/Q281</f>
        <v>3.6458878994237824E-2</v>
      </c>
      <c r="BZ259" s="125">
        <f t="shared" ref="BZ259" si="3736">R259/R281</f>
        <v>4.7603870892970968E-2</v>
      </c>
      <c r="CA259" s="126">
        <f t="shared" ref="CA259" si="3737">S259/S281</f>
        <v>3.4203082606938752E-2</v>
      </c>
      <c r="CB259" s="123">
        <f t="shared" ref="CB259" si="3738">T259/T281</f>
        <v>1.2687634024303073E-2</v>
      </c>
      <c r="CC259" s="124">
        <f t="shared" ref="CC259" si="3739">U259/U281</f>
        <v>6.5332392876035969E-2</v>
      </c>
      <c r="CD259" s="125">
        <f t="shared" ref="CD259" si="3740">V259/V281</f>
        <v>2.3136530347737362E-2</v>
      </c>
      <c r="CE259" s="126">
        <f t="shared" ref="CE259" si="3741">W259/W281</f>
        <v>4.1818760871162937E-2</v>
      </c>
      <c r="CF259" s="123">
        <f t="shared" ref="CF259" si="3742">X259/X281</f>
        <v>3.8607594936708858E-2</v>
      </c>
      <c r="CG259" s="124">
        <f t="shared" ref="CG259" si="3743">Y259/Y281</f>
        <v>6.0735031920400299E-2</v>
      </c>
      <c r="CH259" s="125">
        <f t="shared" ref="CH259" si="3744">Z259/Z281</f>
        <v>5.2336547444869465E-2</v>
      </c>
      <c r="CI259" s="123">
        <f t="shared" ref="CI259" si="3745">AA259/AA281</f>
        <v>2.590865473645225E-2</v>
      </c>
      <c r="CJ259" s="129">
        <f t="shared" ref="CJ259" si="3746">AB259/AB281</f>
        <v>4.5323281035716236E-2</v>
      </c>
      <c r="CK259" s="130">
        <f t="shared" ref="CK259" si="3747">AC259/AC281</f>
        <v>3.3162858170540273E-2</v>
      </c>
    </row>
    <row r="260" spans="1:89" ht="14.4" thickTop="1" thickBot="1" x14ac:dyDescent="0.3">
      <c r="A260" s="131" t="s">
        <v>19</v>
      </c>
      <c r="B260" s="180">
        <v>4887</v>
      </c>
      <c r="C260" s="181">
        <v>1943</v>
      </c>
      <c r="D260" s="182">
        <v>2161</v>
      </c>
      <c r="E260" s="183">
        <v>1430</v>
      </c>
      <c r="F260" s="180">
        <v>3061</v>
      </c>
      <c r="G260" s="184">
        <v>1365</v>
      </c>
      <c r="H260" s="182">
        <v>4179</v>
      </c>
      <c r="I260" s="183">
        <v>2529</v>
      </c>
      <c r="J260" s="180">
        <v>310</v>
      </c>
      <c r="K260" s="184">
        <v>960</v>
      </c>
      <c r="L260" s="182">
        <v>1408</v>
      </c>
      <c r="M260" s="180">
        <v>3040</v>
      </c>
      <c r="N260" s="185">
        <v>3235</v>
      </c>
      <c r="O260" s="186">
        <v>3955</v>
      </c>
      <c r="P260" s="180">
        <v>2400</v>
      </c>
      <c r="Q260" s="184">
        <v>2219</v>
      </c>
      <c r="R260" s="182">
        <v>2987</v>
      </c>
      <c r="S260" s="183">
        <v>2072</v>
      </c>
      <c r="T260" s="180">
        <v>417</v>
      </c>
      <c r="U260" s="184">
        <v>1504</v>
      </c>
      <c r="V260" s="182">
        <v>1684</v>
      </c>
      <c r="W260" s="183">
        <v>3467</v>
      </c>
      <c r="X260" s="180">
        <v>2186</v>
      </c>
      <c r="Y260" s="184">
        <v>1810</v>
      </c>
      <c r="Z260" s="182">
        <v>4620</v>
      </c>
      <c r="AA260" s="180">
        <v>3422</v>
      </c>
      <c r="AB260" s="162">
        <f t="shared" si="3662"/>
        <v>33535</v>
      </c>
      <c r="AC260" s="165">
        <f t="shared" si="3693"/>
        <v>29716</v>
      </c>
      <c r="AE260" s="251" t="s">
        <v>13</v>
      </c>
      <c r="AF260" s="14">
        <f t="shared" ref="AF260:BG260" si="3748">SUM(AF257:AF259)</f>
        <v>9598</v>
      </c>
      <c r="AG260" s="1">
        <f t="shared" si="3748"/>
        <v>3634</v>
      </c>
      <c r="AH260" s="14">
        <f t="shared" si="3748"/>
        <v>4427</v>
      </c>
      <c r="AI260" s="1">
        <f t="shared" si="3748"/>
        <v>3470</v>
      </c>
      <c r="AJ260" s="14">
        <f t="shared" si="3748"/>
        <v>5400</v>
      </c>
      <c r="AK260" s="1">
        <f t="shared" si="3748"/>
        <v>2803</v>
      </c>
      <c r="AL260" s="14">
        <f t="shared" si="3748"/>
        <v>8004</v>
      </c>
      <c r="AM260" s="1">
        <f t="shared" si="3748"/>
        <v>5631</v>
      </c>
      <c r="AN260" s="14">
        <f t="shared" si="3748"/>
        <v>692</v>
      </c>
      <c r="AO260" s="1">
        <f t="shared" si="3748"/>
        <v>2421</v>
      </c>
      <c r="AP260" s="14">
        <f t="shared" si="3748"/>
        <v>2641</v>
      </c>
      <c r="AQ260" s="1">
        <f t="shared" si="3748"/>
        <v>9064</v>
      </c>
      <c r="AR260" s="14">
        <f t="shared" si="3748"/>
        <v>6361</v>
      </c>
      <c r="AS260" s="1">
        <f t="shared" si="3748"/>
        <v>9912</v>
      </c>
      <c r="AT260" s="14">
        <f t="shared" si="3748"/>
        <v>5117</v>
      </c>
      <c r="AU260" s="1">
        <f t="shared" si="3748"/>
        <v>5250</v>
      </c>
      <c r="AV260" s="14">
        <f t="shared" si="3748"/>
        <v>6897</v>
      </c>
      <c r="AW260" s="1">
        <f t="shared" si="3748"/>
        <v>4767</v>
      </c>
      <c r="AX260" s="14">
        <f t="shared" si="3748"/>
        <v>852</v>
      </c>
      <c r="AY260" s="1">
        <f t="shared" si="3748"/>
        <v>3848</v>
      </c>
      <c r="AZ260" s="14">
        <f t="shared" si="3748"/>
        <v>3087</v>
      </c>
      <c r="BA260" s="1">
        <f t="shared" si="3748"/>
        <v>8480</v>
      </c>
      <c r="BB260" s="14">
        <f t="shared" si="3748"/>
        <v>4527</v>
      </c>
      <c r="BC260" s="1">
        <f t="shared" si="3748"/>
        <v>4428</v>
      </c>
      <c r="BD260" s="14">
        <f t="shared" si="3748"/>
        <v>10379</v>
      </c>
      <c r="BE260" s="1">
        <f t="shared" si="3748"/>
        <v>7074</v>
      </c>
      <c r="BF260" s="166">
        <f t="shared" si="3748"/>
        <v>67982</v>
      </c>
      <c r="BG260" s="167">
        <f t="shared" si="3748"/>
        <v>70782</v>
      </c>
      <c r="BI260" s="131" t="s">
        <v>19</v>
      </c>
      <c r="BJ260" s="123">
        <f>B260/B281</f>
        <v>0.11647639249708035</v>
      </c>
      <c r="BK260" s="124">
        <f t="shared" ref="BK260" si="3749">C260/C281</f>
        <v>4.8544659587757652E-2</v>
      </c>
      <c r="BL260" s="125">
        <f t="shared" ref="BL260" si="3750">D260/D281</f>
        <v>9.0783061670307516E-2</v>
      </c>
      <c r="BM260" s="126">
        <f t="shared" ref="BM260" si="3751">E260/E281</f>
        <v>6.6409696744531649E-2</v>
      </c>
      <c r="BN260" s="123">
        <f t="shared" ref="BN260" si="3752">F260/F281</f>
        <v>0.1175860479409957</v>
      </c>
      <c r="BO260" s="124">
        <f t="shared" ref="BO260" si="3753">G260/G281</f>
        <v>5.4063688212927757E-2</v>
      </c>
      <c r="BP260" s="125">
        <f t="shared" ref="BP260" si="3754">H260/H281</f>
        <v>9.0350896158087043E-2</v>
      </c>
      <c r="BQ260" s="126">
        <f t="shared" ref="BQ260" si="3755">I260/I281</f>
        <v>4.873020154919265E-2</v>
      </c>
      <c r="BR260" s="123">
        <f t="shared" ref="BR260" si="3756">J260/J281</f>
        <v>3.5681399631675874E-2</v>
      </c>
      <c r="BS260" s="124">
        <f t="shared" ref="BS260" si="3757">K260/K281</f>
        <v>0.10851135978297728</v>
      </c>
      <c r="BT260" s="125">
        <f t="shared" ref="BT260" si="3758">L260/L281</f>
        <v>4.7011686143572623E-2</v>
      </c>
      <c r="BU260" s="123">
        <f t="shared" ref="BU260" si="3759">M260/M281</f>
        <v>9.5014846069698386E-2</v>
      </c>
      <c r="BV260" s="127">
        <f t="shared" ref="BV260" si="3760">N260/N281</f>
        <v>6.7821128325541422E-2</v>
      </c>
      <c r="BW260" s="128">
        <f t="shared" ref="BW260" si="3761">O260/O281</f>
        <v>8.2342653702816931E-2</v>
      </c>
      <c r="BX260" s="123">
        <f t="shared" ref="BX260" si="3762">P260/P281</f>
        <v>8.2158017253183627E-2</v>
      </c>
      <c r="BY260" s="124">
        <f t="shared" ref="BY260" si="3763">Q260/Q281</f>
        <v>7.7492579011698967E-2</v>
      </c>
      <c r="BZ260" s="125">
        <f t="shared" ref="BZ260" si="3764">R260/R281</f>
        <v>8.6544590600915572E-2</v>
      </c>
      <c r="CA260" s="126">
        <f t="shared" ref="CA260" si="3765">S260/S281</f>
        <v>5.9804883680655778E-2</v>
      </c>
      <c r="CB260" s="123">
        <f t="shared" ref="CB260" si="3766">T260/T281</f>
        <v>3.7258756254467479E-2</v>
      </c>
      <c r="CC260" s="124">
        <f t="shared" ref="CC260" si="3767">U260/U281</f>
        <v>0.13260447892787869</v>
      </c>
      <c r="CD260" s="125">
        <f t="shared" ref="CD260" si="3768">V260/V281</f>
        <v>4.6438518600226124E-2</v>
      </c>
      <c r="CE260" s="126">
        <f t="shared" ref="CE260" si="3769">W260/W281</f>
        <v>8.4935936696146408E-2</v>
      </c>
      <c r="CF260" s="123">
        <f t="shared" ref="CF260" si="3770">X260/X281</f>
        <v>7.6863572433192681E-2</v>
      </c>
      <c r="CG260" s="124">
        <f t="shared" ref="CG260" si="3771">Y260/Y281</f>
        <v>0.10410076493932248</v>
      </c>
      <c r="CH260" s="125">
        <f t="shared" ref="CH260" si="3772">Z260/Z281</f>
        <v>8.1439827953956531E-2</v>
      </c>
      <c r="CI260" s="123">
        <f t="shared" ref="CI260" si="3773">AA260/AA281</f>
        <v>5.760845777007121E-2</v>
      </c>
      <c r="CJ260" s="129">
        <f t="shared" ref="CJ260" si="3774">AB260/AB281</f>
        <v>7.9706131917391787E-2</v>
      </c>
      <c r="CK260" s="130">
        <f t="shared" ref="CK260" si="3775">AC260/AC281</f>
        <v>7.0784908303101191E-2</v>
      </c>
    </row>
    <row r="261" spans="1:89" ht="13.8" thickTop="1" x14ac:dyDescent="0.25">
      <c r="A261" s="139" t="s">
        <v>20</v>
      </c>
      <c r="B261" s="266">
        <v>5518</v>
      </c>
      <c r="C261" s="267">
        <v>1948</v>
      </c>
      <c r="D261" s="268">
        <v>2343</v>
      </c>
      <c r="E261" s="269">
        <v>1830</v>
      </c>
      <c r="F261" s="266">
        <v>3048</v>
      </c>
      <c r="G261" s="270">
        <v>1502</v>
      </c>
      <c r="H261" s="268">
        <v>4287</v>
      </c>
      <c r="I261" s="269">
        <v>2843</v>
      </c>
      <c r="J261" s="266">
        <v>384</v>
      </c>
      <c r="K261" s="270">
        <v>1354</v>
      </c>
      <c r="L261" s="268">
        <v>1476</v>
      </c>
      <c r="M261" s="266">
        <v>4713</v>
      </c>
      <c r="N261" s="271">
        <v>3569</v>
      </c>
      <c r="O261" s="272">
        <v>5091</v>
      </c>
      <c r="P261" s="266">
        <v>2904</v>
      </c>
      <c r="Q261" s="270">
        <v>2787</v>
      </c>
      <c r="R261" s="268">
        <v>3664</v>
      </c>
      <c r="S261" s="269">
        <v>2663</v>
      </c>
      <c r="T261" s="266">
        <v>493</v>
      </c>
      <c r="U261" s="270">
        <v>2217</v>
      </c>
      <c r="V261" s="268">
        <v>1783</v>
      </c>
      <c r="W261" s="269">
        <v>4397</v>
      </c>
      <c r="X261" s="266">
        <v>2424</v>
      </c>
      <c r="Y261" s="270">
        <v>2343</v>
      </c>
      <c r="Z261" s="268">
        <v>5625</v>
      </c>
      <c r="AA261" s="266">
        <v>3693</v>
      </c>
      <c r="AB261" s="162">
        <f t="shared" si="3662"/>
        <v>37518</v>
      </c>
      <c r="AC261" s="165">
        <f t="shared" si="3693"/>
        <v>37381</v>
      </c>
      <c r="BI261" s="139" t="s">
        <v>20</v>
      </c>
      <c r="BJ261" s="123">
        <f>B261/B281</f>
        <v>0.13151559930404938</v>
      </c>
      <c r="BK261" s="124">
        <f t="shared" ref="BK261" si="3776">C261/C281</f>
        <v>4.8669581511555281E-2</v>
      </c>
      <c r="BL261" s="125">
        <f t="shared" ref="BL261" si="3777">D261/D281</f>
        <v>9.8428835489833638E-2</v>
      </c>
      <c r="BM261" s="126">
        <f t="shared" ref="BM261" si="3778">E261/E281</f>
        <v>8.4985835694050993E-2</v>
      </c>
      <c r="BN261" s="123">
        <f t="shared" ref="BN261" si="3779">F261/F281</f>
        <v>0.11708666256914567</v>
      </c>
      <c r="BO261" s="124">
        <f t="shared" ref="BO261" si="3780">G261/G281</f>
        <v>5.9489860583016474E-2</v>
      </c>
      <c r="BP261" s="125">
        <f t="shared" ref="BP261" si="3781">H261/H281</f>
        <v>9.268587983482153E-2</v>
      </c>
      <c r="BQ261" s="126">
        <f t="shared" ref="BQ261" si="3782">I261/I281</f>
        <v>5.4780531041658635E-2</v>
      </c>
      <c r="BR261" s="123">
        <f t="shared" ref="BR261" si="3783">J261/J281</f>
        <v>4.4198895027624308E-2</v>
      </c>
      <c r="BS261" s="124">
        <f t="shared" ref="BS261" si="3784">K261/K281</f>
        <v>0.15304623036057421</v>
      </c>
      <c r="BT261" s="125">
        <f t="shared" ref="BT261" si="3785">L261/L281</f>
        <v>4.9282136894824705E-2</v>
      </c>
      <c r="BU261" s="123">
        <f t="shared" ref="BU261" si="3786">M261/M281</f>
        <v>0.14730426629160806</v>
      </c>
      <c r="BV261" s="127">
        <f t="shared" ref="BV261" si="3787">N261/N281</f>
        <v>7.4823371559152183E-2</v>
      </c>
      <c r="BW261" s="128">
        <f t="shared" ref="BW261" si="3788">O261/O281</f>
        <v>0.10599404551227333</v>
      </c>
      <c r="BX261" s="123">
        <f t="shared" ref="BX261" si="3789">P261/P281</f>
        <v>9.941120087635219E-2</v>
      </c>
      <c r="BY261" s="124">
        <f t="shared" ref="BY261" si="3790">Q261/Q281</f>
        <v>9.7328444211629131E-2</v>
      </c>
      <c r="BZ261" s="125">
        <f t="shared" ref="BZ261" si="3791">R261/R281</f>
        <v>0.10615981920380135</v>
      </c>
      <c r="CA261" s="126">
        <f t="shared" ref="CA261" si="3792">S261/S281</f>
        <v>7.686312994285055E-2</v>
      </c>
      <c r="CB261" s="123">
        <f t="shared" ref="CB261" si="3793">T261/T281</f>
        <v>4.4049320943531096E-2</v>
      </c>
      <c r="CC261" s="124">
        <f t="shared" ref="CC261" si="3794">U261/U281</f>
        <v>0.19546817139834244</v>
      </c>
      <c r="CD261" s="125">
        <f t="shared" ref="CD261" si="3795">V261/V281</f>
        <v>4.9168574028624221E-2</v>
      </c>
      <c r="CE261" s="126">
        <f t="shared" ref="CE261" si="3796">W261/W281</f>
        <v>0.10771944437639334</v>
      </c>
      <c r="CF261" s="123">
        <f t="shared" ref="CF261" si="3797">X261/X281</f>
        <v>8.5232067510548529E-2</v>
      </c>
      <c r="CG261" s="124">
        <f t="shared" ref="CG261" si="3798">Y261/Y281</f>
        <v>0.13475585207338817</v>
      </c>
      <c r="CH261" s="125">
        <f t="shared" ref="CH261" si="3799">Z261/Z281</f>
        <v>9.9155634684200314E-2</v>
      </c>
      <c r="CI261" s="123">
        <f t="shared" ref="CI261" si="3800">AA261/AA281</f>
        <v>6.2170670527432199E-2</v>
      </c>
      <c r="CJ261" s="129">
        <f t="shared" ref="CJ261" si="3801">AB261/AB281</f>
        <v>8.9172943410666616E-2</v>
      </c>
      <c r="CK261" s="130">
        <f t="shared" ref="CK261" si="3802">AC261/AC281</f>
        <v>8.9043298468105575E-2</v>
      </c>
    </row>
    <row r="262" spans="1:89" ht="13.8" thickBot="1" x14ac:dyDescent="0.3">
      <c r="A262" s="131" t="s">
        <v>21</v>
      </c>
      <c r="B262" s="273">
        <v>4080</v>
      </c>
      <c r="C262" s="274">
        <v>1686</v>
      </c>
      <c r="D262" s="275">
        <v>2084</v>
      </c>
      <c r="E262" s="276">
        <v>1640</v>
      </c>
      <c r="F262" s="273">
        <v>2352</v>
      </c>
      <c r="G262" s="277">
        <v>1301</v>
      </c>
      <c r="H262" s="275">
        <v>3717</v>
      </c>
      <c r="I262" s="276">
        <v>2788</v>
      </c>
      <c r="J262" s="273">
        <v>308</v>
      </c>
      <c r="K262" s="277">
        <v>1067</v>
      </c>
      <c r="L262" s="275">
        <v>1165</v>
      </c>
      <c r="M262" s="273">
        <v>4351</v>
      </c>
      <c r="N262" s="278">
        <v>2792</v>
      </c>
      <c r="O262" s="279">
        <v>4821</v>
      </c>
      <c r="P262" s="273">
        <v>2213</v>
      </c>
      <c r="Q262" s="277">
        <v>2463</v>
      </c>
      <c r="R262" s="275">
        <v>3233</v>
      </c>
      <c r="S262" s="276">
        <v>2104</v>
      </c>
      <c r="T262" s="273">
        <v>359</v>
      </c>
      <c r="U262" s="277">
        <v>1631</v>
      </c>
      <c r="V262" s="275">
        <v>1304</v>
      </c>
      <c r="W262" s="276">
        <v>4083</v>
      </c>
      <c r="X262" s="273">
        <v>2103</v>
      </c>
      <c r="Y262" s="277">
        <v>2085</v>
      </c>
      <c r="Z262" s="275">
        <v>4754</v>
      </c>
      <c r="AA262" s="273">
        <v>3381</v>
      </c>
      <c r="AB262" s="162">
        <f t="shared" si="3662"/>
        <v>30464</v>
      </c>
      <c r="AC262" s="165">
        <f t="shared" si="3693"/>
        <v>33401</v>
      </c>
      <c r="AE262" t="s">
        <v>85</v>
      </c>
      <c r="BI262" s="131" t="s">
        <v>21</v>
      </c>
      <c r="BJ262" s="123">
        <f>B262/B281</f>
        <v>9.7242414853302192E-2</v>
      </c>
      <c r="BK262" s="124">
        <f t="shared" ref="BK262" si="3803">C262/C281</f>
        <v>4.2123672704559648E-2</v>
      </c>
      <c r="BL262" s="125">
        <f t="shared" ref="BL262" si="3804">D262/D281</f>
        <v>8.7548311208200308E-2</v>
      </c>
      <c r="BM262" s="126">
        <f t="shared" ref="BM262" si="3805">E262/E281</f>
        <v>7.6162169693029302E-2</v>
      </c>
      <c r="BN262" s="123">
        <f t="shared" ref="BN262" si="3806">F262/F281</f>
        <v>9.0350338045482481E-2</v>
      </c>
      <c r="BO262" s="124">
        <f t="shared" ref="BO262" si="3807">G262/G281</f>
        <v>5.1528833967046897E-2</v>
      </c>
      <c r="BP262" s="125">
        <f t="shared" ref="BP262" si="3808">H262/H281</f>
        <v>8.0362354874278424E-2</v>
      </c>
      <c r="BQ262" s="126">
        <f t="shared" ref="BQ262" si="3809">I262/I281</f>
        <v>5.372075995221396E-2</v>
      </c>
      <c r="BR262" s="123">
        <f t="shared" ref="BR262" si="3810">J262/J281</f>
        <v>3.5451197053406998E-2</v>
      </c>
      <c r="BS262" s="124">
        <f t="shared" ref="BS262" si="3811">K262/K281</f>
        <v>0.12060585509212163</v>
      </c>
      <c r="BT262" s="125">
        <f t="shared" ref="BT262" si="3812">L262/L281</f>
        <v>3.8898163606010019E-2</v>
      </c>
      <c r="BU262" s="123">
        <f t="shared" ref="BU262" si="3813">M262/M281</f>
        <v>0.13598999843725582</v>
      </c>
      <c r="BV262" s="127">
        <f t="shared" ref="BV262" si="3814">N262/N281</f>
        <v>5.8533721880961863E-2</v>
      </c>
      <c r="BW262" s="128">
        <f t="shared" ref="BW262" si="3815">O262/O281</f>
        <v>0.10037267598009619</v>
      </c>
      <c r="BX262" s="123">
        <f t="shared" ref="BX262" si="3816">P262/P281</f>
        <v>7.5756538408873073E-2</v>
      </c>
      <c r="BY262" s="124">
        <f t="shared" ref="BY262" si="3817">Q262/Q281</f>
        <v>8.6013619696176005E-2</v>
      </c>
      <c r="BZ262" s="125">
        <f t="shared" ref="BZ262" si="3818">R262/R281</f>
        <v>9.3672133047459E-2</v>
      </c>
      <c r="CA262" s="126">
        <f t="shared" ref="CA262" si="3819">S262/S281</f>
        <v>6.0728511227847372E-2</v>
      </c>
      <c r="CB262" s="123">
        <f t="shared" ref="CB262" si="3820">T262/T281</f>
        <v>3.2076483202287349E-2</v>
      </c>
      <c r="CC262" s="124">
        <f t="shared" ref="CC262" si="3821">U262/U281</f>
        <v>0.1438017986245812</v>
      </c>
      <c r="CD262" s="125">
        <f t="shared" ref="CD262" si="3822">V262/V281</f>
        <v>3.5959517965970828E-2</v>
      </c>
      <c r="CE262" s="126">
        <f t="shared" ref="CE262" si="3823">W262/W281</f>
        <v>0.10002694823489061</v>
      </c>
      <c r="CF262" s="123">
        <f t="shared" ref="CF262" si="3824">X262/X281</f>
        <v>7.3945147679324891E-2</v>
      </c>
      <c r="CG262" s="124">
        <f t="shared" ref="CG262" si="3825">Y262/Y281</f>
        <v>0.11991717950192672</v>
      </c>
      <c r="CH262" s="125">
        <f t="shared" ref="CH262" si="3826">Z262/Z281</f>
        <v>8.3801935517989035E-2</v>
      </c>
      <c r="CI262" s="123">
        <f t="shared" ref="CI262" si="3827">AA262/AA281</f>
        <v>5.6918233699769366E-2</v>
      </c>
      <c r="CJ262" s="129">
        <f t="shared" ref="CJ262" si="3828">AB262/AB281</f>
        <v>7.2406965938017695E-2</v>
      </c>
      <c r="CK262" s="130">
        <f t="shared" ref="CK262" si="3829">AC262/AC281</f>
        <v>7.9562751454835198E-2</v>
      </c>
    </row>
    <row r="263" spans="1:89" ht="14.4" thickTop="1" thickBot="1" x14ac:dyDescent="0.3">
      <c r="A263" s="139" t="s">
        <v>22</v>
      </c>
      <c r="B263" s="187">
        <v>2742</v>
      </c>
      <c r="C263" s="188">
        <v>1421</v>
      </c>
      <c r="D263" s="189">
        <v>1611</v>
      </c>
      <c r="E263" s="190">
        <v>1064</v>
      </c>
      <c r="F263" s="187">
        <v>1854</v>
      </c>
      <c r="G263" s="191">
        <v>922</v>
      </c>
      <c r="H263" s="189">
        <v>3005</v>
      </c>
      <c r="I263" s="190">
        <v>2291</v>
      </c>
      <c r="J263" s="187">
        <v>262</v>
      </c>
      <c r="K263" s="191">
        <v>998</v>
      </c>
      <c r="L263" s="189">
        <v>949</v>
      </c>
      <c r="M263" s="187">
        <v>2727</v>
      </c>
      <c r="N263" s="192">
        <v>2088</v>
      </c>
      <c r="O263" s="193">
        <v>3762</v>
      </c>
      <c r="P263" s="187">
        <v>1438</v>
      </c>
      <c r="Q263" s="191">
        <v>1662</v>
      </c>
      <c r="R263" s="189">
        <v>2205</v>
      </c>
      <c r="S263" s="190">
        <v>1615</v>
      </c>
      <c r="T263" s="187">
        <v>295</v>
      </c>
      <c r="U263" s="191">
        <v>821</v>
      </c>
      <c r="V263" s="189">
        <v>1228</v>
      </c>
      <c r="W263" s="190">
        <v>3328</v>
      </c>
      <c r="X263" s="187">
        <v>1460</v>
      </c>
      <c r="Y263" s="191">
        <v>1174</v>
      </c>
      <c r="Z263" s="189">
        <v>3593</v>
      </c>
      <c r="AA263" s="187">
        <v>2956</v>
      </c>
      <c r="AB263" s="162">
        <f t="shared" si="3662"/>
        <v>22730</v>
      </c>
      <c r="AC263" s="165">
        <f t="shared" si="3693"/>
        <v>24741</v>
      </c>
      <c r="AE263" s="290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39" t="s">
        <v>22</v>
      </c>
      <c r="BJ263" s="123">
        <f>B263/B281</f>
        <v>6.5352622923469272E-2</v>
      </c>
      <c r="BK263" s="124">
        <f t="shared" ref="BK263" si="3830">C263/C281</f>
        <v>3.550281074328545E-2</v>
      </c>
      <c r="BL263" s="125">
        <f t="shared" ref="BL263" si="3831">D263/D281</f>
        <v>6.7677701226684595E-2</v>
      </c>
      <c r="BM263" s="126">
        <f t="shared" ref="BM263" si="3832">E263/E281</f>
        <v>4.9412529605721449E-2</v>
      </c>
      <c r="BN263" s="123">
        <f t="shared" ref="BN263" si="3833">F263/F281</f>
        <v>7.1220036877688991E-2</v>
      </c>
      <c r="BO263" s="124">
        <f t="shared" ref="BO263" si="3834">G263/G281</f>
        <v>3.6517743979721164E-2</v>
      </c>
      <c r="BP263" s="125">
        <f t="shared" ref="BP263" si="3835">H263/H281</f>
        <v>6.4968758783214065E-2</v>
      </c>
      <c r="BQ263" s="126">
        <f t="shared" ref="BQ263" si="3836">I263/I281</f>
        <v>4.4144283016686575E-2</v>
      </c>
      <c r="BR263" s="123">
        <f t="shared" ref="BR263" si="3837">J263/J281</f>
        <v>3.0156537753222835E-2</v>
      </c>
      <c r="BS263" s="124">
        <f t="shared" ref="BS263" si="3838">K263/K281</f>
        <v>0.11280660110772013</v>
      </c>
      <c r="BT263" s="125">
        <f t="shared" ref="BT263" si="3839">L263/L281</f>
        <v>3.1686143572621034E-2</v>
      </c>
      <c r="BU263" s="123">
        <f t="shared" ref="BU263" si="3840">M263/M281</f>
        <v>8.5232067510548529E-2</v>
      </c>
      <c r="BV263" s="127">
        <f t="shared" ref="BV263" si="3841">N263/N281</f>
        <v>4.3774502610117609E-2</v>
      </c>
      <c r="BW263" s="128">
        <f t="shared" ref="BW263" si="3842">O263/O281</f>
        <v>7.8324415481668089E-2</v>
      </c>
      <c r="BX263" s="123">
        <f t="shared" ref="BX263" si="3843">P263/P281</f>
        <v>4.9226345337532521E-2</v>
      </c>
      <c r="BY263" s="124">
        <f t="shared" ref="BY263" si="3844">Q263/Q281</f>
        <v>5.8040859088528025E-2</v>
      </c>
      <c r="BZ263" s="125">
        <f t="shared" ref="BZ263" si="3845">R263/R281</f>
        <v>6.3887118270846616E-2</v>
      </c>
      <c r="CA263" s="126">
        <f t="shared" ref="CA263" si="3846">S263/S281</f>
        <v>4.6614327772325811E-2</v>
      </c>
      <c r="CB263" s="123">
        <f t="shared" ref="CB263" si="3847">T263/T281</f>
        <v>2.6358112937812723E-2</v>
      </c>
      <c r="CC263" s="124">
        <f t="shared" ref="CC263" si="3848">U263/U281</f>
        <v>7.2385822606242281E-2</v>
      </c>
      <c r="CD263" s="125">
        <f t="shared" ref="CD263" si="3849">V263/V281</f>
        <v>3.3863717839119761E-2</v>
      </c>
      <c r="CE263" s="126">
        <f t="shared" ref="CE263" si="3850">W263/W281</f>
        <v>8.1530659741786915E-2</v>
      </c>
      <c r="CF263" s="123">
        <f t="shared" ref="CF263" si="3851">X263/X281</f>
        <v>5.1336146272855133E-2</v>
      </c>
      <c r="CG263" s="124">
        <f t="shared" ref="CG263" si="3852">Y263/Y281</f>
        <v>6.7521711623626843E-2</v>
      </c>
      <c r="CH263" s="125">
        <f t="shared" ref="CH263" si="3853">Z263/Z281</f>
        <v>6.3336212519170085E-2</v>
      </c>
      <c r="CI263" s="123">
        <f t="shared" ref="CI263" si="3854">AA263/AA281</f>
        <v>4.9763471995420951E-2</v>
      </c>
      <c r="CJ263" s="129">
        <f t="shared" ref="CJ263" si="3855">AB263/AB281</f>
        <v>5.4024761547109452E-2</v>
      </c>
      <c r="CK263" s="130">
        <f t="shared" ref="CK263" si="3856">AC263/AC281</f>
        <v>5.8934224536513209E-2</v>
      </c>
    </row>
    <row r="264" spans="1:89" ht="15" thickTop="1" thickBot="1" x14ac:dyDescent="0.35">
      <c r="A264" s="131" t="s">
        <v>23</v>
      </c>
      <c r="B264" s="180">
        <v>1983</v>
      </c>
      <c r="C264" s="181">
        <v>1372</v>
      </c>
      <c r="D264" s="182">
        <v>1094</v>
      </c>
      <c r="E264" s="183">
        <v>801</v>
      </c>
      <c r="F264" s="180">
        <v>1350</v>
      </c>
      <c r="G264" s="184">
        <v>816</v>
      </c>
      <c r="H264" s="182">
        <v>2262</v>
      </c>
      <c r="I264" s="183">
        <v>1955</v>
      </c>
      <c r="J264" s="180">
        <v>271</v>
      </c>
      <c r="K264" s="184">
        <v>635</v>
      </c>
      <c r="L264" s="182">
        <v>869</v>
      </c>
      <c r="M264" s="180">
        <v>1913</v>
      </c>
      <c r="N264" s="185">
        <v>1825</v>
      </c>
      <c r="O264" s="186">
        <v>2279</v>
      </c>
      <c r="P264" s="180">
        <v>1084</v>
      </c>
      <c r="Q264" s="184">
        <v>1213</v>
      </c>
      <c r="R264" s="182">
        <v>1691</v>
      </c>
      <c r="S264" s="183">
        <v>1361</v>
      </c>
      <c r="T264" s="180">
        <v>283</v>
      </c>
      <c r="U264" s="184">
        <v>550</v>
      </c>
      <c r="V264" s="182">
        <v>923</v>
      </c>
      <c r="W264" s="183">
        <v>2393</v>
      </c>
      <c r="X264" s="180">
        <v>1100</v>
      </c>
      <c r="Y264" s="184">
        <v>851</v>
      </c>
      <c r="Z264" s="182">
        <v>3169</v>
      </c>
      <c r="AA264" s="180">
        <v>2494</v>
      </c>
      <c r="AB264" s="162">
        <f t="shared" si="3662"/>
        <v>17904</v>
      </c>
      <c r="AC264" s="165">
        <f t="shared" si="3693"/>
        <v>18633</v>
      </c>
      <c r="AE264" s="291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68" t="s">
        <v>14</v>
      </c>
      <c r="BG264" s="169" t="s">
        <v>15</v>
      </c>
      <c r="BI264" s="131" t="s">
        <v>23</v>
      </c>
      <c r="BJ264" s="123">
        <f>B264/B281</f>
        <v>4.7262673689729959E-2</v>
      </c>
      <c r="BK264" s="124">
        <f t="shared" ref="BK264" si="3857">C264/C281</f>
        <v>3.4278575890068705E-2</v>
      </c>
      <c r="BL264" s="125">
        <f t="shared" ref="BL264" si="3858">D264/D281</f>
        <v>4.5958662409679045E-2</v>
      </c>
      <c r="BM264" s="126">
        <f t="shared" ref="BM264" si="3859">E264/E281</f>
        <v>3.7198718246412486E-2</v>
      </c>
      <c r="BN264" s="123">
        <f t="shared" ref="BN264" si="3860">F264/F281</f>
        <v>5.1859250153657034E-2</v>
      </c>
      <c r="BO264" s="124">
        <f t="shared" ref="BO264" si="3861">G264/G281</f>
        <v>3.2319391634980987E-2</v>
      </c>
      <c r="BP264" s="125">
        <f t="shared" ref="BP264" si="3862">H264/H281</f>
        <v>4.8904935896049988E-2</v>
      </c>
      <c r="BQ264" s="126">
        <f t="shared" ref="BQ264" si="3863">I264/I281</f>
        <v>3.7670045088442718E-2</v>
      </c>
      <c r="BR264" s="123">
        <f t="shared" ref="BR264" si="3864">J264/J281</f>
        <v>3.1192449355432781E-2</v>
      </c>
      <c r="BS264" s="124">
        <f t="shared" ref="BS264" si="3865">K264/K281</f>
        <v>7.1775743189781846E-2</v>
      </c>
      <c r="BT264" s="125">
        <f t="shared" ref="BT264" si="3866">L264/L281</f>
        <v>2.9015025041736225E-2</v>
      </c>
      <c r="BU264" s="123">
        <f t="shared" ref="BU264" si="3867">M264/M281</f>
        <v>5.9790592280043756E-2</v>
      </c>
      <c r="BV264" s="127">
        <f t="shared" ref="BV264" si="3868">N264/N281</f>
        <v>3.8260760183651647E-2</v>
      </c>
      <c r="BW264" s="128">
        <f t="shared" ref="BW264" si="3869">O264/O281</f>
        <v>4.7448522829006266E-2</v>
      </c>
      <c r="BX264" s="123">
        <f t="shared" ref="BX264" si="3870">P264/P281</f>
        <v>3.710803779268794E-2</v>
      </c>
      <c r="BY264" s="124">
        <f t="shared" ref="BY264" si="3871">Q264/Q281</f>
        <v>4.2360747337174785E-2</v>
      </c>
      <c r="BZ264" s="125">
        <f t="shared" ref="BZ264" si="3872">R264/R281</f>
        <v>4.8994610882540417E-2</v>
      </c>
      <c r="CA264" s="126">
        <f t="shared" ref="CA264" si="3873">S264/S281</f>
        <v>3.9283034116492525E-2</v>
      </c>
      <c r="CB264" s="123">
        <f t="shared" ref="CB264" si="3874">T264/T281</f>
        <v>2.5285918513223732E-2</v>
      </c>
      <c r="CC264" s="124">
        <f t="shared" ref="CC264" si="3875">U264/U281</f>
        <v>4.8492329395168399E-2</v>
      </c>
      <c r="CD264" s="125">
        <f t="shared" ref="CD264" si="3876">V264/V281</f>
        <v>2.5452941014256956E-2</v>
      </c>
      <c r="CE264" s="126">
        <f t="shared" ref="CE264" si="3877">W264/W281</f>
        <v>5.8624660084764448E-2</v>
      </c>
      <c r="CF264" s="123">
        <f t="shared" ref="CF264" si="3878">X264/X281</f>
        <v>3.867791842475387E-2</v>
      </c>
      <c r="CG264" s="124">
        <f t="shared" ref="CG264" si="3879">Y264/Y281</f>
        <v>4.8944613791913498E-2</v>
      </c>
      <c r="CH264" s="125">
        <f t="shared" ref="CH264" si="3880">Z264/Z281</f>
        <v>5.5862081122529925E-2</v>
      </c>
      <c r="CI264" s="123">
        <f t="shared" ref="CI264" si="3881">AA264/AA281</f>
        <v>4.1985825154458679E-2</v>
      </c>
      <c r="CJ264" s="129">
        <f t="shared" ref="CJ264" si="3882">AB264/AB281</f>
        <v>4.2554304036051364E-2</v>
      </c>
      <c r="CK264" s="130">
        <f t="shared" ref="CK264" si="3883">AC264/AC281</f>
        <v>4.4384681532227903E-2</v>
      </c>
    </row>
    <row r="265" spans="1:89" ht="13.8" thickTop="1" x14ac:dyDescent="0.25">
      <c r="A265" s="139" t="s">
        <v>24</v>
      </c>
      <c r="B265" s="194">
        <v>1981</v>
      </c>
      <c r="C265" s="188">
        <v>1479</v>
      </c>
      <c r="D265" s="189">
        <v>1035</v>
      </c>
      <c r="E265" s="190">
        <v>782</v>
      </c>
      <c r="F265" s="187">
        <v>1245</v>
      </c>
      <c r="G265" s="191">
        <v>734</v>
      </c>
      <c r="H265" s="189">
        <v>2348</v>
      </c>
      <c r="I265" s="190">
        <v>1913</v>
      </c>
      <c r="J265" s="187">
        <v>322</v>
      </c>
      <c r="K265" s="191">
        <v>437</v>
      </c>
      <c r="L265" s="189">
        <v>843</v>
      </c>
      <c r="M265" s="187">
        <v>1599</v>
      </c>
      <c r="N265" s="192">
        <v>1654</v>
      </c>
      <c r="O265" s="195">
        <v>2249</v>
      </c>
      <c r="P265" s="187">
        <v>1185</v>
      </c>
      <c r="Q265" s="191">
        <v>1044</v>
      </c>
      <c r="R265" s="189">
        <v>1716</v>
      </c>
      <c r="S265" s="190">
        <v>1249</v>
      </c>
      <c r="T265" s="187">
        <v>308</v>
      </c>
      <c r="U265" s="191">
        <v>377</v>
      </c>
      <c r="V265" s="189">
        <v>923</v>
      </c>
      <c r="W265" s="196">
        <v>2362</v>
      </c>
      <c r="X265" s="187">
        <v>1058</v>
      </c>
      <c r="Y265" s="191">
        <v>596</v>
      </c>
      <c r="Z265" s="189">
        <v>2630</v>
      </c>
      <c r="AA265" s="187">
        <v>2544</v>
      </c>
      <c r="AB265" s="162">
        <f t="shared" si="3662"/>
        <v>17248</v>
      </c>
      <c r="AC265" s="165">
        <f t="shared" si="3693"/>
        <v>17365</v>
      </c>
      <c r="AE265" s="254" t="str">
        <f>$AE$17</f>
        <v>17:00 - 17:59</v>
      </c>
      <c r="AF265" s="120">
        <f t="shared" ref="AF265:AO266" si="3884">SUMIF($A$9:$A$32,$AE265,B$257:B$280)</f>
        <v>1862</v>
      </c>
      <c r="AG265" s="177">
        <f t="shared" si="3884"/>
        <v>4656</v>
      </c>
      <c r="AH265" s="121">
        <f t="shared" si="3884"/>
        <v>1902</v>
      </c>
      <c r="AI265" s="172">
        <f t="shared" si="3884"/>
        <v>1742</v>
      </c>
      <c r="AJ265" s="120">
        <f t="shared" si="3884"/>
        <v>1581</v>
      </c>
      <c r="AK265" s="122">
        <f t="shared" si="3884"/>
        <v>2767</v>
      </c>
      <c r="AL265" s="121">
        <f t="shared" si="3884"/>
        <v>2871</v>
      </c>
      <c r="AM265" s="172">
        <f t="shared" si="3884"/>
        <v>5206</v>
      </c>
      <c r="AN265" s="120">
        <f t="shared" si="3884"/>
        <v>1354</v>
      </c>
      <c r="AO265" s="122">
        <f t="shared" si="3884"/>
        <v>342</v>
      </c>
      <c r="AP265" s="121">
        <f t="shared" ref="AP265:AY266" si="3885">SUMIF($A$9:$A$32,$AE265,L$257:L$280)</f>
        <v>3960</v>
      </c>
      <c r="AQ265" s="120">
        <f t="shared" si="3885"/>
        <v>1073</v>
      </c>
      <c r="AR265" s="171">
        <f t="shared" si="3885"/>
        <v>4706</v>
      </c>
      <c r="AS265" s="173">
        <f t="shared" si="3885"/>
        <v>2891</v>
      </c>
      <c r="AT265" s="120">
        <f t="shared" si="3885"/>
        <v>2699</v>
      </c>
      <c r="AU265" s="122">
        <f t="shared" si="3885"/>
        <v>2052</v>
      </c>
      <c r="AV265" s="121">
        <f t="shared" si="3885"/>
        <v>2350</v>
      </c>
      <c r="AW265" s="172">
        <f t="shared" si="3885"/>
        <v>3305</v>
      </c>
      <c r="AX265" s="120">
        <f t="shared" si="3885"/>
        <v>1926</v>
      </c>
      <c r="AY265" s="122">
        <f t="shared" si="3885"/>
        <v>362</v>
      </c>
      <c r="AZ265" s="121">
        <f t="shared" ref="AZ265:BE266" si="3886">SUMIF($A$9:$A$32,$AE265,V$257:V$280)</f>
        <v>4162</v>
      </c>
      <c r="BA265" s="172">
        <f t="shared" si="3886"/>
        <v>2201</v>
      </c>
      <c r="BB265" s="120">
        <f t="shared" si="3886"/>
        <v>2933</v>
      </c>
      <c r="BC265" s="122">
        <f t="shared" si="3886"/>
        <v>993</v>
      </c>
      <c r="BD265" s="21">
        <f t="shared" si="3886"/>
        <v>3762</v>
      </c>
      <c r="BE265" s="176">
        <f t="shared" si="3886"/>
        <v>5942</v>
      </c>
      <c r="BF265" s="162">
        <f>AF265+AH265+AJ265+AL265+AN265+AP265+AR265+AT265+AV265+AX265+AZ265+BB265+BD265</f>
        <v>36068</v>
      </c>
      <c r="BG265" s="163">
        <f>AG265+AI265+AK265+AM265+AO265+AQ265+AS265+AU265+AW265+AY265+BA265+BC265+BE265</f>
        <v>33532</v>
      </c>
      <c r="BI265" s="139" t="s">
        <v>24</v>
      </c>
      <c r="BJ265" s="123">
        <f>B265/B281</f>
        <v>4.7215005839311673E-2</v>
      </c>
      <c r="BK265" s="124">
        <f t="shared" ref="BK265" si="3887">C265/C281</f>
        <v>3.6951905059337917E-2</v>
      </c>
      <c r="BL265" s="125">
        <f t="shared" ref="BL265" si="3888">D265/D281</f>
        <v>4.3480087380272224E-2</v>
      </c>
      <c r="BM265" s="126">
        <f t="shared" ref="BM265" si="3889">E265/E281</f>
        <v>3.6316351646310314E-2</v>
      </c>
      <c r="BN265" s="123">
        <f t="shared" ref="BN265" si="3890">F265/F281</f>
        <v>4.7825752919483711E-2</v>
      </c>
      <c r="BO265" s="124">
        <f t="shared" ref="BO265" si="3891">G265/G281</f>
        <v>2.9071609632446135E-2</v>
      </c>
      <c r="BP265" s="125">
        <f t="shared" ref="BP265" si="3892">H265/H281</f>
        <v>5.0764274749745965E-2</v>
      </c>
      <c r="BQ265" s="126">
        <f t="shared" ref="BQ265" si="3893">I265/I281</f>
        <v>3.6860765347412235E-2</v>
      </c>
      <c r="BR265" s="123">
        <f t="shared" ref="BR265" si="3894">J265/J281</f>
        <v>3.7062615101289137E-2</v>
      </c>
      <c r="BS265" s="124">
        <f t="shared" ref="BS265" si="3895">K265/K281</f>
        <v>4.9395275234542783E-2</v>
      </c>
      <c r="BT265" s="125">
        <f t="shared" ref="BT265" si="3896">L265/L281</f>
        <v>2.8146911519198663E-2</v>
      </c>
      <c r="BU265" s="123">
        <f t="shared" ref="BU265" si="3897">M265/M281</f>
        <v>4.997655883731833E-2</v>
      </c>
      <c r="BV265" s="127">
        <f t="shared" ref="BV265" si="3898">N265/N281</f>
        <v>3.467577936644374E-2</v>
      </c>
      <c r="BW265" s="128">
        <f t="shared" ref="BW265" si="3899">O265/O281</f>
        <v>4.6823926214319918E-2</v>
      </c>
      <c r="BX265" s="123">
        <f t="shared" ref="BX265" si="3900">P265/P281</f>
        <v>4.0565521018759411E-2</v>
      </c>
      <c r="BY265" s="124">
        <f t="shared" ref="BY265" si="3901">Q265/Q281</f>
        <v>3.6458878994237824E-2</v>
      </c>
      <c r="BZ265" s="125">
        <f t="shared" ref="BZ265" si="3902">R265/R281</f>
        <v>4.9718954627107841E-2</v>
      </c>
      <c r="CA265" s="126">
        <f t="shared" ref="CA265" si="3903">S265/S281</f>
        <v>3.605033770132194E-2</v>
      </c>
      <c r="CB265" s="123">
        <f t="shared" ref="CB265" si="3904">T265/T281</f>
        <v>2.7519656897784132E-2</v>
      </c>
      <c r="CC265" s="124">
        <f t="shared" ref="CC265" si="3905">U265/U281</f>
        <v>3.3239287603597248E-2</v>
      </c>
      <c r="CD265" s="125">
        <f t="shared" ref="CD265" si="3906">V265/V281</f>
        <v>2.5452941014256956E-2</v>
      </c>
      <c r="CE265" s="126">
        <f t="shared" ref="CE265" si="3907">W265/W281</f>
        <v>5.7865209828756217E-2</v>
      </c>
      <c r="CF265" s="123">
        <f t="shared" ref="CF265" si="3908">X265/X281</f>
        <v>3.7201125175808723E-2</v>
      </c>
      <c r="CG265" s="124">
        <f t="shared" ref="CG265" si="3909">Y265/Y281</f>
        <v>3.4278483924771383E-2</v>
      </c>
      <c r="CH265" s="125">
        <f t="shared" ref="CH265" si="3910">Z265/Z281</f>
        <v>4.6360767861234997E-2</v>
      </c>
      <c r="CI265" s="123">
        <f t="shared" ref="CI265" si="3911">AA265/AA281</f>
        <v>4.282756182555849E-2</v>
      </c>
      <c r="CJ265" s="129">
        <f t="shared" ref="CJ265" si="3912">AB265/AB281</f>
        <v>4.0995120420789434E-2</v>
      </c>
      <c r="CK265" s="130">
        <f t="shared" ref="CK265" si="3913">AC265/AC281</f>
        <v>4.1364245951115632E-2</v>
      </c>
    </row>
    <row r="266" spans="1:89" x14ac:dyDescent="0.25">
      <c r="A266" s="131" t="s">
        <v>25</v>
      </c>
      <c r="B266" s="197">
        <v>1820</v>
      </c>
      <c r="C266" s="181">
        <v>1367</v>
      </c>
      <c r="D266" s="182">
        <v>1092</v>
      </c>
      <c r="E266" s="183">
        <v>749</v>
      </c>
      <c r="F266" s="180">
        <v>1156</v>
      </c>
      <c r="G266" s="184">
        <v>737</v>
      </c>
      <c r="H266" s="182">
        <v>2316</v>
      </c>
      <c r="I266" s="183">
        <v>2022</v>
      </c>
      <c r="J266" s="180">
        <v>380</v>
      </c>
      <c r="K266" s="181">
        <v>406</v>
      </c>
      <c r="L266" s="182">
        <v>798</v>
      </c>
      <c r="M266" s="180">
        <v>1622</v>
      </c>
      <c r="N266" s="185">
        <v>1639</v>
      </c>
      <c r="O266" s="198">
        <v>2181</v>
      </c>
      <c r="P266" s="180">
        <v>1135</v>
      </c>
      <c r="Q266" s="181">
        <v>1067</v>
      </c>
      <c r="R266" s="182">
        <v>1556</v>
      </c>
      <c r="S266" s="183">
        <v>1215</v>
      </c>
      <c r="T266" s="189">
        <v>286</v>
      </c>
      <c r="U266" s="180">
        <v>382</v>
      </c>
      <c r="V266" s="182">
        <v>959</v>
      </c>
      <c r="W266" s="199">
        <v>2008</v>
      </c>
      <c r="X266" s="180">
        <v>1058</v>
      </c>
      <c r="Y266" s="184">
        <v>618</v>
      </c>
      <c r="Z266" s="182">
        <v>2765</v>
      </c>
      <c r="AA266" s="180">
        <v>2765</v>
      </c>
      <c r="AB266" s="162">
        <f t="shared" si="3662"/>
        <v>16960</v>
      </c>
      <c r="AC266" s="165">
        <f t="shared" si="3693"/>
        <v>17139</v>
      </c>
      <c r="AE266" s="256" t="str">
        <f>$AE$18</f>
        <v>18:00 - 18:59</v>
      </c>
      <c r="AF266" s="120">
        <f t="shared" si="3884"/>
        <v>2113</v>
      </c>
      <c r="AG266" s="181">
        <f t="shared" si="3884"/>
        <v>5030</v>
      </c>
      <c r="AH266" s="182">
        <f t="shared" si="3884"/>
        <v>1506</v>
      </c>
      <c r="AI266" s="183">
        <f t="shared" si="3884"/>
        <v>1695</v>
      </c>
      <c r="AJ266" s="180">
        <f t="shared" si="3884"/>
        <v>1124</v>
      </c>
      <c r="AK266" s="184">
        <f t="shared" si="3884"/>
        <v>2761</v>
      </c>
      <c r="AL266" s="182">
        <f t="shared" si="3884"/>
        <v>2923</v>
      </c>
      <c r="AM266" s="183">
        <f t="shared" si="3884"/>
        <v>5486</v>
      </c>
      <c r="AN266" s="180">
        <f t="shared" si="3884"/>
        <v>1074</v>
      </c>
      <c r="AO266" s="184">
        <f t="shared" si="3884"/>
        <v>333</v>
      </c>
      <c r="AP266" s="182">
        <f t="shared" si="3885"/>
        <v>4143</v>
      </c>
      <c r="AQ266" s="180">
        <f t="shared" si="3885"/>
        <v>1074</v>
      </c>
      <c r="AR266" s="185">
        <f t="shared" si="3885"/>
        <v>5115</v>
      </c>
      <c r="AS266" s="186">
        <f t="shared" si="3885"/>
        <v>2870</v>
      </c>
      <c r="AT266" s="180">
        <f t="shared" si="3885"/>
        <v>2673</v>
      </c>
      <c r="AU266" s="184">
        <f t="shared" si="3885"/>
        <v>2659</v>
      </c>
      <c r="AV266" s="182">
        <f t="shared" si="3885"/>
        <v>2510</v>
      </c>
      <c r="AW266" s="183">
        <f t="shared" si="3885"/>
        <v>3587</v>
      </c>
      <c r="AX266" s="180">
        <f t="shared" si="3885"/>
        <v>1723</v>
      </c>
      <c r="AY266" s="184">
        <f t="shared" si="3885"/>
        <v>365</v>
      </c>
      <c r="AZ266" s="182">
        <f t="shared" si="3886"/>
        <v>5001</v>
      </c>
      <c r="BA266" s="183">
        <f t="shared" si="3886"/>
        <v>2414</v>
      </c>
      <c r="BB266" s="180">
        <f t="shared" si="3886"/>
        <v>2994</v>
      </c>
      <c r="BC266" s="184">
        <f t="shared" si="3886"/>
        <v>1025</v>
      </c>
      <c r="BD266" s="182">
        <f t="shared" si="3886"/>
        <v>3504</v>
      </c>
      <c r="BE266" s="180">
        <f t="shared" si="3886"/>
        <v>6269</v>
      </c>
      <c r="BF266" s="164">
        <f>SUM(AF266,AH266,AJ266,AL266,AN266,AP266,AR266,AT266,AV266,AX266,AZ266,BB266,BD266)</f>
        <v>36403</v>
      </c>
      <c r="BG266" s="165">
        <f>SUM(AG266,AI266,AK266,AM266,AO266,AQ266,AS266,AU266,AW266,AY266,BA266,BC266,BE266)</f>
        <v>35568</v>
      </c>
      <c r="BI266" s="131" t="s">
        <v>25</v>
      </c>
      <c r="BJ266" s="123">
        <f>B266/B281</f>
        <v>4.3377743880639703E-2</v>
      </c>
      <c r="BK266" s="124">
        <f t="shared" ref="BK266" si="3914">C266/C281</f>
        <v>3.4153653966271083E-2</v>
      </c>
      <c r="BL266" s="125">
        <f t="shared" ref="BL266" si="3915">D266/D281</f>
        <v>4.5874642917156781E-2</v>
      </c>
      <c r="BM266" s="126">
        <f t="shared" ref="BM266" si="3916">E266/E281</f>
        <v>3.4783820182974969E-2</v>
      </c>
      <c r="BN266" s="123">
        <f t="shared" ref="BN266" si="3917">F266/F281</f>
        <v>4.4406883835279659E-2</v>
      </c>
      <c r="BO266" s="124">
        <f t="shared" ref="BO266" si="3918">G266/G281</f>
        <v>2.9190430925221798E-2</v>
      </c>
      <c r="BP266" s="125">
        <f t="shared" ref="BP266" si="3919">H266/H281</f>
        <v>5.0072427734417224E-2</v>
      </c>
      <c r="BQ266" s="126">
        <f t="shared" ref="BQ266" si="3920">I266/I281</f>
        <v>3.896103896103896E-2</v>
      </c>
      <c r="BR266" s="123">
        <f t="shared" ref="BR266" si="3921">J266/J281</f>
        <v>4.3738489871086556E-2</v>
      </c>
      <c r="BS266" s="124">
        <f t="shared" ref="BS266" si="3922">K266/K281</f>
        <v>4.5891262574884142E-2</v>
      </c>
      <c r="BT266" s="125">
        <f t="shared" ref="BT266" si="3923">L266/L281</f>
        <v>2.6644407345575959E-2</v>
      </c>
      <c r="BU266" s="123">
        <f t="shared" ref="BU266" si="3924">M266/M281</f>
        <v>5.0695421159556178E-2</v>
      </c>
      <c r="BV266" s="127">
        <f t="shared" ref="BV266" si="3925">N266/N281</f>
        <v>3.4361307364934278E-2</v>
      </c>
      <c r="BW266" s="128">
        <f t="shared" ref="BW266" si="3926">O266/O281</f>
        <v>4.540817388769753E-2</v>
      </c>
      <c r="BX266" s="123">
        <f t="shared" ref="BX266" si="3927">P266/P281</f>
        <v>3.8853895659318086E-2</v>
      </c>
      <c r="BY266" s="124">
        <f t="shared" ref="BY266" si="3928">Q266/Q281</f>
        <v>3.7262091845643441E-2</v>
      </c>
      <c r="BZ266" s="125">
        <f t="shared" ref="BZ266" si="3929">R266/R281</f>
        <v>4.5083154661876339E-2</v>
      </c>
      <c r="CA266" s="126">
        <f t="shared" ref="CA266" si="3930">S266/S281</f>
        <v>3.5068983432430874E-2</v>
      </c>
      <c r="CB266" s="123">
        <f t="shared" ref="CB266" si="3931">T266/T281</f>
        <v>2.5553967119370979E-2</v>
      </c>
      <c r="CC266" s="124">
        <f t="shared" ref="CC266" si="3932">U266/U281</f>
        <v>3.3680126961735141E-2</v>
      </c>
      <c r="CD266" s="125">
        <f t="shared" ref="CD266" si="3933">V266/V281</f>
        <v>2.6445688442765354E-2</v>
      </c>
      <c r="CE266" s="126">
        <f t="shared" ref="CE266" si="3934">W266/W281</f>
        <v>4.9192777873049313E-2</v>
      </c>
      <c r="CF266" s="123">
        <f t="shared" ref="CF266" si="3935">X266/X281</f>
        <v>3.7201125175808723E-2</v>
      </c>
      <c r="CG266" s="124">
        <f t="shared" ref="CG266" si="3936">Y266/Y281</f>
        <v>3.554379708977972E-2</v>
      </c>
      <c r="CH266" s="125">
        <f t="shared" ref="CH266" si="3937">Z266/Z281</f>
        <v>4.8740503093655803E-2</v>
      </c>
      <c r="CI266" s="123">
        <f t="shared" ref="CI266" si="3938">AA266/AA281</f>
        <v>4.6548037911819669E-2</v>
      </c>
      <c r="CJ266" s="129">
        <f t="shared" ref="CJ266" si="3939">AB266/AB281</f>
        <v>4.031060078482078E-2</v>
      </c>
      <c r="CK266" s="130">
        <f t="shared" ref="CK266" si="3940">AC266/AC281</f>
        <v>4.0825903331769123E-2</v>
      </c>
    </row>
    <row r="267" spans="1:89" ht="13.8" thickBot="1" x14ac:dyDescent="0.3">
      <c r="A267" s="139" t="s">
        <v>26</v>
      </c>
      <c r="B267" s="194">
        <v>1645</v>
      </c>
      <c r="C267" s="188">
        <v>1434</v>
      </c>
      <c r="D267" s="189">
        <v>941</v>
      </c>
      <c r="E267" s="190">
        <v>709</v>
      </c>
      <c r="F267" s="187">
        <v>1043</v>
      </c>
      <c r="G267" s="191">
        <v>697</v>
      </c>
      <c r="H267" s="189">
        <v>2158</v>
      </c>
      <c r="I267" s="190">
        <v>1834</v>
      </c>
      <c r="J267" s="187">
        <v>400</v>
      </c>
      <c r="K267" s="188">
        <v>390</v>
      </c>
      <c r="L267" s="189">
        <v>903</v>
      </c>
      <c r="M267" s="187">
        <v>1310</v>
      </c>
      <c r="N267" s="192">
        <v>1633</v>
      </c>
      <c r="O267" s="195">
        <v>1936</v>
      </c>
      <c r="P267" s="187">
        <v>1114</v>
      </c>
      <c r="Q267" s="188">
        <v>994</v>
      </c>
      <c r="R267" s="189">
        <v>1337</v>
      </c>
      <c r="S267" s="190">
        <v>1246</v>
      </c>
      <c r="T267" s="187">
        <v>276</v>
      </c>
      <c r="U267" s="191">
        <v>407</v>
      </c>
      <c r="V267" s="189">
        <v>1047</v>
      </c>
      <c r="W267" s="196">
        <v>1624</v>
      </c>
      <c r="X267" s="187">
        <v>980</v>
      </c>
      <c r="Y267" s="191">
        <v>623</v>
      </c>
      <c r="Z267" s="189">
        <v>2478</v>
      </c>
      <c r="AA267" s="187">
        <v>2431</v>
      </c>
      <c r="AB267" s="162">
        <f t="shared" si="3662"/>
        <v>15955</v>
      </c>
      <c r="AC267" s="165">
        <f t="shared" si="3693"/>
        <v>15635</v>
      </c>
      <c r="AE267" s="254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26</v>
      </c>
      <c r="BJ267" s="123">
        <f>B267/B281</f>
        <v>3.9206806969039734E-2</v>
      </c>
      <c r="BK267" s="124">
        <f t="shared" ref="BK267" si="3941">C267/C281</f>
        <v>3.5827607745159272E-2</v>
      </c>
      <c r="BL267" s="125">
        <f t="shared" ref="BL267" si="3942">D267/D281</f>
        <v>3.953117123172576E-2</v>
      </c>
      <c r="BM267" s="126">
        <f t="shared" ref="BM267" si="3943">E267/E281</f>
        <v>3.2926206288023036E-2</v>
      </c>
      <c r="BN267" s="123">
        <f t="shared" ref="BN267" si="3944">F267/F281</f>
        <v>4.0066072526121696E-2</v>
      </c>
      <c r="BO267" s="124">
        <f t="shared" ref="BO267" si="3945">G267/G281</f>
        <v>2.7606147021546262E-2</v>
      </c>
      <c r="BP267" s="125">
        <f t="shared" ref="BP267" si="3946">H267/H281</f>
        <v>4.6656433096231596E-2</v>
      </c>
      <c r="BQ267" s="126">
        <f t="shared" ref="BQ267" si="3947">I267/I281</f>
        <v>3.5338548691664418E-2</v>
      </c>
      <c r="BR267" s="123">
        <f t="shared" ref="BR267" si="3948">J267/J281</f>
        <v>4.6040515653775323E-2</v>
      </c>
      <c r="BS267" s="124">
        <f t="shared" ref="BS267" si="3949">K267/K281</f>
        <v>4.408273991183452E-2</v>
      </c>
      <c r="BT267" s="125">
        <f t="shared" ref="BT267" si="3950">L267/L281</f>
        <v>3.015025041736227E-2</v>
      </c>
      <c r="BU267" s="123">
        <f t="shared" ref="BU267" si="3951">M267/M281</f>
        <v>4.0943897483981875E-2</v>
      </c>
      <c r="BV267" s="127">
        <f t="shared" ref="BV267" si="3952">N267/N281</f>
        <v>3.4235518564330492E-2</v>
      </c>
      <c r="BW267" s="128">
        <f t="shared" ref="BW267" si="3953">O267/O281</f>
        <v>4.0307301534425681E-2</v>
      </c>
      <c r="BX267" s="123">
        <f t="shared" ref="BX267" si="3954">P267/P281</f>
        <v>3.8135013008352731E-2</v>
      </c>
      <c r="BY267" s="124">
        <f t="shared" ref="BY267" si="3955">Q267/Q281</f>
        <v>3.4712764099877773E-2</v>
      </c>
      <c r="BZ267" s="125">
        <f t="shared" ref="BZ267" si="3956">R267/R281</f>
        <v>3.8737903459465726E-2</v>
      </c>
      <c r="CA267" s="126">
        <f t="shared" ref="CA267" si="3957">S267/S281</f>
        <v>3.5963747618772732E-2</v>
      </c>
      <c r="CB267" s="123">
        <f t="shared" ref="CB267" si="3958">T267/T281</f>
        <v>2.466047176554682E-2</v>
      </c>
      <c r="CC267" s="124">
        <f t="shared" ref="CC267" si="3959">U267/U281</f>
        <v>3.5884323752424618E-2</v>
      </c>
      <c r="CD267" s="125">
        <f t="shared" ref="CD267" si="3960">V267/V281</f>
        <v>2.8872404379119213E-2</v>
      </c>
      <c r="CE267" s="126">
        <f t="shared" ref="CE267" si="3961">W267/W281</f>
        <v>3.9785394056689287E-2</v>
      </c>
      <c r="CF267" s="123">
        <f t="shared" ref="CF267" si="3962">X267/X281</f>
        <v>3.4458509142053444E-2</v>
      </c>
      <c r="CG267" s="124">
        <f t="shared" ref="CG267" si="3963">Y267/Y281</f>
        <v>3.5831368263645254E-2</v>
      </c>
      <c r="CH267" s="125">
        <f t="shared" ref="CH267" si="3964">Z267/Z281</f>
        <v>4.3681362266213046E-2</v>
      </c>
      <c r="CI267" s="123">
        <f t="shared" ref="CI267" si="3965">AA267/AA281</f>
        <v>4.0925236948872915E-2</v>
      </c>
      <c r="CJ267" s="129">
        <f t="shared" ref="CJ267" si="3966">AB267/AB281</f>
        <v>3.792191247180516E-2</v>
      </c>
      <c r="CK267" s="130">
        <f t="shared" ref="CK267" si="3967">AC267/AC281</f>
        <v>3.7243304661427751E-2</v>
      </c>
    </row>
    <row r="268" spans="1:89" ht="14.4" thickTop="1" thickBot="1" x14ac:dyDescent="0.3">
      <c r="A268" s="131" t="s">
        <v>27</v>
      </c>
      <c r="B268" s="197">
        <v>1307</v>
      </c>
      <c r="C268" s="181">
        <v>1489</v>
      </c>
      <c r="D268" s="182">
        <v>825</v>
      </c>
      <c r="E268" s="183">
        <v>833</v>
      </c>
      <c r="F268" s="180">
        <v>927</v>
      </c>
      <c r="G268" s="184">
        <v>885</v>
      </c>
      <c r="H268" s="182">
        <v>1948</v>
      </c>
      <c r="I268" s="183">
        <v>2145</v>
      </c>
      <c r="J268" s="180">
        <v>415</v>
      </c>
      <c r="K268" s="181">
        <v>319</v>
      </c>
      <c r="L268" s="182">
        <v>1177</v>
      </c>
      <c r="M268" s="180">
        <v>1023</v>
      </c>
      <c r="N268" s="185">
        <v>1769</v>
      </c>
      <c r="O268" s="198">
        <v>1802</v>
      </c>
      <c r="P268" s="180">
        <v>1258</v>
      </c>
      <c r="Q268" s="181">
        <v>1031</v>
      </c>
      <c r="R268" s="182">
        <v>1275</v>
      </c>
      <c r="S268" s="183">
        <v>1301</v>
      </c>
      <c r="T268" s="180">
        <v>390</v>
      </c>
      <c r="U268" s="184">
        <v>380</v>
      </c>
      <c r="V268" s="182">
        <v>1272</v>
      </c>
      <c r="W268" s="199">
        <v>1598</v>
      </c>
      <c r="X268" s="180">
        <v>1152</v>
      </c>
      <c r="Y268" s="184">
        <v>594</v>
      </c>
      <c r="Z268" s="182">
        <v>2400</v>
      </c>
      <c r="AA268" s="180">
        <v>2818</v>
      </c>
      <c r="AB268" s="162">
        <f t="shared" si="3662"/>
        <v>16115</v>
      </c>
      <c r="AC268" s="165">
        <f t="shared" si="3693"/>
        <v>16218</v>
      </c>
      <c r="AE268" s="251" t="s">
        <v>13</v>
      </c>
      <c r="AF268" s="14">
        <f t="shared" ref="AF268:BG268" si="3968">SUM(AF265:AF267)</f>
        <v>3975</v>
      </c>
      <c r="AG268" s="1">
        <f t="shared" si="3968"/>
        <v>9686</v>
      </c>
      <c r="AH268" s="14">
        <f t="shared" si="3968"/>
        <v>3408</v>
      </c>
      <c r="AI268" s="1">
        <f t="shared" si="3968"/>
        <v>3437</v>
      </c>
      <c r="AJ268" s="14">
        <f t="shared" si="3968"/>
        <v>2705</v>
      </c>
      <c r="AK268" s="1">
        <f t="shared" si="3968"/>
        <v>5528</v>
      </c>
      <c r="AL268" s="14">
        <f t="shared" si="3968"/>
        <v>5794</v>
      </c>
      <c r="AM268" s="1">
        <f t="shared" si="3968"/>
        <v>10692</v>
      </c>
      <c r="AN268" s="14">
        <f t="shared" si="3968"/>
        <v>2428</v>
      </c>
      <c r="AO268" s="1">
        <f t="shared" si="3968"/>
        <v>675</v>
      </c>
      <c r="AP268" s="14">
        <f t="shared" si="3968"/>
        <v>8103</v>
      </c>
      <c r="AQ268" s="1">
        <f t="shared" si="3968"/>
        <v>2147</v>
      </c>
      <c r="AR268" s="14">
        <f t="shared" si="3968"/>
        <v>9821</v>
      </c>
      <c r="AS268" s="1">
        <f t="shared" si="3968"/>
        <v>5761</v>
      </c>
      <c r="AT268" s="14">
        <f t="shared" si="3968"/>
        <v>5372</v>
      </c>
      <c r="AU268" s="1">
        <f t="shared" si="3968"/>
        <v>4711</v>
      </c>
      <c r="AV268" s="14">
        <f t="shared" si="3968"/>
        <v>4860</v>
      </c>
      <c r="AW268" s="1">
        <f t="shared" si="3968"/>
        <v>6892</v>
      </c>
      <c r="AX268" s="14">
        <f t="shared" si="3968"/>
        <v>3649</v>
      </c>
      <c r="AY268" s="1">
        <f t="shared" si="3968"/>
        <v>727</v>
      </c>
      <c r="AZ268" s="14">
        <f t="shared" si="3968"/>
        <v>9163</v>
      </c>
      <c r="BA268" s="1">
        <f t="shared" si="3968"/>
        <v>4615</v>
      </c>
      <c r="BB268" s="14">
        <f t="shared" si="3968"/>
        <v>5927</v>
      </c>
      <c r="BC268" s="1">
        <f t="shared" si="3968"/>
        <v>2018</v>
      </c>
      <c r="BD268" s="14">
        <f t="shared" si="3968"/>
        <v>7266</v>
      </c>
      <c r="BE268" s="1">
        <f t="shared" si="3968"/>
        <v>12211</v>
      </c>
      <c r="BF268" s="166">
        <f t="shared" si="3968"/>
        <v>72471</v>
      </c>
      <c r="BG268" s="167">
        <f t="shared" si="3968"/>
        <v>69100</v>
      </c>
      <c r="BI268" s="131" t="s">
        <v>27</v>
      </c>
      <c r="BJ268" s="123">
        <f>B268/B281</f>
        <v>3.1150940248349499E-2</v>
      </c>
      <c r="BK268" s="124">
        <f t="shared" ref="BK268" si="3969">C268/C281</f>
        <v>3.7201748906933167E-2</v>
      </c>
      <c r="BL268" s="125">
        <f t="shared" ref="BL268" si="3970">D268/D281</f>
        <v>3.4658040665434382E-2</v>
      </c>
      <c r="BM268" s="126">
        <f t="shared" ref="BM268" si="3971">E268/E281</f>
        <v>3.8684809362374027E-2</v>
      </c>
      <c r="BN268" s="123">
        <f t="shared" ref="BN268" si="3972">F268/F281</f>
        <v>3.5610018438844496E-2</v>
      </c>
      <c r="BO268" s="124">
        <f t="shared" ref="BO268" si="3973">G268/G281</f>
        <v>3.5052281368821291E-2</v>
      </c>
      <c r="BP268" s="125">
        <f t="shared" ref="BP268" si="3974">H268/H281</f>
        <v>4.2116187058136773E-2</v>
      </c>
      <c r="BQ268" s="126">
        <f t="shared" ref="BQ268" si="3975">I268/I281</f>
        <v>4.1331072488342516E-2</v>
      </c>
      <c r="BR268" s="123">
        <f t="shared" ref="BR268" si="3976">J268/J281</f>
        <v>4.77670349907919E-2</v>
      </c>
      <c r="BS268" s="124">
        <f t="shared" ref="BS268" si="3977">K268/K281</f>
        <v>3.6057420594551824E-2</v>
      </c>
      <c r="BT268" s="125">
        <f t="shared" ref="BT268" si="3978">L268/L281</f>
        <v>3.9298831385642739E-2</v>
      </c>
      <c r="BU268" s="123">
        <f t="shared" ref="BU268" si="3979">M268/M281</f>
        <v>3.1973745897796529E-2</v>
      </c>
      <c r="BV268" s="127">
        <f t="shared" ref="BV268" si="3980">N268/N281</f>
        <v>3.708673137801631E-2</v>
      </c>
      <c r="BW268" s="128">
        <f t="shared" ref="BW268" si="3981">O268/O281</f>
        <v>3.7517436655493328E-2</v>
      </c>
      <c r="BX268" s="123">
        <f t="shared" ref="BX268" si="3982">P268/P281</f>
        <v>4.3064494043543747E-2</v>
      </c>
      <c r="BY268" s="124">
        <f t="shared" ref="BY268" si="3983">Q268/Q281</f>
        <v>3.6004889121704207E-2</v>
      </c>
      <c r="BZ268" s="125">
        <f t="shared" ref="BZ268" si="3984">R268/R281</f>
        <v>3.6941530972938515E-2</v>
      </c>
      <c r="CA268" s="126">
        <f t="shared" ref="CA268" si="3985">S268/S281</f>
        <v>3.7551232465508282E-2</v>
      </c>
      <c r="CB268" s="123">
        <f t="shared" ref="CB268" si="3986">T268/T281</f>
        <v>3.4846318799142247E-2</v>
      </c>
      <c r="CC268" s="124">
        <f t="shared" ref="CC268" si="3987">U268/U281</f>
        <v>3.3503791218479989E-2</v>
      </c>
      <c r="CD268" s="125">
        <f t="shared" ref="CD268" si="3988">V268/V281</f>
        <v>3.5077075807296694E-2</v>
      </c>
      <c r="CE268" s="126">
        <f t="shared" ref="CE268" si="3989">W268/W281</f>
        <v>3.9148435777456574E-2</v>
      </c>
      <c r="CF268" s="123">
        <f t="shared" ref="CF268" si="3990">X268/X281</f>
        <v>4.0506329113924051E-2</v>
      </c>
      <c r="CG268" s="124">
        <f t="shared" ref="CG268" si="3991">Y268/Y281</f>
        <v>3.4163455455225165E-2</v>
      </c>
      <c r="CH268" s="125">
        <f t="shared" ref="CH268" si="3992">Z268/Z281</f>
        <v>4.2306404131925469E-2</v>
      </c>
      <c r="CI268" s="123">
        <f t="shared" ref="CI268" si="3993">AA268/AA281</f>
        <v>4.744027878318547E-2</v>
      </c>
      <c r="CJ268" s="129">
        <f t="shared" ref="CJ268" si="3994">AB268/AB281</f>
        <v>3.830220115845441E-2</v>
      </c>
      <c r="CK268" s="130">
        <f t="shared" ref="CK268" si="3995">AC268/AC281</f>
        <v>3.8632038055582685E-2</v>
      </c>
    </row>
    <row r="269" spans="1:89" ht="13.8" thickTop="1" x14ac:dyDescent="0.25">
      <c r="A269" s="139" t="s">
        <v>28</v>
      </c>
      <c r="B269" s="194">
        <v>1290</v>
      </c>
      <c r="C269" s="188">
        <v>1961</v>
      </c>
      <c r="D269" s="189">
        <v>906</v>
      </c>
      <c r="E269" s="190">
        <v>1028</v>
      </c>
      <c r="F269" s="187">
        <v>932</v>
      </c>
      <c r="G269" s="191">
        <v>1092</v>
      </c>
      <c r="H269" s="189">
        <v>2071</v>
      </c>
      <c r="I269" s="190">
        <v>2523</v>
      </c>
      <c r="J269" s="187">
        <v>566</v>
      </c>
      <c r="K269" s="188">
        <v>280</v>
      </c>
      <c r="L269" s="189">
        <v>1920</v>
      </c>
      <c r="M269" s="187">
        <v>961</v>
      </c>
      <c r="N269" s="192">
        <v>2451</v>
      </c>
      <c r="O269" s="195">
        <v>1750</v>
      </c>
      <c r="P269" s="187">
        <v>1394</v>
      </c>
      <c r="Q269" s="188">
        <v>1008</v>
      </c>
      <c r="R269" s="189">
        <v>1418</v>
      </c>
      <c r="S269" s="190">
        <v>1716</v>
      </c>
      <c r="T269" s="187">
        <v>688</v>
      </c>
      <c r="U269" s="191">
        <v>273</v>
      </c>
      <c r="V269" s="189">
        <v>1914</v>
      </c>
      <c r="W269" s="196">
        <v>1514</v>
      </c>
      <c r="X269" s="187">
        <v>1398</v>
      </c>
      <c r="Y269" s="191">
        <v>539</v>
      </c>
      <c r="Z269" s="189">
        <v>2614</v>
      </c>
      <c r="AA269" s="187">
        <v>3244</v>
      </c>
      <c r="AB269" s="162">
        <f t="shared" si="3662"/>
        <v>19562</v>
      </c>
      <c r="AC269" s="165">
        <f t="shared" si="3693"/>
        <v>17889</v>
      </c>
      <c r="BI269" s="139" t="s">
        <v>28</v>
      </c>
      <c r="BJ269" s="123">
        <f>B269/B281</f>
        <v>3.0745763519794075E-2</v>
      </c>
      <c r="BK269" s="124">
        <f t="shared" ref="BK269" si="3996">C269/C281</f>
        <v>4.899437851342911E-2</v>
      </c>
      <c r="BL269" s="125">
        <f t="shared" ref="BL269" si="3997">D269/D281</f>
        <v>3.8060830112586118E-2</v>
      </c>
      <c r="BM269" s="126">
        <f t="shared" ref="BM269" si="3998">E269/E281</f>
        <v>4.7740677100264708E-2</v>
      </c>
      <c r="BN269" s="123">
        <f t="shared" ref="BN269" si="3999">F269/F281</f>
        <v>3.5802089735709898E-2</v>
      </c>
      <c r="BO269" s="124">
        <f t="shared" ref="BO269" si="4000">G269/G281</f>
        <v>4.3250950570342207E-2</v>
      </c>
      <c r="BP269" s="125">
        <f t="shared" ref="BP269" si="4001">H269/H281</f>
        <v>4.4775474023306595E-2</v>
      </c>
      <c r="BQ269" s="126">
        <f t="shared" ref="BQ269" si="4002">I269/I281</f>
        <v>4.8614590157616863E-2</v>
      </c>
      <c r="BR269" s="123">
        <f t="shared" ref="BR269" si="4003">J269/J281</f>
        <v>6.5147329650092081E-2</v>
      </c>
      <c r="BS269" s="124">
        <f t="shared" ref="BS269" si="4004">K269/K281</f>
        <v>3.1649146603368372E-2</v>
      </c>
      <c r="BT269" s="125">
        <f t="shared" ref="BT269" si="4005">L269/L281</f>
        <v>6.4106844741235389E-2</v>
      </c>
      <c r="BU269" s="123">
        <f t="shared" ref="BU269" si="4006">M269/M281</f>
        <v>3.0035943116111893E-2</v>
      </c>
      <c r="BV269" s="127">
        <f t="shared" ref="BV269" si="4007">N269/N281</f>
        <v>5.1384725046646679E-2</v>
      </c>
      <c r="BW269" s="128">
        <f t="shared" ref="BW269" si="4008">O269/O281</f>
        <v>3.6434802523370322E-2</v>
      </c>
      <c r="BX269" s="123">
        <f t="shared" ref="BX269" si="4009">P269/P281</f>
        <v>4.7720115021224155E-2</v>
      </c>
      <c r="BY269" s="124">
        <f t="shared" ref="BY269" si="4010">Q269/Q281</f>
        <v>3.5201676270298583E-2</v>
      </c>
      <c r="BZ269" s="125">
        <f t="shared" ref="BZ269" si="4011">R269/R281</f>
        <v>4.1084777191864173E-2</v>
      </c>
      <c r="CA269" s="126">
        <f t="shared" ref="CA269" si="4012">S269/S281</f>
        <v>4.952952721814928E-2</v>
      </c>
      <c r="CB269" s="123">
        <f t="shared" ref="CB269" si="4013">T269/T281</f>
        <v>6.1472480343102216E-2</v>
      </c>
      <c r="CC269" s="124">
        <f t="shared" ref="CC269" si="4014">U269/U281</f>
        <v>2.4069828954329041E-2</v>
      </c>
      <c r="CD269" s="125">
        <f t="shared" ref="CD269" si="4015">V269/V281</f>
        <v>5.2781071615696437E-2</v>
      </c>
      <c r="CE269" s="126">
        <f t="shared" ref="CE269" si="4016">W269/W281</f>
        <v>3.7090570567627823E-2</v>
      </c>
      <c r="CF269" s="123">
        <f t="shared" ref="CF269" si="4017">X269/X281</f>
        <v>4.9156118143459916E-2</v>
      </c>
      <c r="CG269" s="124">
        <f t="shared" ref="CG269" si="4018">Y269/Y281</f>
        <v>3.1000172542704318E-2</v>
      </c>
      <c r="CH269" s="125">
        <f t="shared" ref="CH269" si="4019">Z269/Z281</f>
        <v>4.6078725167022161E-2</v>
      </c>
      <c r="CI269" s="123">
        <f t="shared" ref="CI269" si="4020">AA269/AA281</f>
        <v>5.4611875220955876E-2</v>
      </c>
      <c r="CJ269" s="129">
        <f t="shared" ref="CJ269" si="4021">AB269/AB281</f>
        <v>4.6495045551454249E-2</v>
      </c>
      <c r="CK269" s="130">
        <f t="shared" ref="CK269" si="4022">AC269/AC281</f>
        <v>4.261243857296329E-2</v>
      </c>
    </row>
    <row r="270" spans="1:89" x14ac:dyDescent="0.25">
      <c r="A270" s="131" t="s">
        <v>29</v>
      </c>
      <c r="B270" s="197">
        <v>1814</v>
      </c>
      <c r="C270" s="181">
        <v>3146</v>
      </c>
      <c r="D270" s="182">
        <v>1558</v>
      </c>
      <c r="E270" s="183">
        <v>1449</v>
      </c>
      <c r="F270" s="180">
        <v>1374</v>
      </c>
      <c r="G270" s="184">
        <v>2100</v>
      </c>
      <c r="H270" s="182">
        <v>2448</v>
      </c>
      <c r="I270" s="183">
        <v>4120</v>
      </c>
      <c r="J270" s="180">
        <v>924</v>
      </c>
      <c r="K270" s="181">
        <v>312</v>
      </c>
      <c r="L270" s="182">
        <v>2752</v>
      </c>
      <c r="M270" s="180">
        <v>1054</v>
      </c>
      <c r="N270" s="185">
        <v>3714</v>
      </c>
      <c r="O270" s="198">
        <v>2190</v>
      </c>
      <c r="P270" s="180">
        <v>2027</v>
      </c>
      <c r="Q270" s="181">
        <v>1459</v>
      </c>
      <c r="R270" s="182">
        <v>1817</v>
      </c>
      <c r="S270" s="183">
        <v>2608</v>
      </c>
      <c r="T270" s="180">
        <v>1365</v>
      </c>
      <c r="U270" s="184">
        <v>271</v>
      </c>
      <c r="V270" s="182">
        <v>3096</v>
      </c>
      <c r="W270" s="199">
        <v>1779</v>
      </c>
      <c r="X270" s="180">
        <v>2131</v>
      </c>
      <c r="Y270" s="184">
        <v>706</v>
      </c>
      <c r="Z270" s="182">
        <v>3076</v>
      </c>
      <c r="AA270" s="180">
        <v>3985</v>
      </c>
      <c r="AB270" s="162">
        <f t="shared" si="3662"/>
        <v>28096</v>
      </c>
      <c r="AC270" s="165">
        <f t="shared" si="3693"/>
        <v>25179</v>
      </c>
      <c r="BI270" s="131" t="s">
        <v>29</v>
      </c>
      <c r="BJ270" s="123">
        <f>B270/B281</f>
        <v>4.3234740329384846E-2</v>
      </c>
      <c r="BK270" s="124">
        <f t="shared" ref="BK270" si="4023">C270/C281</f>
        <v>7.8600874453466585E-2</v>
      </c>
      <c r="BL270" s="125">
        <f t="shared" ref="BL270" si="4024">D270/D281</f>
        <v>6.5451184674844565E-2</v>
      </c>
      <c r="BM270" s="126">
        <f t="shared" ref="BM270" si="4025">E270/E281</f>
        <v>6.7292063344633821E-2</v>
      </c>
      <c r="BN270" s="123">
        <f t="shared" ref="BN270" si="4026">F270/F281</f>
        <v>5.2781192378610939E-2</v>
      </c>
      <c r="BO270" s="124">
        <f t="shared" ref="BO270" si="4027">G270/G281</f>
        <v>8.3174904942965783E-2</v>
      </c>
      <c r="BP270" s="125">
        <f t="shared" ref="BP270" si="4028">H270/H281</f>
        <v>5.2926296672648261E-2</v>
      </c>
      <c r="BQ270" s="126">
        <f t="shared" ref="BQ270" si="4029">I270/I281</f>
        <v>7.9386488882037837E-2</v>
      </c>
      <c r="BR270" s="123">
        <f t="shared" ref="BR270" si="4030">J270/J281</f>
        <v>0.106353591160221</v>
      </c>
      <c r="BS270" s="124">
        <f t="shared" ref="BS270" si="4031">K270/K281</f>
        <v>3.5266191929467616E-2</v>
      </c>
      <c r="BT270" s="125">
        <f t="shared" ref="BT270" si="4032">L270/L281</f>
        <v>9.1886477462437402E-2</v>
      </c>
      <c r="BU270" s="123">
        <f t="shared" ref="BU270" si="4033">M270/M281</f>
        <v>3.2942647288638847E-2</v>
      </c>
      <c r="BV270" s="127">
        <f t="shared" ref="BV270" si="4034">N270/N281</f>
        <v>7.7863267573743677E-2</v>
      </c>
      <c r="BW270" s="128">
        <f t="shared" ref="BW270" si="4035">O270/O281</f>
        <v>4.5595552872103436E-2</v>
      </c>
      <c r="BX270" s="123">
        <f t="shared" ref="BX270" si="4036">P270/P281</f>
        <v>6.9389292071751332E-2</v>
      </c>
      <c r="BY270" s="124">
        <f t="shared" ref="BY270" si="4037">Q270/Q281</f>
        <v>5.0951632617426225E-2</v>
      </c>
      <c r="BZ270" s="125">
        <f t="shared" ref="BZ270" si="4038">R270/R281</f>
        <v>5.2645303355160225E-2</v>
      </c>
      <c r="CA270" s="126">
        <f t="shared" ref="CA270" si="4039">S270/S281</f>
        <v>7.5275645096114993E-2</v>
      </c>
      <c r="CB270" s="123">
        <f t="shared" ref="CB270" si="4040">T270/T281</f>
        <v>0.12196211579699785</v>
      </c>
      <c r="CC270" s="124">
        <f t="shared" ref="CC270" si="4041">U270/U281</f>
        <v>2.3893493211073886E-2</v>
      </c>
      <c r="CD270" s="125">
        <f t="shared" ref="CD270" si="4042">V270/V281</f>
        <v>8.5376278851722137E-2</v>
      </c>
      <c r="CE270" s="126">
        <f t="shared" ref="CE270" si="4043">W270/W281</f>
        <v>4.3582645336730445E-2</v>
      </c>
      <c r="CF270" s="123">
        <f t="shared" ref="CF270" si="4044">X270/X281</f>
        <v>7.4929676511954993E-2</v>
      </c>
      <c r="CG270" s="124">
        <f t="shared" ref="CG270" si="4045">Y270/Y281</f>
        <v>4.0605049749813077E-2</v>
      </c>
      <c r="CH270" s="125">
        <f t="shared" ref="CH270" si="4046">Z270/Z281</f>
        <v>5.4222707962417814E-2</v>
      </c>
      <c r="CI270" s="123">
        <f t="shared" ref="CI270" si="4047">AA270/AA281</f>
        <v>6.7086412686655106E-2</v>
      </c>
      <c r="CJ270" s="129">
        <f t="shared" ref="CJ270" si="4048">AB270/AB281</f>
        <v>6.6778693375608753E-2</v>
      </c>
      <c r="CK270" s="130">
        <f t="shared" ref="CK270" si="4049">AC270/AC281</f>
        <v>5.9977561117370598E-2</v>
      </c>
    </row>
    <row r="271" spans="1:89" x14ac:dyDescent="0.25">
      <c r="A271" s="139" t="s">
        <v>30</v>
      </c>
      <c r="B271" s="280">
        <v>1862</v>
      </c>
      <c r="C271" s="267">
        <v>4656</v>
      </c>
      <c r="D271" s="268">
        <v>1902</v>
      </c>
      <c r="E271" s="269">
        <v>1742</v>
      </c>
      <c r="F271" s="266">
        <v>1581</v>
      </c>
      <c r="G271" s="270">
        <v>2767</v>
      </c>
      <c r="H271" s="268">
        <v>2871</v>
      </c>
      <c r="I271" s="269">
        <v>5206</v>
      </c>
      <c r="J271" s="266">
        <v>1354</v>
      </c>
      <c r="K271" s="267">
        <v>342</v>
      </c>
      <c r="L271" s="268">
        <v>3960</v>
      </c>
      <c r="M271" s="266">
        <v>1073</v>
      </c>
      <c r="N271" s="271">
        <v>4706</v>
      </c>
      <c r="O271" s="281">
        <v>2891</v>
      </c>
      <c r="P271" s="266">
        <v>2699</v>
      </c>
      <c r="Q271" s="267">
        <v>2052</v>
      </c>
      <c r="R271" s="268">
        <v>2350</v>
      </c>
      <c r="S271" s="269">
        <v>3305</v>
      </c>
      <c r="T271" s="266">
        <v>1926</v>
      </c>
      <c r="U271" s="270">
        <v>362</v>
      </c>
      <c r="V271" s="268">
        <v>4162</v>
      </c>
      <c r="W271" s="282">
        <v>2201</v>
      </c>
      <c r="X271" s="266">
        <v>2933</v>
      </c>
      <c r="Y271" s="270">
        <v>993</v>
      </c>
      <c r="Z271" s="268">
        <v>3762</v>
      </c>
      <c r="AA271" s="266">
        <v>5942</v>
      </c>
      <c r="AB271" s="162">
        <f t="shared" si="3662"/>
        <v>36068</v>
      </c>
      <c r="AC271" s="165">
        <f t="shared" si="3693"/>
        <v>33532</v>
      </c>
      <c r="BI271" s="139" t="s">
        <v>30</v>
      </c>
      <c r="BJ271" s="123">
        <f>B271/B281</f>
        <v>4.4378768739423695E-2</v>
      </c>
      <c r="BK271" s="124">
        <f t="shared" ref="BK271" si="4050">C271/C281</f>
        <v>0.11632729544034978</v>
      </c>
      <c r="BL271" s="125">
        <f t="shared" ref="BL271" si="4051">D271/D281</f>
        <v>7.9902537388674172E-2</v>
      </c>
      <c r="BM271" s="126">
        <f t="shared" ref="BM271" si="4052">E271/E281</f>
        <v>8.0899085125156742E-2</v>
      </c>
      <c r="BN271" s="123">
        <f t="shared" ref="BN271" si="4053">F271/F281</f>
        <v>6.0732944068838356E-2</v>
      </c>
      <c r="BO271" s="124">
        <f t="shared" ref="BO271" si="4054">G271/G281</f>
        <v>0.10959283903675539</v>
      </c>
      <c r="BP271" s="125">
        <f t="shared" ref="BP271" si="4055">H271/H281</f>
        <v>6.207164940652498E-2</v>
      </c>
      <c r="BQ271" s="126">
        <f t="shared" ref="BQ271" si="4056">I271/I281</f>
        <v>0.10031215075725461</v>
      </c>
      <c r="BR271" s="123">
        <f t="shared" ref="BR271" si="4057">J271/J281</f>
        <v>0.15584714548802947</v>
      </c>
      <c r="BS271" s="124">
        <f t="shared" ref="BS271" si="4058">K271/K281</f>
        <v>3.8657171922685654E-2</v>
      </c>
      <c r="BT271" s="125">
        <f t="shared" ref="BT271" si="4059">L271/L281</f>
        <v>0.13222036727879799</v>
      </c>
      <c r="BU271" s="123">
        <f t="shared" ref="BU271" si="4060">M271/M281</f>
        <v>3.3536490076574464E-2</v>
      </c>
      <c r="BV271" s="127">
        <f t="shared" ref="BV271" si="4061">N271/N281</f>
        <v>9.8660349273569675E-2</v>
      </c>
      <c r="BW271" s="128">
        <f t="shared" ref="BW271" si="4062">O271/O281</f>
        <v>6.0190293768607774E-2</v>
      </c>
      <c r="BX271" s="123">
        <f t="shared" ref="BX271" si="4063">P271/P281</f>
        <v>9.2393536902642751E-2</v>
      </c>
      <c r="BY271" s="124">
        <f t="shared" ref="BY271" si="4064">Q271/Q281</f>
        <v>7.1660555264536407E-2</v>
      </c>
      <c r="BZ271" s="125">
        <f t="shared" ref="BZ271" si="4065">R271/R281</f>
        <v>6.8088311989337666E-2</v>
      </c>
      <c r="CA271" s="126">
        <f t="shared" ref="CA271" si="4066">S271/S281</f>
        <v>9.5393407608381914E-2</v>
      </c>
      <c r="CB271" s="123">
        <f t="shared" ref="CB271" si="4067">T271/T281</f>
        <v>0.17208720514653325</v>
      </c>
      <c r="CC271" s="124">
        <f t="shared" ref="CC271" si="4068">U271/U281</f>
        <v>3.1916769529183563E-2</v>
      </c>
      <c r="CD271" s="125">
        <f t="shared" ref="CD271" si="4069">V271/V281</f>
        <v>0.11477263326255412</v>
      </c>
      <c r="CE271" s="126">
        <f t="shared" ref="CE271" si="4070">W271/W281</f>
        <v>5.3920968176584434E-2</v>
      </c>
      <c r="CF271" s="123">
        <f t="shared" ref="CF271" si="4071">X271/X281</f>
        <v>0.10312939521800281</v>
      </c>
      <c r="CG271" s="124">
        <f t="shared" ref="CG271" si="4072">Y271/Y281</f>
        <v>5.7111635129694596E-2</v>
      </c>
      <c r="CH271" s="125">
        <f t="shared" ref="CH271" si="4073">Z271/Z281</f>
        <v>6.6315288476793174E-2</v>
      </c>
      <c r="CI271" s="123">
        <f t="shared" ref="CI271" si="4074">AA271/AA281</f>
        <v>0.1000319859935018</v>
      </c>
      <c r="CJ271" s="129">
        <f t="shared" ref="CJ271" si="4075">AB271/AB281</f>
        <v>8.5726577187907771E-2</v>
      </c>
      <c r="CK271" s="130">
        <f t="shared" ref="CK271" si="4076">AC271/AC281</f>
        <v>7.9874799610297115E-2</v>
      </c>
    </row>
    <row r="272" spans="1:89" x14ac:dyDescent="0.25">
      <c r="A272" s="131" t="s">
        <v>31</v>
      </c>
      <c r="B272" s="283">
        <v>2113</v>
      </c>
      <c r="C272" s="274">
        <v>5030</v>
      </c>
      <c r="D272" s="275">
        <v>1506</v>
      </c>
      <c r="E272" s="276">
        <v>1695</v>
      </c>
      <c r="F272" s="273">
        <v>1124</v>
      </c>
      <c r="G272" s="277">
        <v>2761</v>
      </c>
      <c r="H272" s="275">
        <v>2923</v>
      </c>
      <c r="I272" s="276">
        <v>5486</v>
      </c>
      <c r="J272" s="273">
        <v>1074</v>
      </c>
      <c r="K272" s="274">
        <v>333</v>
      </c>
      <c r="L272" s="275">
        <v>4143</v>
      </c>
      <c r="M272" s="273">
        <v>1074</v>
      </c>
      <c r="N272" s="278">
        <v>5115</v>
      </c>
      <c r="O272" s="284">
        <v>2870</v>
      </c>
      <c r="P272" s="273">
        <v>2673</v>
      </c>
      <c r="Q272" s="274">
        <v>2659</v>
      </c>
      <c r="R272" s="275">
        <v>2510</v>
      </c>
      <c r="S272" s="276">
        <v>3587</v>
      </c>
      <c r="T272" s="273">
        <v>1723</v>
      </c>
      <c r="U272" s="277">
        <v>365</v>
      </c>
      <c r="V272" s="275">
        <v>5001</v>
      </c>
      <c r="W272" s="285">
        <v>2414</v>
      </c>
      <c r="X272" s="273">
        <v>2994</v>
      </c>
      <c r="Y272" s="277">
        <v>1025</v>
      </c>
      <c r="Z272" s="275">
        <v>3504</v>
      </c>
      <c r="AA272" s="273">
        <v>6269</v>
      </c>
      <c r="AB272" s="162">
        <f t="shared" si="3662"/>
        <v>36403</v>
      </c>
      <c r="AC272" s="165">
        <f t="shared" si="3693"/>
        <v>35568</v>
      </c>
      <c r="BI272" s="131" t="s">
        <v>31</v>
      </c>
      <c r="BJ272" s="123">
        <f>B272/B281</f>
        <v>5.0361083966918511E-2</v>
      </c>
      <c r="BK272" s="124">
        <f t="shared" ref="BK272" si="4077">C272/C281</f>
        <v>0.12567145534041224</v>
      </c>
      <c r="BL272" s="125">
        <f t="shared" ref="BL272" si="4078">D272/D281</f>
        <v>6.3266677869265667E-2</v>
      </c>
      <c r="BM272" s="126">
        <f t="shared" ref="BM272" si="4079">E272/E281</f>
        <v>7.8716388798588208E-2</v>
      </c>
      <c r="BN272" s="123">
        <f t="shared" ref="BN272" si="4080">F272/F281</f>
        <v>4.3177627535341122E-2</v>
      </c>
      <c r="BO272" s="124">
        <f t="shared" ref="BO272" si="4081">G272/G281</f>
        <v>0.10935519645120406</v>
      </c>
      <c r="BP272" s="125">
        <f t="shared" ref="BP272" si="4082">H272/H281</f>
        <v>6.3195900806434183E-2</v>
      </c>
      <c r="BQ272" s="126">
        <f t="shared" ref="BQ272" si="4083">I272/I281</f>
        <v>0.10570734903079117</v>
      </c>
      <c r="BR272" s="123">
        <f t="shared" ref="BR272" si="4084">J272/J281</f>
        <v>0.12361878453038674</v>
      </c>
      <c r="BS272" s="124">
        <f t="shared" ref="BS272" si="4085">K272/K281</f>
        <v>3.7639877924720247E-2</v>
      </c>
      <c r="BT272" s="125">
        <f t="shared" ref="BT272" si="4086">L272/L281</f>
        <v>0.13833055091819699</v>
      </c>
      <c r="BU272" s="123">
        <f t="shared" ref="BU272" si="4087">M272/M281</f>
        <v>3.3567744960150026E-2</v>
      </c>
      <c r="BV272" s="127">
        <f t="shared" ref="BV272" si="4088">N272/N281</f>
        <v>0.10723495251472777</v>
      </c>
      <c r="BW272" s="128">
        <f t="shared" ref="BW272" si="4089">O272/O281</f>
        <v>5.9753076138327331E-2</v>
      </c>
      <c r="BX272" s="123">
        <f t="shared" ref="BX272" si="4090">P272/P281</f>
        <v>9.1503491715733257E-2</v>
      </c>
      <c r="BY272" s="124">
        <f t="shared" ref="BY272" si="4091">Q272/Q281</f>
        <v>9.2858390082067394E-2</v>
      </c>
      <c r="BZ272" s="125">
        <f t="shared" ref="BZ272" si="4092">R272/R281</f>
        <v>7.2724111954569154E-2</v>
      </c>
      <c r="CA272" s="126">
        <f t="shared" ref="CA272" si="4093">S272/S281</f>
        <v>0.10353287536800786</v>
      </c>
      <c r="CB272" s="123">
        <f t="shared" ref="CB272" si="4094">T272/T281</f>
        <v>0.15394924946390279</v>
      </c>
      <c r="CC272" s="124">
        <f t="shared" ref="CC272" si="4095">U272/U281</f>
        <v>3.2181273144066304E-2</v>
      </c>
      <c r="CD272" s="125">
        <f t="shared" ref="CD272" si="4096">V272/V281</f>
        <v>0.13790916361029149</v>
      </c>
      <c r="CE272" s="126">
        <f t="shared" ref="CE272" si="4097">W272/W281</f>
        <v>5.9139126387221637E-2</v>
      </c>
      <c r="CF272" s="123">
        <f t="shared" ref="CF272" si="4098">X272/X281</f>
        <v>0.10527426160337552</v>
      </c>
      <c r="CG272" s="124">
        <f t="shared" ref="CG272" si="4099">Y272/Y281</f>
        <v>5.8952090642434E-2</v>
      </c>
      <c r="CH272" s="125">
        <f t="shared" ref="CH272" si="4100">Z272/Z281</f>
        <v>6.1767350032611183E-2</v>
      </c>
      <c r="CI272" s="123">
        <f t="shared" ref="CI272" si="4101">AA272/AA281</f>
        <v>0.10553694382249457</v>
      </c>
      <c r="CJ272" s="129">
        <f t="shared" ref="CJ272" si="4102">AB272/AB281</f>
        <v>8.6522806625579637E-2</v>
      </c>
      <c r="CK272" s="130">
        <f t="shared" ref="CK272" si="4103">AC272/AC281</f>
        <v>8.4724647278392212E-2</v>
      </c>
    </row>
    <row r="273" spans="1:89" x14ac:dyDescent="0.25">
      <c r="A273" s="139" t="s">
        <v>32</v>
      </c>
      <c r="B273" s="194">
        <v>2225</v>
      </c>
      <c r="C273" s="188">
        <v>4429</v>
      </c>
      <c r="D273" s="189">
        <v>1169</v>
      </c>
      <c r="E273" s="190">
        <v>2007</v>
      </c>
      <c r="F273" s="187">
        <v>950</v>
      </c>
      <c r="G273" s="191">
        <v>2704</v>
      </c>
      <c r="H273" s="189">
        <v>2567</v>
      </c>
      <c r="I273" s="190">
        <v>5617</v>
      </c>
      <c r="J273" s="187">
        <v>624</v>
      </c>
      <c r="K273" s="188">
        <v>291</v>
      </c>
      <c r="L273" s="189">
        <v>2856</v>
      </c>
      <c r="M273" s="187">
        <v>1093</v>
      </c>
      <c r="N273" s="192">
        <v>3822</v>
      </c>
      <c r="O273" s="195">
        <v>2627</v>
      </c>
      <c r="P273" s="187">
        <v>1931</v>
      </c>
      <c r="Q273" s="188">
        <v>2142</v>
      </c>
      <c r="R273" s="189">
        <v>2036</v>
      </c>
      <c r="S273" s="190">
        <v>2820</v>
      </c>
      <c r="T273" s="187">
        <v>1139</v>
      </c>
      <c r="U273" s="191">
        <v>288</v>
      </c>
      <c r="V273" s="189">
        <v>3707</v>
      </c>
      <c r="W273" s="196">
        <v>2059</v>
      </c>
      <c r="X273" s="187">
        <v>2051</v>
      </c>
      <c r="Y273" s="191">
        <v>817</v>
      </c>
      <c r="Z273" s="189">
        <v>3461</v>
      </c>
      <c r="AA273" s="187">
        <v>5277</v>
      </c>
      <c r="AB273" s="162">
        <f t="shared" si="3662"/>
        <v>28538</v>
      </c>
      <c r="AC273" s="165">
        <f t="shared" si="3693"/>
        <v>32171</v>
      </c>
      <c r="BI273" s="139" t="s">
        <v>32</v>
      </c>
      <c r="BJ273" s="123">
        <f>B273/B281</f>
        <v>5.3030483590342493E-2</v>
      </c>
      <c r="BK273" s="124">
        <f t="shared" ref="BK273" si="4104">C273/C281</f>
        <v>0.11065584009993754</v>
      </c>
      <c r="BL273" s="125">
        <f t="shared" ref="BL273" si="4105">D273/D281</f>
        <v>4.9109393379263989E-2</v>
      </c>
      <c r="BM273" s="126">
        <f t="shared" ref="BM273" si="4106">E273/E281</f>
        <v>9.3205777179213301E-2</v>
      </c>
      <c r="BN273" s="123">
        <f t="shared" ref="BN273" si="4107">F273/F281</f>
        <v>3.6493546404425321E-2</v>
      </c>
      <c r="BO273" s="124">
        <f t="shared" ref="BO273" si="4108">G273/G281</f>
        <v>0.10709759188846642</v>
      </c>
      <c r="BP273" s="125">
        <f t="shared" ref="BP273" si="4109">H273/H281</f>
        <v>5.5499102760901996E-2</v>
      </c>
      <c r="BQ273" s="126">
        <f t="shared" ref="BQ273" si="4110">I273/I281</f>
        <v>0.10823153108019577</v>
      </c>
      <c r="BR273" s="123">
        <f t="shared" ref="BR273" si="4111">J273/J281</f>
        <v>7.18232044198895E-2</v>
      </c>
      <c r="BS273" s="124">
        <f t="shared" ref="BS273" si="4112">K273/K281</f>
        <v>3.2892505934214986E-2</v>
      </c>
      <c r="BT273" s="125">
        <f t="shared" ref="BT273" si="4113">L273/L281</f>
        <v>9.535893155258765E-2</v>
      </c>
      <c r="BU273" s="123">
        <f t="shared" ref="BU273" si="4114">M273/M281</f>
        <v>3.4161587748085635E-2</v>
      </c>
      <c r="BV273" s="127">
        <f t="shared" ref="BV273" si="4115">N273/N281</f>
        <v>8.0127465984611831E-2</v>
      </c>
      <c r="BW273" s="128">
        <f t="shared" ref="BW273" si="4116">O273/O281</f>
        <v>5.4693843559367905E-2</v>
      </c>
      <c r="BX273" s="123">
        <f t="shared" ref="BX273" si="4117">P273/P281</f>
        <v>6.6102971381623993E-2</v>
      </c>
      <c r="BY273" s="124">
        <f t="shared" ref="BY273" si="4118">Q273/Q281</f>
        <v>7.4803562074384489E-2</v>
      </c>
      <c r="BZ273" s="125">
        <f t="shared" ref="BZ273" si="4119">R273/R281</f>
        <v>5.8990554557570844E-2</v>
      </c>
      <c r="CA273" s="126">
        <f t="shared" ref="CA273" si="4120">S273/S281</f>
        <v>8.1394677596259304E-2</v>
      </c>
      <c r="CB273" s="123">
        <f t="shared" ref="CB273" si="4121">T273/T281</f>
        <v>0.10176912080057184</v>
      </c>
      <c r="CC273" s="124">
        <f t="shared" ref="CC273" si="4122">U273/U281</f>
        <v>2.5392347028742726E-2</v>
      </c>
      <c r="CD273" s="125">
        <f t="shared" ref="CD273" si="4123">V273/V281</f>
        <v>0.10222540881890632</v>
      </c>
      <c r="CE273" s="126">
        <f t="shared" ref="CE273" si="4124">W273/W281</f>
        <v>5.0442196036159632E-2</v>
      </c>
      <c r="CF273" s="123">
        <f t="shared" ref="CF273" si="4125">X273/X281</f>
        <v>7.2116736990154709E-2</v>
      </c>
      <c r="CG273" s="124">
        <f t="shared" ref="CG273" si="4126">Y273/Y281</f>
        <v>4.6989129809627883E-2</v>
      </c>
      <c r="CH273" s="125">
        <f t="shared" ref="CH273" si="4127">Z273/Z281</f>
        <v>6.1009360291914186E-2</v>
      </c>
      <c r="CI273" s="123">
        <f t="shared" ref="CI273" si="4128">AA273/AA281</f>
        <v>8.8836888267874281E-2</v>
      </c>
      <c r="CJ273" s="129">
        <f t="shared" ref="CJ273" si="4129">AB273/AB281</f>
        <v>6.7829240872477325E-2</v>
      </c>
      <c r="CK273" s="130">
        <f t="shared" ref="CK273" si="4130">AC273/AC281</f>
        <v>7.6632833659276769E-2</v>
      </c>
    </row>
    <row r="274" spans="1:89" x14ac:dyDescent="0.25">
      <c r="A274" s="131" t="s">
        <v>33</v>
      </c>
      <c r="B274" s="197">
        <v>2431</v>
      </c>
      <c r="C274" s="181">
        <v>3151</v>
      </c>
      <c r="D274" s="182">
        <v>998</v>
      </c>
      <c r="E274" s="183">
        <v>1428</v>
      </c>
      <c r="F274" s="180">
        <v>945</v>
      </c>
      <c r="G274" s="184">
        <v>1989</v>
      </c>
      <c r="H274" s="182">
        <v>2559</v>
      </c>
      <c r="I274" s="183">
        <v>3734</v>
      </c>
      <c r="J274" s="180">
        <v>486</v>
      </c>
      <c r="K274" s="181">
        <v>176</v>
      </c>
      <c r="L274" s="182">
        <v>2020</v>
      </c>
      <c r="M274" s="180">
        <v>1373</v>
      </c>
      <c r="N274" s="185">
        <v>2820</v>
      </c>
      <c r="O274" s="198">
        <v>2625</v>
      </c>
      <c r="P274" s="180">
        <v>1411</v>
      </c>
      <c r="Q274" s="181">
        <v>1858</v>
      </c>
      <c r="R274" s="182">
        <v>1646</v>
      </c>
      <c r="S274" s="183">
        <v>2260</v>
      </c>
      <c r="T274" s="180">
        <v>666</v>
      </c>
      <c r="U274" s="184">
        <v>362</v>
      </c>
      <c r="V274" s="182">
        <v>3253</v>
      </c>
      <c r="W274" s="199">
        <v>2144</v>
      </c>
      <c r="X274" s="180">
        <v>1330</v>
      </c>
      <c r="Y274" s="184">
        <v>822</v>
      </c>
      <c r="Z274" s="182">
        <v>3096</v>
      </c>
      <c r="AA274" s="180">
        <v>3632</v>
      </c>
      <c r="AB274" s="162">
        <f t="shared" si="3662"/>
        <v>23661</v>
      </c>
      <c r="AC274" s="165">
        <f t="shared" si="3693"/>
        <v>25554</v>
      </c>
      <c r="BI274" s="131" t="s">
        <v>33</v>
      </c>
      <c r="BJ274" s="123">
        <f>B274/B281</f>
        <v>5.7940272183425887E-2</v>
      </c>
      <c r="BK274" s="124">
        <f t="shared" ref="BK274" si="4131">C274/C281</f>
        <v>7.8725796377264207E-2</v>
      </c>
      <c r="BL274" s="125">
        <f t="shared" ref="BL274" si="4132">D274/D281</f>
        <v>4.1925726768610318E-2</v>
      </c>
      <c r="BM274" s="126">
        <f t="shared" ref="BM274" si="4133">E274/E281</f>
        <v>6.6316816049784053E-2</v>
      </c>
      <c r="BN274" s="123">
        <f t="shared" ref="BN274" si="4134">F274/F281</f>
        <v>3.6301475107559926E-2</v>
      </c>
      <c r="BO274" s="124">
        <f t="shared" ref="BO274" si="4135">G274/G281</f>
        <v>7.8778517110266164E-2</v>
      </c>
      <c r="BP274" s="125">
        <f t="shared" ref="BP274" si="4136">H274/H281</f>
        <v>5.5326141007069812E-2</v>
      </c>
      <c r="BQ274" s="126">
        <f t="shared" ref="BQ274" si="4137">I274/I281</f>
        <v>7.1948822690662453E-2</v>
      </c>
      <c r="BR274" s="123">
        <f t="shared" ref="BR274" si="4138">J274/J281</f>
        <v>5.5939226519337019E-2</v>
      </c>
      <c r="BS274" s="124">
        <f t="shared" ref="BS274" si="4139">K274/K281</f>
        <v>1.9893749293545836E-2</v>
      </c>
      <c r="BT274" s="125">
        <f t="shared" ref="BT274" si="4140">L274/L281</f>
        <v>6.7445742904841399E-2</v>
      </c>
      <c r="BU274" s="123">
        <f t="shared" ref="BU274" si="4141">M274/M281</f>
        <v>4.2912955149242066E-2</v>
      </c>
      <c r="BV274" s="127">
        <f t="shared" ref="BV274" si="4142">N274/N281</f>
        <v>5.9120736283779535E-2</v>
      </c>
      <c r="BW274" s="128">
        <f t="shared" ref="BW274" si="4143">O274/O281</f>
        <v>5.4652203785055482E-2</v>
      </c>
      <c r="BX274" s="123">
        <f t="shared" ref="BX274" si="4144">P274/P281</f>
        <v>4.8302067643434206E-2</v>
      </c>
      <c r="BY274" s="124">
        <f t="shared" ref="BY274" si="4145">Q274/Q281</f>
        <v>6.4885629474419421E-2</v>
      </c>
      <c r="BZ274" s="125">
        <f t="shared" ref="BZ274" si="4146">R274/R281</f>
        <v>4.7690792142319062E-2</v>
      </c>
      <c r="CA274" s="126">
        <f t="shared" ref="CA274" si="4147">S274/S281</f>
        <v>6.523119552040639E-2</v>
      </c>
      <c r="CB274" s="123">
        <f t="shared" ref="CB274" si="4148">T274/T281</f>
        <v>5.9506790564689063E-2</v>
      </c>
      <c r="CC274" s="124">
        <f t="shared" ref="CC274" si="4149">U274/U281</f>
        <v>3.1916769529183563E-2</v>
      </c>
      <c r="CD274" s="125">
        <f t="shared" ref="CD274" si="4150">V274/V281</f>
        <v>8.9705760692717101E-2</v>
      </c>
      <c r="CE274" s="126">
        <f t="shared" ref="CE274" si="4151">W274/W281</f>
        <v>5.2524559641343491E-2</v>
      </c>
      <c r="CF274" s="123">
        <f t="shared" ref="CF274" si="4152">X274/X281</f>
        <v>4.6765119549929679E-2</v>
      </c>
      <c r="CG274" s="124">
        <f t="shared" ref="CG274" si="4153">Y274/Y281</f>
        <v>4.7276700983493417E-2</v>
      </c>
      <c r="CH274" s="125">
        <f t="shared" ref="CH274" si="4154">Z274/Z281</f>
        <v>5.4575261330183859E-2</v>
      </c>
      <c r="CI274" s="123">
        <f t="shared" ref="CI274" si="4155">AA274/AA281</f>
        <v>6.1143751788690429E-2</v>
      </c>
      <c r="CJ274" s="129">
        <f t="shared" ref="CJ274" si="4156">AB274/AB281</f>
        <v>5.623756634254979E-2</v>
      </c>
      <c r="CK274" s="130">
        <f t="shared" ref="CK274" si="4157">AC274/AC281</f>
        <v>6.0870828737967682E-2</v>
      </c>
    </row>
    <row r="275" spans="1:89" x14ac:dyDescent="0.25">
      <c r="A275" s="139" t="s">
        <v>34</v>
      </c>
      <c r="B275" s="194">
        <v>926</v>
      </c>
      <c r="C275" s="188">
        <v>1999</v>
      </c>
      <c r="D275" s="189">
        <v>453</v>
      </c>
      <c r="E275" s="190">
        <v>1327</v>
      </c>
      <c r="F275" s="187">
        <v>402</v>
      </c>
      <c r="G275" s="191">
        <v>1698</v>
      </c>
      <c r="H275" s="189">
        <v>1509</v>
      </c>
      <c r="I275" s="190">
        <v>2937</v>
      </c>
      <c r="J275" s="187">
        <v>383</v>
      </c>
      <c r="K275" s="188">
        <v>110</v>
      </c>
      <c r="L275" s="189">
        <v>1432</v>
      </c>
      <c r="M275" s="187">
        <v>1087</v>
      </c>
      <c r="N275" s="192">
        <v>2315</v>
      </c>
      <c r="O275" s="195">
        <v>2385</v>
      </c>
      <c r="P275" s="187">
        <v>952</v>
      </c>
      <c r="Q275" s="188">
        <v>1683</v>
      </c>
      <c r="R275" s="189">
        <v>1214</v>
      </c>
      <c r="S275" s="190">
        <v>2019</v>
      </c>
      <c r="T275" s="187">
        <v>378</v>
      </c>
      <c r="U275" s="191">
        <v>329</v>
      </c>
      <c r="V275" s="189">
        <v>2949</v>
      </c>
      <c r="W275" s="196">
        <v>1547</v>
      </c>
      <c r="X275" s="187">
        <v>910</v>
      </c>
      <c r="Y275" s="191">
        <v>668</v>
      </c>
      <c r="Z275" s="189">
        <v>2168</v>
      </c>
      <c r="AA275" s="187">
        <v>2776</v>
      </c>
      <c r="AB275" s="162">
        <f t="shared" si="3662"/>
        <v>15991</v>
      </c>
      <c r="AC275" s="165">
        <f t="shared" si="3693"/>
        <v>20565</v>
      </c>
      <c r="BI275" s="139" t="s">
        <v>34</v>
      </c>
      <c r="BJ275" s="123">
        <f>B275/B281</f>
        <v>2.2070214743666133E-2</v>
      </c>
      <c r="BK275" s="124">
        <f t="shared" ref="BK275" si="4158">C275/C281</f>
        <v>4.9943785134291069E-2</v>
      </c>
      <c r="BL275" s="125">
        <f t="shared" ref="BL275" si="4159">D275/D281</f>
        <v>1.9030415056293059E-2</v>
      </c>
      <c r="BM275" s="126">
        <f t="shared" ref="BM275" si="4160">E275/E281</f>
        <v>6.1626340965030418E-2</v>
      </c>
      <c r="BN275" s="123">
        <f t="shared" ref="BN275" si="4161">F275/F281</f>
        <v>1.5442532267977873E-2</v>
      </c>
      <c r="BO275" s="124">
        <f t="shared" ref="BO275" si="4162">G275/G281</f>
        <v>6.7252851711026615E-2</v>
      </c>
      <c r="BP275" s="125">
        <f t="shared" ref="BP275" si="4163">H275/H281</f>
        <v>3.262491081659568E-2</v>
      </c>
      <c r="BQ275" s="126">
        <f t="shared" ref="BQ275" si="4164">I275/I281</f>
        <v>5.6591776176345907E-2</v>
      </c>
      <c r="BR275" s="123">
        <f t="shared" ref="BR275" si="4165">J275/J281</f>
        <v>4.408379373848987E-2</v>
      </c>
      <c r="BS275" s="124">
        <f t="shared" ref="BS275" si="4166">K275/K281</f>
        <v>1.2433593308466146E-2</v>
      </c>
      <c r="BT275" s="125">
        <f t="shared" ref="BT275" si="4167">L275/L281</f>
        <v>4.7813021702838063E-2</v>
      </c>
      <c r="BU275" s="123">
        <f t="shared" ref="BU275" si="4168">M275/M281</f>
        <v>3.3974058446632288E-2</v>
      </c>
      <c r="BV275" s="127">
        <f t="shared" ref="BV275" si="4169">N275/N281</f>
        <v>4.853351223296086E-2</v>
      </c>
      <c r="BW275" s="128">
        <f t="shared" ref="BW275" si="4170">O275/O281</f>
        <v>4.9655430867564701E-2</v>
      </c>
      <c r="BX275" s="123">
        <f t="shared" ref="BX275" si="4171">P275/P281</f>
        <v>3.2589346843762836E-2</v>
      </c>
      <c r="BY275" s="124">
        <f t="shared" ref="BY275" si="4172">Q275/Q281</f>
        <v>5.8774227344159248E-2</v>
      </c>
      <c r="BZ275" s="125">
        <f t="shared" ref="BZ275" si="4173">R275/R281</f>
        <v>3.5174132236194006E-2</v>
      </c>
      <c r="CA275" s="126">
        <f t="shared" ref="CA275" si="4174">S275/S281</f>
        <v>5.8275125555619693E-2</v>
      </c>
      <c r="CB275" s="123">
        <f t="shared" ref="CB275" si="4175">T275/T281</f>
        <v>3.3774124374553252E-2</v>
      </c>
      <c r="CC275" s="124">
        <f t="shared" ref="CC275" si="4176">U275/U281</f>
        <v>2.9007229765473461E-2</v>
      </c>
      <c r="CD275" s="125">
        <f t="shared" ref="CD275" si="4177">V275/V281</f>
        <v>8.132256018531285E-2</v>
      </c>
      <c r="CE275" s="126">
        <f t="shared" ref="CE275" si="4178">W275/W281</f>
        <v>3.7899017614346261E-2</v>
      </c>
      <c r="CF275" s="123">
        <f t="shared" ref="CF275" si="4179">X275/X281</f>
        <v>3.1997187060478202E-2</v>
      </c>
      <c r="CG275" s="124">
        <f t="shared" ref="CG275" si="4180">Y275/Y281</f>
        <v>3.8419508828435041E-2</v>
      </c>
      <c r="CH275" s="125">
        <f t="shared" ref="CH275" si="4181">Z275/Z281</f>
        <v>3.8216785065839344E-2</v>
      </c>
      <c r="CI275" s="123">
        <f t="shared" ref="CI275" si="4182">AA275/AA281</f>
        <v>4.6733219979461622E-2</v>
      </c>
      <c r="CJ275" s="129">
        <f t="shared" ref="CJ275" si="4183">AB275/AB281</f>
        <v>3.8007477426301242E-2</v>
      </c>
      <c r="CK275" s="130">
        <f t="shared" ref="CK275" si="4184">AC275/AC281</f>
        <v>4.8986796313544079E-2</v>
      </c>
    </row>
    <row r="276" spans="1:89" x14ac:dyDescent="0.25">
      <c r="A276" s="131" t="s">
        <v>35</v>
      </c>
      <c r="B276" s="197">
        <v>0</v>
      </c>
      <c r="C276" s="181">
        <v>978</v>
      </c>
      <c r="D276" s="182">
        <v>3</v>
      </c>
      <c r="E276" s="183">
        <v>514</v>
      </c>
      <c r="F276" s="180">
        <v>17</v>
      </c>
      <c r="G276" s="184">
        <v>709</v>
      </c>
      <c r="H276" s="182">
        <v>65</v>
      </c>
      <c r="I276" s="183">
        <v>991</v>
      </c>
      <c r="J276" s="180">
        <v>68</v>
      </c>
      <c r="K276" s="181">
        <v>34</v>
      </c>
      <c r="L276" s="182">
        <v>716</v>
      </c>
      <c r="M276" s="180">
        <v>134</v>
      </c>
      <c r="N276" s="185">
        <v>506</v>
      </c>
      <c r="O276" s="198">
        <v>246</v>
      </c>
      <c r="P276" s="180">
        <v>196</v>
      </c>
      <c r="Q276" s="181">
        <v>143</v>
      </c>
      <c r="R276" s="182">
        <v>135</v>
      </c>
      <c r="S276" s="183">
        <v>152</v>
      </c>
      <c r="T276" s="180">
        <v>55</v>
      </c>
      <c r="U276" s="184">
        <v>7</v>
      </c>
      <c r="V276" s="182">
        <v>197</v>
      </c>
      <c r="W276" s="199">
        <v>20</v>
      </c>
      <c r="X276" s="180">
        <v>71</v>
      </c>
      <c r="Y276" s="184">
        <v>8</v>
      </c>
      <c r="Z276" s="182">
        <v>43</v>
      </c>
      <c r="AA276" s="180">
        <v>44</v>
      </c>
      <c r="AB276" s="162">
        <f t="shared" si="3662"/>
        <v>2072</v>
      </c>
      <c r="AC276" s="165">
        <f t="shared" si="3693"/>
        <v>3980</v>
      </c>
      <c r="BI276" s="131" t="s">
        <v>35</v>
      </c>
      <c r="BJ276" s="123">
        <f>B276/B281</f>
        <v>0</v>
      </c>
      <c r="BK276" s="124">
        <f t="shared" ref="BK276" si="4185">C276/C281</f>
        <v>2.4434728294815741E-2</v>
      </c>
      <c r="BL276" s="125">
        <f t="shared" ref="BL276" si="4186">D276/D281</f>
        <v>1.2602923878339775E-4</v>
      </c>
      <c r="BM276" s="126">
        <f t="shared" ref="BM276" si="4187">E276/E281</f>
        <v>2.3870338550132354E-2</v>
      </c>
      <c r="BN276" s="123">
        <f t="shared" ref="BN276" si="4188">F276/F281</f>
        <v>6.5304240934234783E-4</v>
      </c>
      <c r="BO276" s="124">
        <f t="shared" ref="BO276" si="4189">G276/G281</f>
        <v>2.8081432192648921E-2</v>
      </c>
      <c r="BP276" s="125">
        <f t="shared" ref="BP276" si="4190">H276/H281</f>
        <v>1.4053142498864938E-3</v>
      </c>
      <c r="BQ276" s="126">
        <f t="shared" ref="BQ276" si="4191">I276/I281</f>
        <v>1.909514817526687E-2</v>
      </c>
      <c r="BR276" s="123">
        <f t="shared" ref="BR276" si="4192">J276/J281</f>
        <v>7.8268876611418056E-3</v>
      </c>
      <c r="BS276" s="124">
        <f t="shared" ref="BS276" si="4193">K276/K281</f>
        <v>3.8431106589804451E-3</v>
      </c>
      <c r="BT276" s="125">
        <f t="shared" ref="BT276" si="4194">L276/L281</f>
        <v>2.3906510851419031E-2</v>
      </c>
      <c r="BU276" s="123">
        <f t="shared" ref="BU276" si="4195">M276/M281</f>
        <v>4.1881543991248629E-3</v>
      </c>
      <c r="BV276" s="127">
        <f t="shared" ref="BV276" si="4196">N276/N281</f>
        <v>1.0608188850919307E-2</v>
      </c>
      <c r="BW276" s="128">
        <f t="shared" ref="BW276" si="4197">O276/O281</f>
        <v>5.1216922404280565E-3</v>
      </c>
      <c r="BX276" s="123">
        <f t="shared" ref="BX276" si="4198">P276/P281</f>
        <v>6.7095714090099961E-3</v>
      </c>
      <c r="BY276" s="124">
        <f t="shared" ref="BY276" si="4199">Q276/Q281</f>
        <v>4.99388859786974E-3</v>
      </c>
      <c r="BZ276" s="125">
        <f t="shared" ref="BZ276" si="4200">R276/R281</f>
        <v>3.9114562206640779E-3</v>
      </c>
      <c r="CA276" s="126">
        <f t="shared" ref="CA276" si="4201">S276/S281</f>
        <v>4.3872308491600762E-3</v>
      </c>
      <c r="CB276" s="123">
        <f t="shared" ref="CB276" si="4202">T276/T281</f>
        <v>4.9142244460328808E-3</v>
      </c>
      <c r="CC276" s="124">
        <f t="shared" ref="CC276" si="4203">U276/U281</f>
        <v>6.1717510139305235E-4</v>
      </c>
      <c r="CD276" s="125">
        <f t="shared" ref="CD276" si="4204">V276/V281</f>
        <v>5.4325345393376172E-3</v>
      </c>
      <c r="CE276" s="126">
        <f t="shared" ref="CE276" si="4205">W276/W281</f>
        <v>4.8996790710208486E-4</v>
      </c>
      <c r="CF276" s="123">
        <f t="shared" ref="CF276" si="4206">X276/X281</f>
        <v>2.4964838255977497E-3</v>
      </c>
      <c r="CG276" s="124">
        <f t="shared" ref="CG276" si="4207">Y276/Y281</f>
        <v>4.6011387818485074E-4</v>
      </c>
      <c r="CH276" s="125">
        <f t="shared" ref="CH276" si="4208">Z276/Z281</f>
        <v>7.5798974069699802E-4</v>
      </c>
      <c r="CI276" s="123">
        <f t="shared" ref="CI276" si="4209">AA276/AA281</f>
        <v>7.4072827056783557E-4</v>
      </c>
      <c r="CJ276" s="129">
        <f t="shared" ref="CJ276" si="4210">AB276/AB281</f>
        <v>4.9247384921078212E-3</v>
      </c>
      <c r="CK276" s="130">
        <f t="shared" ref="CK276" si="4211">AC276/AC281</f>
        <v>9.4805470132703837E-3</v>
      </c>
    </row>
    <row r="277" spans="1:89" x14ac:dyDescent="0.25">
      <c r="A277" s="139" t="s">
        <v>36</v>
      </c>
      <c r="B277" s="194"/>
      <c r="C277" s="188"/>
      <c r="D277" s="189"/>
      <c r="E277" s="190"/>
      <c r="F277" s="187"/>
      <c r="G277" s="191"/>
      <c r="H277" s="189"/>
      <c r="I277" s="190"/>
      <c r="J277" s="187"/>
      <c r="K277" s="191"/>
      <c r="L277" s="189"/>
      <c r="M277" s="187"/>
      <c r="N277" s="192"/>
      <c r="O277" s="195"/>
      <c r="P277" s="187"/>
      <c r="Q277" s="191"/>
      <c r="R277" s="189"/>
      <c r="S277" s="190"/>
      <c r="T277" s="187"/>
      <c r="U277" s="191"/>
      <c r="V277" s="189"/>
      <c r="W277" s="190"/>
      <c r="X277" s="187"/>
      <c r="Y277" s="191"/>
      <c r="Z277" s="189"/>
      <c r="AA277" s="187"/>
      <c r="AB277" s="162">
        <f t="shared" si="3662"/>
        <v>0</v>
      </c>
      <c r="AC277" s="165">
        <f t="shared" si="3693"/>
        <v>0</v>
      </c>
      <c r="BI277" s="139" t="s">
        <v>36</v>
      </c>
      <c r="BJ277" s="123">
        <f>B277/B281</f>
        <v>0</v>
      </c>
      <c r="BK277" s="124">
        <f t="shared" ref="BK277" si="4212">C277/C281</f>
        <v>0</v>
      </c>
      <c r="BL277" s="125">
        <f t="shared" ref="BL277" si="4213">D277/D281</f>
        <v>0</v>
      </c>
      <c r="BM277" s="126">
        <f t="shared" ref="BM277" si="4214">E277/E281</f>
        <v>0</v>
      </c>
      <c r="BN277" s="123">
        <f t="shared" ref="BN277" si="4215">F277/F281</f>
        <v>0</v>
      </c>
      <c r="BO277" s="124">
        <f t="shared" ref="BO277" si="4216">G277/G281</f>
        <v>0</v>
      </c>
      <c r="BP277" s="125">
        <f t="shared" ref="BP277" si="4217">H277/H281</f>
        <v>0</v>
      </c>
      <c r="BQ277" s="126">
        <f t="shared" ref="BQ277" si="4218">I277/I281</f>
        <v>0</v>
      </c>
      <c r="BR277" s="123">
        <f t="shared" ref="BR277" si="4219">J277/J281</f>
        <v>0</v>
      </c>
      <c r="BS277" s="124">
        <f t="shared" ref="BS277" si="4220">K277/K281</f>
        <v>0</v>
      </c>
      <c r="BT277" s="125">
        <f t="shared" ref="BT277" si="4221">L277/L281</f>
        <v>0</v>
      </c>
      <c r="BU277" s="123">
        <f t="shared" ref="BU277" si="4222">M277/M281</f>
        <v>0</v>
      </c>
      <c r="BV277" s="127">
        <f t="shared" ref="BV277" si="4223">N277/N281</f>
        <v>0</v>
      </c>
      <c r="BW277" s="128">
        <f t="shared" ref="BW277" si="4224">O277/O281</f>
        <v>0</v>
      </c>
      <c r="BX277" s="123">
        <f t="shared" ref="BX277" si="4225">P277/P281</f>
        <v>0</v>
      </c>
      <c r="BY277" s="124">
        <f t="shared" ref="BY277" si="4226">Q277/Q281</f>
        <v>0</v>
      </c>
      <c r="BZ277" s="125">
        <f t="shared" ref="BZ277" si="4227">R277/R281</f>
        <v>0</v>
      </c>
      <c r="CA277" s="126">
        <f t="shared" ref="CA277" si="4228">S277/S281</f>
        <v>0</v>
      </c>
      <c r="CB277" s="123">
        <f t="shared" ref="CB277" si="4229">T277/T281</f>
        <v>0</v>
      </c>
      <c r="CC277" s="124">
        <f t="shared" ref="CC277" si="4230">U277/U281</f>
        <v>0</v>
      </c>
      <c r="CD277" s="125">
        <f t="shared" ref="CD277" si="4231">V277/V281</f>
        <v>0</v>
      </c>
      <c r="CE277" s="126">
        <f t="shared" ref="CE277" si="4232">W277/W281</f>
        <v>0</v>
      </c>
      <c r="CF277" s="123">
        <f t="shared" ref="CF277" si="4233">X277/X281</f>
        <v>0</v>
      </c>
      <c r="CG277" s="124">
        <f t="shared" ref="CG277" si="4234">Y277/Y281</f>
        <v>0</v>
      </c>
      <c r="CH277" s="125">
        <f t="shared" ref="CH277" si="4235">Z277/Z281</f>
        <v>0</v>
      </c>
      <c r="CI277" s="123">
        <f t="shared" ref="CI277" si="4236">AA277/AA281</f>
        <v>0</v>
      </c>
      <c r="CJ277" s="129">
        <f t="shared" ref="CJ277" si="4237">AB277/AB281</f>
        <v>0</v>
      </c>
      <c r="CK277" s="130">
        <f t="shared" ref="CK277" si="4238">AC277/AC281</f>
        <v>0</v>
      </c>
    </row>
    <row r="278" spans="1:89" x14ac:dyDescent="0.25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62">
        <f t="shared" si="3662"/>
        <v>0</v>
      </c>
      <c r="AC278" s="165">
        <f t="shared" si="3693"/>
        <v>0</v>
      </c>
      <c r="BI278" s="131" t="s">
        <v>37</v>
      </c>
      <c r="BJ278" s="123">
        <f>B278/B281</f>
        <v>0</v>
      </c>
      <c r="BK278" s="124">
        <f t="shared" ref="BK278" si="4239">C278/C281</f>
        <v>0</v>
      </c>
      <c r="BL278" s="125">
        <f t="shared" ref="BL278" si="4240">D278/D281</f>
        <v>0</v>
      </c>
      <c r="BM278" s="126">
        <f t="shared" ref="BM278" si="4241">E278/E281</f>
        <v>0</v>
      </c>
      <c r="BN278" s="123">
        <f t="shared" ref="BN278" si="4242">F278/F281</f>
        <v>0</v>
      </c>
      <c r="BO278" s="124">
        <f t="shared" ref="BO278" si="4243">G278/G281</f>
        <v>0</v>
      </c>
      <c r="BP278" s="125">
        <f t="shared" ref="BP278" si="4244">H278/H281</f>
        <v>0</v>
      </c>
      <c r="BQ278" s="126">
        <f t="shared" ref="BQ278" si="4245">I278/I281</f>
        <v>0</v>
      </c>
      <c r="BR278" s="123">
        <f t="shared" ref="BR278" si="4246">J278/J281</f>
        <v>0</v>
      </c>
      <c r="BS278" s="124">
        <f t="shared" ref="BS278" si="4247">K278/K281</f>
        <v>0</v>
      </c>
      <c r="BT278" s="125">
        <f t="shared" ref="BT278" si="4248">L278/L281</f>
        <v>0</v>
      </c>
      <c r="BU278" s="123">
        <f t="shared" ref="BU278" si="4249">M278/M281</f>
        <v>0</v>
      </c>
      <c r="BV278" s="127">
        <f t="shared" ref="BV278" si="4250">N278/N281</f>
        <v>0</v>
      </c>
      <c r="BW278" s="128">
        <f t="shared" ref="BW278" si="4251">O278/O281</f>
        <v>0</v>
      </c>
      <c r="BX278" s="123">
        <f t="shared" ref="BX278" si="4252">P278/P281</f>
        <v>0</v>
      </c>
      <c r="BY278" s="124">
        <f t="shared" ref="BY278" si="4253">Q278/Q281</f>
        <v>0</v>
      </c>
      <c r="BZ278" s="125">
        <f t="shared" ref="BZ278" si="4254">R278/R281</f>
        <v>0</v>
      </c>
      <c r="CA278" s="126">
        <f t="shared" ref="CA278" si="4255">S278/S281</f>
        <v>0</v>
      </c>
      <c r="CB278" s="123">
        <f t="shared" ref="CB278" si="4256">T278/T281</f>
        <v>0</v>
      </c>
      <c r="CC278" s="124">
        <f t="shared" ref="CC278" si="4257">U278/U281</f>
        <v>0</v>
      </c>
      <c r="CD278" s="125">
        <f t="shared" ref="CD278" si="4258">V278/V281</f>
        <v>0</v>
      </c>
      <c r="CE278" s="126">
        <f t="shared" ref="CE278" si="4259">W278/W281</f>
        <v>0</v>
      </c>
      <c r="CF278" s="123">
        <f t="shared" ref="CF278" si="4260">X278/X281</f>
        <v>0</v>
      </c>
      <c r="CG278" s="124">
        <f t="shared" ref="CG278" si="4261">Y278/Y281</f>
        <v>0</v>
      </c>
      <c r="CH278" s="125">
        <f t="shared" ref="CH278" si="4262">Z278/Z281</f>
        <v>0</v>
      </c>
      <c r="CI278" s="123">
        <f t="shared" ref="CI278" si="4263">AA278/AA281</f>
        <v>0</v>
      </c>
      <c r="CJ278" s="129">
        <f t="shared" ref="CJ278" si="4264">AB278/AB281</f>
        <v>0</v>
      </c>
      <c r="CK278" s="130">
        <f t="shared" ref="CK278" si="4265">AC278/AC281</f>
        <v>0</v>
      </c>
    </row>
    <row r="279" spans="1:89" x14ac:dyDescent="0.25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2">
        <f t="shared" si="3662"/>
        <v>0</v>
      </c>
      <c r="AC279" s="165">
        <f t="shared" si="3693"/>
        <v>0</v>
      </c>
      <c r="BI279" s="139" t="s">
        <v>38</v>
      </c>
      <c r="BJ279" s="123">
        <f>B279/B281</f>
        <v>0</v>
      </c>
      <c r="BK279" s="124">
        <f t="shared" ref="BK279" si="4266">C279/C281</f>
        <v>0</v>
      </c>
      <c r="BL279" s="125">
        <f t="shared" ref="BL279" si="4267">D279/D281</f>
        <v>0</v>
      </c>
      <c r="BM279" s="126">
        <f t="shared" ref="BM279" si="4268">E279/E281</f>
        <v>0</v>
      </c>
      <c r="BN279" s="123">
        <f t="shared" ref="BN279" si="4269">F279/F281</f>
        <v>0</v>
      </c>
      <c r="BO279" s="124">
        <f t="shared" ref="BO279" si="4270">G279/G281</f>
        <v>0</v>
      </c>
      <c r="BP279" s="125">
        <f t="shared" ref="BP279" si="4271">H279/H281</f>
        <v>0</v>
      </c>
      <c r="BQ279" s="126">
        <f t="shared" ref="BQ279" si="4272">I279/I281</f>
        <v>0</v>
      </c>
      <c r="BR279" s="123">
        <f t="shared" ref="BR279" si="4273">J279/J281</f>
        <v>0</v>
      </c>
      <c r="BS279" s="124">
        <f t="shared" ref="BS279" si="4274">K279/K281</f>
        <v>0</v>
      </c>
      <c r="BT279" s="125">
        <f t="shared" ref="BT279" si="4275">L279/L281</f>
        <v>0</v>
      </c>
      <c r="BU279" s="123">
        <f t="shared" ref="BU279" si="4276">M279/M281</f>
        <v>0</v>
      </c>
      <c r="BV279" s="127">
        <f t="shared" ref="BV279" si="4277">N279/N281</f>
        <v>0</v>
      </c>
      <c r="BW279" s="128">
        <f t="shared" ref="BW279" si="4278">O279/O281</f>
        <v>0</v>
      </c>
      <c r="BX279" s="123">
        <f t="shared" ref="BX279" si="4279">P279/P281</f>
        <v>0</v>
      </c>
      <c r="BY279" s="124">
        <f t="shared" ref="BY279" si="4280">Q279/Q281</f>
        <v>0</v>
      </c>
      <c r="BZ279" s="125">
        <f t="shared" ref="BZ279" si="4281">R279/R281</f>
        <v>0</v>
      </c>
      <c r="CA279" s="126">
        <f t="shared" ref="CA279" si="4282">S279/S281</f>
        <v>0</v>
      </c>
      <c r="CB279" s="123">
        <f t="shared" ref="CB279" si="4283">T279/T281</f>
        <v>0</v>
      </c>
      <c r="CC279" s="124">
        <f t="shared" ref="CC279" si="4284">U279/U281</f>
        <v>0</v>
      </c>
      <c r="CD279" s="125">
        <f t="shared" ref="CD279" si="4285">V279/V281</f>
        <v>0</v>
      </c>
      <c r="CE279" s="126">
        <f t="shared" ref="CE279" si="4286">W279/W281</f>
        <v>0</v>
      </c>
      <c r="CF279" s="123">
        <f t="shared" ref="CF279" si="4287">X279/X281</f>
        <v>0</v>
      </c>
      <c r="CG279" s="124">
        <f t="shared" ref="CG279" si="4288">Y279/Y281</f>
        <v>0</v>
      </c>
      <c r="CH279" s="125">
        <f t="shared" ref="CH279" si="4289">Z279/Z281</f>
        <v>0</v>
      </c>
      <c r="CI279" s="123">
        <f t="shared" ref="CI279" si="4290">AA279/AA281</f>
        <v>0</v>
      </c>
      <c r="CJ279" s="129">
        <f t="shared" ref="CJ279" si="4291">AB279/AB281</f>
        <v>0</v>
      </c>
      <c r="CK279" s="130">
        <f t="shared" ref="CK279" si="4292">AC279/AC281</f>
        <v>0</v>
      </c>
    </row>
    <row r="280" spans="1:89" ht="13.8" thickBot="1" x14ac:dyDescent="0.3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2">
        <f t="shared" si="3662"/>
        <v>0</v>
      </c>
      <c r="AC280" s="165">
        <f t="shared" si="3693"/>
        <v>0</v>
      </c>
      <c r="BI280" s="131" t="s">
        <v>39</v>
      </c>
      <c r="BJ280" s="123">
        <f>B280/B281</f>
        <v>0</v>
      </c>
      <c r="BK280" s="124">
        <f t="shared" ref="BK280" si="4293">C280/C281</f>
        <v>0</v>
      </c>
      <c r="BL280" s="125">
        <f t="shared" ref="BL280" si="4294">D280/D281</f>
        <v>0</v>
      </c>
      <c r="BM280" s="126">
        <f t="shared" ref="BM280" si="4295">E280/E281</f>
        <v>0</v>
      </c>
      <c r="BN280" s="123">
        <f t="shared" ref="BN280" si="4296">F280/F281</f>
        <v>0</v>
      </c>
      <c r="BO280" s="124">
        <f t="shared" ref="BO280" si="4297">G280/G281</f>
        <v>0</v>
      </c>
      <c r="BP280" s="125">
        <f t="shared" ref="BP280" si="4298">H280/H281</f>
        <v>0</v>
      </c>
      <c r="BQ280" s="126">
        <f t="shared" ref="BQ280" si="4299">I280/I281</f>
        <v>0</v>
      </c>
      <c r="BR280" s="123">
        <f t="shared" ref="BR280" si="4300">J280/J281</f>
        <v>0</v>
      </c>
      <c r="BS280" s="124">
        <f t="shared" ref="BS280" si="4301">K280/K281</f>
        <v>0</v>
      </c>
      <c r="BT280" s="125">
        <f t="shared" ref="BT280" si="4302">L280/L281</f>
        <v>0</v>
      </c>
      <c r="BU280" s="123">
        <f t="shared" ref="BU280" si="4303">M280/M281</f>
        <v>0</v>
      </c>
      <c r="BV280" s="127">
        <f t="shared" ref="BV280" si="4304">N280/N281</f>
        <v>0</v>
      </c>
      <c r="BW280" s="128">
        <f t="shared" ref="BW280" si="4305">O280/O281</f>
        <v>0</v>
      </c>
      <c r="BX280" s="123">
        <f t="shared" ref="BX280" si="4306">P280/P281</f>
        <v>0</v>
      </c>
      <c r="BY280" s="124">
        <f t="shared" ref="BY280" si="4307">Q280/Q281</f>
        <v>0</v>
      </c>
      <c r="BZ280" s="125">
        <f t="shared" ref="BZ280" si="4308">R280/R281</f>
        <v>0</v>
      </c>
      <c r="CA280" s="126">
        <f t="shared" ref="CA280" si="4309">S280/S281</f>
        <v>0</v>
      </c>
      <c r="CB280" s="123">
        <f t="shared" ref="CB280" si="4310">T280/T281</f>
        <v>0</v>
      </c>
      <c r="CC280" s="124">
        <f t="shared" ref="CC280" si="4311">U280/U281</f>
        <v>0</v>
      </c>
      <c r="CD280" s="125">
        <f t="shared" ref="CD280" si="4312">V280/V281</f>
        <v>0</v>
      </c>
      <c r="CE280" s="126">
        <f t="shared" ref="CE280" si="4313">W280/W281</f>
        <v>0</v>
      </c>
      <c r="CF280" s="123">
        <f t="shared" ref="CF280" si="4314">X280/X281</f>
        <v>0</v>
      </c>
      <c r="CG280" s="124">
        <f t="shared" ref="CG280" si="4315">Y280/Y281</f>
        <v>0</v>
      </c>
      <c r="CH280" s="125">
        <f t="shared" ref="CH280" si="4316">Z280/Z281</f>
        <v>0</v>
      </c>
      <c r="CI280" s="123">
        <f t="shared" ref="CI280" si="4317">AA280/AA281</f>
        <v>0</v>
      </c>
      <c r="CJ280" s="129">
        <f t="shared" ref="CJ280" si="4318">AB280/AB281</f>
        <v>0</v>
      </c>
      <c r="CK280" s="130">
        <f t="shared" ref="CK280" si="4319">AC280/AC281</f>
        <v>0</v>
      </c>
    </row>
    <row r="281" spans="1:89" ht="14.4" thickTop="1" thickBot="1" x14ac:dyDescent="0.3">
      <c r="A281" s="251" t="s">
        <v>13</v>
      </c>
      <c r="B281" s="14">
        <f t="shared" ref="B281" si="4320">SUM(B258:B280)</f>
        <v>41957</v>
      </c>
      <c r="C281" s="1">
        <f t="shared" ref="C281" si="4321">SUM(C258:C280)</f>
        <v>40025</v>
      </c>
      <c r="D281" s="14">
        <f t="shared" ref="D281" si="4322">SUM(D258:D280)</f>
        <v>23804</v>
      </c>
      <c r="E281" s="1">
        <f t="shared" ref="E281" si="4323">SUM(E258:E280)</f>
        <v>21533</v>
      </c>
      <c r="F281" s="14">
        <f t="shared" ref="F281" si="4324">SUM(F258:F280)</f>
        <v>26032</v>
      </c>
      <c r="G281" s="1">
        <f t="shared" ref="G281" si="4325">SUM(G258:G280)</f>
        <v>25248</v>
      </c>
      <c r="H281" s="14">
        <f t="shared" ref="H281" si="4326">SUM(H258:H280)</f>
        <v>46253</v>
      </c>
      <c r="I281" s="1">
        <f t="shared" ref="I281" si="4327">SUM(I258:I280)</f>
        <v>51898</v>
      </c>
      <c r="J281" s="14">
        <f t="shared" ref="J281" si="4328">SUM(J258:J280)</f>
        <v>8688</v>
      </c>
      <c r="K281" s="1">
        <f t="shared" ref="K281" si="4329">SUM(K258:K280)</f>
        <v>8847</v>
      </c>
      <c r="L281" s="14">
        <f t="shared" ref="L281" si="4330">SUM(L258:L280)</f>
        <v>29950</v>
      </c>
      <c r="M281" s="1">
        <f t="shared" ref="M281" si="4331">SUM(M258:M280)</f>
        <v>31995</v>
      </c>
      <c r="N281" s="14">
        <f t="shared" ref="N281" si="4332">SUM(N258:N280)</f>
        <v>47699</v>
      </c>
      <c r="O281" s="1">
        <f t="shared" ref="O281" si="4333">SUM(O258:O280)</f>
        <v>48031</v>
      </c>
      <c r="P281" s="14">
        <f t="shared" ref="P281" si="4334">SUM(P258:P280)</f>
        <v>29212</v>
      </c>
      <c r="Q281" s="1">
        <f t="shared" ref="Q281" si="4335">SUM(Q258:Q280)</f>
        <v>28635</v>
      </c>
      <c r="R281" s="14">
        <f t="shared" ref="R281" si="4336">SUM(R258:R280)</f>
        <v>34514</v>
      </c>
      <c r="S281" s="1">
        <f t="shared" ref="S281" si="4337">SUM(S258:S280)</f>
        <v>34646</v>
      </c>
      <c r="T281" s="14">
        <f t="shared" ref="T281" si="4338">SUM(T258:T280)</f>
        <v>11192</v>
      </c>
      <c r="U281" s="1">
        <f t="shared" ref="U281" si="4339">SUM(U258:U280)</f>
        <v>11342</v>
      </c>
      <c r="V281" s="14">
        <f t="shared" ref="V281" si="4340">SUM(V258:V280)</f>
        <v>36263</v>
      </c>
      <c r="W281" s="1">
        <f t="shared" ref="W281" si="4341">SUM(W258:W280)</f>
        <v>40819</v>
      </c>
      <c r="X281" s="14">
        <f t="shared" ref="X281" si="4342">SUM(X258:X280)</f>
        <v>28440</v>
      </c>
      <c r="Y281" s="1">
        <f t="shared" ref="Y281" si="4343">SUM(Y258:Y280)</f>
        <v>17387</v>
      </c>
      <c r="Z281" s="14">
        <f t="shared" ref="Z281" si="4344">SUM(Z258:Z280)</f>
        <v>56729</v>
      </c>
      <c r="AA281" s="1">
        <f t="shared" ref="AA281" si="4345">SUM(AA258:AA280)</f>
        <v>59401</v>
      </c>
      <c r="AB281" s="166">
        <f t="shared" ref="AB281:AC281" si="4346">SUM(AB257:AB280)</f>
        <v>420733</v>
      </c>
      <c r="AC281" s="167">
        <f t="shared" si="4346"/>
        <v>419807</v>
      </c>
      <c r="BI281" s="251" t="s">
        <v>13</v>
      </c>
      <c r="BJ281" s="147">
        <f>SUM(BJ257:BJ280)</f>
        <v>1.0000000000000002</v>
      </c>
      <c r="BK281" s="148">
        <f t="shared" ref="BK281:CK281" si="4347">SUM(BK257:BK280)</f>
        <v>1</v>
      </c>
      <c r="BL281" s="147">
        <f t="shared" si="4347"/>
        <v>1</v>
      </c>
      <c r="BM281" s="148">
        <f t="shared" si="4347"/>
        <v>0.99999999999999989</v>
      </c>
      <c r="BN281" s="147">
        <f t="shared" si="4347"/>
        <v>1</v>
      </c>
      <c r="BO281" s="148">
        <f t="shared" si="4347"/>
        <v>1.0000000000000002</v>
      </c>
      <c r="BP281" s="147">
        <f t="shared" si="4347"/>
        <v>1</v>
      </c>
      <c r="BQ281" s="148">
        <f t="shared" si="4347"/>
        <v>1</v>
      </c>
      <c r="BR281" s="147">
        <f t="shared" si="4347"/>
        <v>1</v>
      </c>
      <c r="BS281" s="148">
        <f t="shared" si="4347"/>
        <v>1</v>
      </c>
      <c r="BT281" s="147">
        <f t="shared" si="4347"/>
        <v>1</v>
      </c>
      <c r="BU281" s="148">
        <f t="shared" si="4347"/>
        <v>1</v>
      </c>
      <c r="BV281" s="147">
        <f t="shared" si="4347"/>
        <v>1.0000000000000002</v>
      </c>
      <c r="BW281" s="148">
        <f t="shared" si="4347"/>
        <v>1.0000000000000002</v>
      </c>
      <c r="BX281" s="147">
        <f t="shared" si="4347"/>
        <v>1.0000000000000002</v>
      </c>
      <c r="BY281" s="148">
        <f t="shared" si="4347"/>
        <v>1</v>
      </c>
      <c r="BZ281" s="147">
        <f t="shared" si="4347"/>
        <v>1</v>
      </c>
      <c r="CA281" s="148">
        <f t="shared" si="4347"/>
        <v>0.99999999999999978</v>
      </c>
      <c r="CB281" s="147">
        <f t="shared" si="4347"/>
        <v>1</v>
      </c>
      <c r="CC281" s="148">
        <f t="shared" si="4347"/>
        <v>1</v>
      </c>
      <c r="CD281" s="147">
        <f t="shared" si="4347"/>
        <v>0.99999999999999989</v>
      </c>
      <c r="CE281" s="148">
        <f t="shared" si="4347"/>
        <v>0.99999999999999989</v>
      </c>
      <c r="CF281" s="147">
        <f t="shared" si="4347"/>
        <v>1</v>
      </c>
      <c r="CG281" s="148">
        <f t="shared" si="4347"/>
        <v>1.0000000000000002</v>
      </c>
      <c r="CH281" s="147">
        <f t="shared" si="4347"/>
        <v>0.99999999999999978</v>
      </c>
      <c r="CI281" s="148">
        <f t="shared" si="4347"/>
        <v>1.0000000000000002</v>
      </c>
      <c r="CJ281" s="147">
        <f t="shared" si="4347"/>
        <v>1</v>
      </c>
      <c r="CK281" s="148">
        <f t="shared" si="4347"/>
        <v>1</v>
      </c>
    </row>
    <row r="282" spans="1:89" ht="13.8" thickTop="1" x14ac:dyDescent="0.25">
      <c r="A282" s="178"/>
    </row>
    <row r="284" spans="1:89" x14ac:dyDescent="0.25">
      <c r="A284" s="299">
        <f>+A253+1</f>
        <v>45240</v>
      </c>
      <c r="B284" s="299"/>
      <c r="C284" s="299"/>
      <c r="D284" s="299"/>
      <c r="BI284" s="298">
        <f>+BI253+1</f>
        <v>45240</v>
      </c>
      <c r="BJ284" s="298"/>
      <c r="BK284" s="298"/>
      <c r="BL284" s="298"/>
    </row>
    <row r="285" spans="1:89" ht="13.8" thickBot="1" x14ac:dyDescent="0.3">
      <c r="AE285" t="s">
        <v>84</v>
      </c>
    </row>
    <row r="286" spans="1:89" ht="14.4" thickTop="1" thickBot="1" x14ac:dyDescent="0.3">
      <c r="A286" s="290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0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0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5">
      <c r="A287" s="291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68" t="s">
        <v>14</v>
      </c>
      <c r="AC287" s="169" t="s">
        <v>15</v>
      </c>
      <c r="AE287" s="291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68" t="s">
        <v>14</v>
      </c>
      <c r="BG287" s="169" t="s">
        <v>15</v>
      </c>
      <c r="BI287" s="291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8" thickTop="1" x14ac:dyDescent="0.25">
      <c r="A288" s="119" t="s">
        <v>16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1"/>
      <c r="AA288" s="176"/>
      <c r="AB288" s="162">
        <f t="shared" ref="AB288:AB311" si="4348">B288+D288+F288+H288+J288+L288+N288+P288+R288+T288+V288+X288+Z288</f>
        <v>0</v>
      </c>
      <c r="AC288" s="163">
        <f>C288+E288+G288+I288+K288+M288+O288+Q288+S288+U288+W288+Y288+AA288</f>
        <v>0</v>
      </c>
      <c r="AE288" s="254" t="str">
        <f>$AE$9</f>
        <v>07:00 - 07:59</v>
      </c>
      <c r="AF288" s="120">
        <f t="shared" ref="AF288:AO289" si="4349">SUMIF($A$9:$A$32,$AE288,B$288:B$311)</f>
        <v>4530</v>
      </c>
      <c r="AG288" s="177">
        <f t="shared" si="4349"/>
        <v>1831</v>
      </c>
      <c r="AH288" s="121">
        <f t="shared" si="4349"/>
        <v>2101</v>
      </c>
      <c r="AI288" s="172">
        <f t="shared" si="4349"/>
        <v>1402</v>
      </c>
      <c r="AJ288" s="120">
        <f t="shared" si="4349"/>
        <v>3120</v>
      </c>
      <c r="AK288" s="122">
        <f t="shared" si="4349"/>
        <v>1341</v>
      </c>
      <c r="AL288" s="121">
        <f t="shared" si="4349"/>
        <v>4094</v>
      </c>
      <c r="AM288" s="172">
        <f t="shared" si="4349"/>
        <v>2371</v>
      </c>
      <c r="AN288" s="120">
        <f t="shared" si="4349"/>
        <v>270</v>
      </c>
      <c r="AO288" s="122">
        <f t="shared" si="4349"/>
        <v>927</v>
      </c>
      <c r="AP288" s="121">
        <f t="shared" ref="AP288:AY289" si="4350">SUMIF($A$9:$A$32,$AE288,L$288:L$311)</f>
        <v>1348</v>
      </c>
      <c r="AQ288" s="120">
        <f t="shared" si="4350"/>
        <v>2873</v>
      </c>
      <c r="AR288" s="171">
        <f t="shared" si="4350"/>
        <v>3250</v>
      </c>
      <c r="AS288" s="173">
        <f t="shared" si="4350"/>
        <v>3986</v>
      </c>
      <c r="AT288" s="120">
        <f t="shared" si="4350"/>
        <v>2206</v>
      </c>
      <c r="AU288" s="122">
        <f t="shared" si="4350"/>
        <v>2221</v>
      </c>
      <c r="AV288" s="121">
        <f t="shared" si="4350"/>
        <v>2971</v>
      </c>
      <c r="AW288" s="172">
        <f t="shared" si="4350"/>
        <v>2156</v>
      </c>
      <c r="AX288" s="120">
        <f t="shared" si="4350"/>
        <v>402</v>
      </c>
      <c r="AY288" s="122">
        <f t="shared" si="4350"/>
        <v>1545</v>
      </c>
      <c r="AZ288" s="121">
        <f t="shared" ref="AZ288:BE289" si="4351">SUMIF($A$9:$A$32,$AE288,V$288:V$311)</f>
        <v>1543</v>
      </c>
      <c r="BA288" s="172">
        <f t="shared" si="4351"/>
        <v>3504</v>
      </c>
      <c r="BB288" s="120">
        <f t="shared" si="4351"/>
        <v>1937</v>
      </c>
      <c r="BC288" s="122">
        <f t="shared" si="4351"/>
        <v>1719</v>
      </c>
      <c r="BD288" s="21">
        <f t="shared" si="4351"/>
        <v>4380</v>
      </c>
      <c r="BE288" s="176">
        <f t="shared" si="4351"/>
        <v>3244</v>
      </c>
      <c r="BF288" s="162">
        <f>AF288+AH288+AJ288+AL288+AN288+AP288+AR288+AT288+AV288+AX288+AZ288+BB288+BD288</f>
        <v>32152</v>
      </c>
      <c r="BG288" s="163">
        <f>AG288+AI288+AK288+AM288+AO288+AQ288+AS288+AU288+AW288+AY288+BA288+BC288+BE288</f>
        <v>29120</v>
      </c>
      <c r="BI288" s="119" t="s">
        <v>16</v>
      </c>
      <c r="BJ288" s="123">
        <f>B288/B312</f>
        <v>0</v>
      </c>
      <c r="BK288" s="124">
        <f t="shared" ref="BK288" si="4352">C288/C312</f>
        <v>0</v>
      </c>
      <c r="BL288" s="125">
        <f t="shared" ref="BL288" si="4353">D288/D312</f>
        <v>0</v>
      </c>
      <c r="BM288" s="126">
        <f t="shared" ref="BM288" si="4354">E288/E312</f>
        <v>0</v>
      </c>
      <c r="BN288" s="123">
        <f t="shared" ref="BN288" si="4355">F288/F312</f>
        <v>0</v>
      </c>
      <c r="BO288" s="124">
        <f t="shared" ref="BO288" si="4356">G288/G312</f>
        <v>0</v>
      </c>
      <c r="BP288" s="125">
        <f t="shared" ref="BP288" si="4357">H288/H312</f>
        <v>0</v>
      </c>
      <c r="BQ288" s="126">
        <f t="shared" ref="BQ288" si="4358">I288/I312</f>
        <v>0</v>
      </c>
      <c r="BR288" s="123">
        <f t="shared" ref="BR288" si="4359">J288/J312</f>
        <v>0</v>
      </c>
      <c r="BS288" s="124">
        <f t="shared" ref="BS288" si="4360">K288/K312</f>
        <v>0</v>
      </c>
      <c r="BT288" s="125">
        <f t="shared" ref="BT288" si="4361">L288/L312</f>
        <v>0</v>
      </c>
      <c r="BU288" s="123">
        <f t="shared" ref="BU288" si="4362">M288/M312</f>
        <v>0</v>
      </c>
      <c r="BV288" s="127">
        <f t="shared" ref="BV288" si="4363">N288/N312</f>
        <v>0</v>
      </c>
      <c r="BW288" s="128">
        <f t="shared" ref="BW288" si="4364">O288/O312</f>
        <v>0</v>
      </c>
      <c r="BX288" s="123">
        <f t="shared" ref="BX288" si="4365">P288/P312</f>
        <v>0</v>
      </c>
      <c r="BY288" s="124">
        <f t="shared" ref="BY288" si="4366">Q288/Q312</f>
        <v>0</v>
      </c>
      <c r="BZ288" s="125">
        <f t="shared" ref="BZ288" si="4367">R288/R312</f>
        <v>0</v>
      </c>
      <c r="CA288" s="126">
        <f t="shared" ref="CA288" si="4368">S288/S312</f>
        <v>0</v>
      </c>
      <c r="CB288" s="123">
        <f t="shared" ref="CB288" si="4369">T288/T312</f>
        <v>0</v>
      </c>
      <c r="CC288" s="124">
        <f t="shared" ref="CC288" si="4370">U288/U312</f>
        <v>0</v>
      </c>
      <c r="CD288" s="125">
        <f t="shared" ref="CD288" si="4371">V288/V312</f>
        <v>0</v>
      </c>
      <c r="CE288" s="126">
        <f t="shared" ref="CE288" si="4372">W288/W312</f>
        <v>0</v>
      </c>
      <c r="CF288" s="123">
        <f t="shared" ref="CF288" si="4373">X288/X312</f>
        <v>0</v>
      </c>
      <c r="CG288" s="124">
        <f t="shared" ref="CG288" si="4374">Y288/Y312</f>
        <v>0</v>
      </c>
      <c r="CH288" s="125">
        <f t="shared" ref="CH288" si="4375">Z288/Z312</f>
        <v>0</v>
      </c>
      <c r="CI288" s="123">
        <f t="shared" ref="CI288" si="4376">AA288/AA312</f>
        <v>0</v>
      </c>
      <c r="CJ288" s="129">
        <f t="shared" ref="CJ288" si="4377">AB288/AB312</f>
        <v>0</v>
      </c>
      <c r="CK288" s="130">
        <f t="shared" ref="CK288" si="4378">AC288/AC312</f>
        <v>0</v>
      </c>
    </row>
    <row r="289" spans="1:89" x14ac:dyDescent="0.25">
      <c r="A289" s="131" t="s">
        <v>17</v>
      </c>
      <c r="B289" s="180"/>
      <c r="C289" s="181"/>
      <c r="D289" s="182"/>
      <c r="E289" s="183"/>
      <c r="F289" s="180"/>
      <c r="G289" s="184"/>
      <c r="H289" s="182"/>
      <c r="I289" s="183"/>
      <c r="J289" s="180"/>
      <c r="K289" s="184"/>
      <c r="L289" s="182"/>
      <c r="M289" s="180"/>
      <c r="N289" s="185"/>
      <c r="O289" s="186"/>
      <c r="P289" s="180"/>
      <c r="Q289" s="184"/>
      <c r="R289" s="182"/>
      <c r="S289" s="183"/>
      <c r="T289" s="180"/>
      <c r="U289" s="184"/>
      <c r="V289" s="182"/>
      <c r="W289" s="183"/>
      <c r="X289" s="180"/>
      <c r="Y289" s="184"/>
      <c r="Z289" s="182"/>
      <c r="AA289" s="180"/>
      <c r="AB289" s="162">
        <f t="shared" si="4348"/>
        <v>0</v>
      </c>
      <c r="AC289" s="165">
        <f t="shared" ref="AC289:AC311" si="4379">SUM(C289,E289,G289,I289,K289,M289,O289,Q289,S289,U289,W289,Y289,AA289)</f>
        <v>0</v>
      </c>
      <c r="AE289" s="256" t="str">
        <f>$AE$10</f>
        <v>08:00 - 08:59</v>
      </c>
      <c r="AF289" s="120">
        <f t="shared" si="4349"/>
        <v>5134</v>
      </c>
      <c r="AG289" s="181">
        <f t="shared" si="4349"/>
        <v>1899</v>
      </c>
      <c r="AH289" s="182">
        <f t="shared" si="4349"/>
        <v>2333</v>
      </c>
      <c r="AI289" s="183">
        <f t="shared" si="4349"/>
        <v>1707</v>
      </c>
      <c r="AJ289" s="180">
        <f t="shared" si="4349"/>
        <v>2946</v>
      </c>
      <c r="AK289" s="184">
        <f t="shared" si="4349"/>
        <v>1488</v>
      </c>
      <c r="AL289" s="182">
        <f t="shared" si="4349"/>
        <v>4238</v>
      </c>
      <c r="AM289" s="183">
        <f t="shared" si="4349"/>
        <v>2784</v>
      </c>
      <c r="AN289" s="180">
        <f t="shared" si="4349"/>
        <v>377</v>
      </c>
      <c r="AO289" s="184">
        <f t="shared" si="4349"/>
        <v>1375</v>
      </c>
      <c r="AP289" s="182">
        <f t="shared" si="4350"/>
        <v>1421</v>
      </c>
      <c r="AQ289" s="180">
        <f t="shared" si="4350"/>
        <v>4467</v>
      </c>
      <c r="AR289" s="185">
        <f t="shared" si="4350"/>
        <v>3375</v>
      </c>
      <c r="AS289" s="186">
        <f t="shared" si="4350"/>
        <v>4874</v>
      </c>
      <c r="AT289" s="180">
        <f t="shared" si="4350"/>
        <v>2768</v>
      </c>
      <c r="AU289" s="184">
        <f t="shared" si="4350"/>
        <v>2627</v>
      </c>
      <c r="AV289" s="182">
        <f t="shared" si="4350"/>
        <v>3604</v>
      </c>
      <c r="AW289" s="183">
        <f t="shared" si="4350"/>
        <v>2443</v>
      </c>
      <c r="AX289" s="180">
        <f t="shared" si="4350"/>
        <v>464</v>
      </c>
      <c r="AY289" s="184">
        <f t="shared" si="4350"/>
        <v>2043</v>
      </c>
      <c r="AZ289" s="182">
        <f t="shared" si="4351"/>
        <v>1765</v>
      </c>
      <c r="BA289" s="183">
        <f t="shared" si="4351"/>
        <v>4067</v>
      </c>
      <c r="BB289" s="180">
        <f t="shared" si="4351"/>
        <v>2311</v>
      </c>
      <c r="BC289" s="184">
        <f t="shared" si="4351"/>
        <v>2304</v>
      </c>
      <c r="BD289" s="182">
        <f t="shared" si="4351"/>
        <v>5401</v>
      </c>
      <c r="BE289" s="180">
        <f t="shared" si="4351"/>
        <v>3670</v>
      </c>
      <c r="BF289" s="164">
        <f>SUM(AF289,AH289,AJ289,AL289,AN289,AP289,AR289,AT289,AV289,AX289,AZ289,BB289,BD289)</f>
        <v>36137</v>
      </c>
      <c r="BG289" s="165">
        <f>SUM(AG289,AI289,AK289,AM289,AO289,AQ289,AS289,AU289,AW289,AY289,BA289,BC289,BE289)</f>
        <v>35748</v>
      </c>
      <c r="BI289" s="131" t="s">
        <v>17</v>
      </c>
      <c r="BJ289" s="123">
        <f>B289/B312</f>
        <v>0</v>
      </c>
      <c r="BK289" s="124">
        <f t="shared" ref="BK289" si="4380">C289/C312</f>
        <v>0</v>
      </c>
      <c r="BL289" s="125">
        <f t="shared" ref="BL289" si="4381">D289/D312</f>
        <v>0</v>
      </c>
      <c r="BM289" s="126">
        <f t="shared" ref="BM289" si="4382">E289/E312</f>
        <v>0</v>
      </c>
      <c r="BN289" s="123">
        <f t="shared" ref="BN289" si="4383">F289/F312</f>
        <v>0</v>
      </c>
      <c r="BO289" s="124">
        <f t="shared" ref="BO289" si="4384">G289/G312</f>
        <v>0</v>
      </c>
      <c r="BP289" s="125">
        <f t="shared" ref="BP289" si="4385">H289/H312</f>
        <v>0</v>
      </c>
      <c r="BQ289" s="126">
        <f t="shared" ref="BQ289" si="4386">I289/I312</f>
        <v>0</v>
      </c>
      <c r="BR289" s="123">
        <f t="shared" ref="BR289" si="4387">J289/J312</f>
        <v>0</v>
      </c>
      <c r="BS289" s="124">
        <f t="shared" ref="BS289" si="4388">K289/K312</f>
        <v>0</v>
      </c>
      <c r="BT289" s="125">
        <f t="shared" ref="BT289" si="4389">L289/L312</f>
        <v>0</v>
      </c>
      <c r="BU289" s="123">
        <f t="shared" ref="BU289" si="4390">M289/M312</f>
        <v>0</v>
      </c>
      <c r="BV289" s="127">
        <f t="shared" ref="BV289" si="4391">N289/N312</f>
        <v>0</v>
      </c>
      <c r="BW289" s="128">
        <f t="shared" ref="BW289" si="4392">O289/O312</f>
        <v>0</v>
      </c>
      <c r="BX289" s="123">
        <f t="shared" ref="BX289" si="4393">P289/P312</f>
        <v>0</v>
      </c>
      <c r="BY289" s="124">
        <f t="shared" ref="BY289" si="4394">Q289/Q312</f>
        <v>0</v>
      </c>
      <c r="BZ289" s="125">
        <f t="shared" ref="BZ289" si="4395">R289/R312</f>
        <v>0</v>
      </c>
      <c r="CA289" s="126">
        <f t="shared" ref="CA289" si="4396">S289/S312</f>
        <v>0</v>
      </c>
      <c r="CB289" s="123">
        <f t="shared" ref="CB289" si="4397">T289/T312</f>
        <v>0</v>
      </c>
      <c r="CC289" s="124">
        <f t="shared" ref="CC289" si="4398">U289/U312</f>
        <v>0</v>
      </c>
      <c r="CD289" s="125">
        <f t="shared" ref="CD289" si="4399">V289/V312</f>
        <v>0</v>
      </c>
      <c r="CE289" s="126">
        <f t="shared" ref="CE289" si="4400">W289/W312</f>
        <v>0</v>
      </c>
      <c r="CF289" s="123">
        <f t="shared" ref="CF289" si="4401">X289/X312</f>
        <v>0</v>
      </c>
      <c r="CG289" s="124">
        <f t="shared" ref="CG289" si="4402">Y289/Y312</f>
        <v>0</v>
      </c>
      <c r="CH289" s="125">
        <f t="shared" ref="CH289" si="4403">Z289/Z312</f>
        <v>0</v>
      </c>
      <c r="CI289" s="123">
        <f t="shared" ref="CI289" si="4404">AA289/AA312</f>
        <v>0</v>
      </c>
      <c r="CJ289" s="129">
        <f t="shared" ref="CJ289" si="4405">AB289/AB312</f>
        <v>0</v>
      </c>
      <c r="CK289" s="130">
        <f t="shared" ref="CK289" si="4406">AC289/AC312</f>
        <v>0</v>
      </c>
    </row>
    <row r="290" spans="1:89" ht="13.8" thickBot="1" x14ac:dyDescent="0.3">
      <c r="A290" s="139" t="s">
        <v>18</v>
      </c>
      <c r="B290" s="187">
        <v>659</v>
      </c>
      <c r="C290" s="188">
        <v>1</v>
      </c>
      <c r="D290" s="189">
        <v>470</v>
      </c>
      <c r="E290" s="190">
        <v>4</v>
      </c>
      <c r="F290" s="187">
        <v>588</v>
      </c>
      <c r="G290" s="191">
        <v>5</v>
      </c>
      <c r="H290" s="189">
        <v>528</v>
      </c>
      <c r="I290" s="190">
        <v>44</v>
      </c>
      <c r="J290" s="187">
        <v>19</v>
      </c>
      <c r="K290" s="191">
        <v>26</v>
      </c>
      <c r="L290" s="189">
        <v>47</v>
      </c>
      <c r="M290" s="187">
        <v>146</v>
      </c>
      <c r="N290" s="192">
        <v>253</v>
      </c>
      <c r="O290" s="193">
        <v>222</v>
      </c>
      <c r="P290" s="187">
        <v>109</v>
      </c>
      <c r="Q290" s="191">
        <v>103</v>
      </c>
      <c r="R290" s="189">
        <v>81</v>
      </c>
      <c r="S290" s="190">
        <v>155</v>
      </c>
      <c r="T290" s="187">
        <v>0</v>
      </c>
      <c r="U290" s="191">
        <v>56</v>
      </c>
      <c r="V290" s="189">
        <v>24</v>
      </c>
      <c r="W290" s="190">
        <v>141</v>
      </c>
      <c r="X290" s="187">
        <v>2</v>
      </c>
      <c r="Y290" s="191">
        <v>71</v>
      </c>
      <c r="Z290" s="189">
        <v>3</v>
      </c>
      <c r="AA290" s="187">
        <v>53</v>
      </c>
      <c r="AB290" s="162">
        <f t="shared" si="4348"/>
        <v>2783</v>
      </c>
      <c r="AC290" s="165">
        <f t="shared" si="4379"/>
        <v>1027</v>
      </c>
      <c r="AE290" s="254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18</v>
      </c>
      <c r="BJ290" s="123">
        <f>B290/B312</f>
        <v>1.518328226159482E-2</v>
      </c>
      <c r="BK290" s="124">
        <f t="shared" ref="BK290" si="4407">C290/C312</f>
        <v>2.3654082694673101E-5</v>
      </c>
      <c r="BL290" s="125">
        <f t="shared" ref="BL290" si="4408">D290/D312</f>
        <v>1.9319302860901021E-2</v>
      </c>
      <c r="BM290" s="126">
        <f t="shared" ref="BM290" si="4409">E290/E312</f>
        <v>1.8192568335834812E-4</v>
      </c>
      <c r="BN290" s="123">
        <f t="shared" ref="BN290" si="4410">F290/F312</f>
        <v>2.1932114882506529E-2</v>
      </c>
      <c r="BO290" s="124">
        <f t="shared" ref="BO290" si="4411">G290/G312</f>
        <v>1.892648951472481E-4</v>
      </c>
      <c r="BP290" s="125">
        <f t="shared" ref="BP290" si="4412">H290/H312</f>
        <v>1.0934846539369589E-2</v>
      </c>
      <c r="BQ290" s="126">
        <f t="shared" ref="BQ290" si="4413">I290/I312</f>
        <v>7.881208690823765E-4</v>
      </c>
      <c r="BR290" s="123">
        <f t="shared" ref="BR290" si="4414">J290/J312</f>
        <v>2.0815074496056091E-3</v>
      </c>
      <c r="BS290" s="124">
        <f t="shared" ref="BS290" si="4415">K290/K312</f>
        <v>2.7972027972027972E-3</v>
      </c>
      <c r="BT290" s="125">
        <f t="shared" ref="BT290" si="4416">L290/L312</f>
        <v>1.5649973361747469E-3</v>
      </c>
      <c r="BU290" s="123">
        <f t="shared" ref="BU290" si="4417">M290/M312</f>
        <v>4.477291545278911E-3</v>
      </c>
      <c r="BV290" s="127">
        <f t="shared" ref="BV290" si="4418">N290/N312</f>
        <v>5.0305211460839484E-3</v>
      </c>
      <c r="BW290" s="128">
        <f t="shared" ref="BW290" si="4419">O290/O312</f>
        <v>4.5193599609136435E-3</v>
      </c>
      <c r="BX290" s="123">
        <f t="shared" ref="BX290" si="4420">P290/P312</f>
        <v>3.6223455518261272E-3</v>
      </c>
      <c r="BY290" s="124">
        <f t="shared" ref="BY290" si="4421">Q290/Q312</f>
        <v>3.6299559471365639E-3</v>
      </c>
      <c r="BZ290" s="125">
        <f t="shared" ref="BZ290" si="4422">R290/R312</f>
        <v>2.2339281281888636E-3</v>
      </c>
      <c r="CA290" s="126">
        <f t="shared" ref="CA290" si="4423">S290/S312</f>
        <v>4.4307234942686444E-3</v>
      </c>
      <c r="CB290" s="123">
        <f t="shared" ref="CB290" si="4424">T290/T312</f>
        <v>0</v>
      </c>
      <c r="CC290" s="124">
        <f t="shared" ref="CC290" si="4425">U290/U312</f>
        <v>5.071085755682333E-3</v>
      </c>
      <c r="CD290" s="125">
        <f t="shared" ref="CD290" si="4426">V290/V312</f>
        <v>6.6553894789384655E-4</v>
      </c>
      <c r="CE290" s="126">
        <f t="shared" ref="CE290" si="4427">W290/W312</f>
        <v>3.2984770861113062E-3</v>
      </c>
      <c r="CF290" s="123">
        <f t="shared" ref="CF290" si="4428">X290/X312</f>
        <v>6.6236131809902302E-5</v>
      </c>
      <c r="CG290" s="124">
        <f t="shared" ref="CG290" si="4429">Y290/Y312</f>
        <v>4.0018036298049824E-3</v>
      </c>
      <c r="CH290" s="125">
        <f t="shared" ref="CH290" si="4430">Z290/Z312</f>
        <v>4.9765273791947978E-5</v>
      </c>
      <c r="CI290" s="123">
        <f t="shared" ref="CI290" si="4431">AA290/AA312</f>
        <v>8.4311666825745283E-4</v>
      </c>
      <c r="CJ290" s="129">
        <f t="shared" ref="CJ290" si="4432">AB290/AB312</f>
        <v>6.3754384116155314E-3</v>
      </c>
      <c r="CK290" s="130">
        <f t="shared" ref="CK290" si="4433">AC290/AC312</f>
        <v>2.3593574828619213E-3</v>
      </c>
    </row>
    <row r="291" spans="1:89" ht="14.4" thickTop="1" thickBot="1" x14ac:dyDescent="0.3">
      <c r="A291" s="131" t="s">
        <v>19</v>
      </c>
      <c r="B291" s="180">
        <v>2517</v>
      </c>
      <c r="C291" s="181">
        <v>530</v>
      </c>
      <c r="D291" s="182">
        <v>1618</v>
      </c>
      <c r="E291" s="183">
        <v>488</v>
      </c>
      <c r="F291" s="180">
        <v>1986</v>
      </c>
      <c r="G291" s="184">
        <v>468</v>
      </c>
      <c r="H291" s="182">
        <v>2449</v>
      </c>
      <c r="I291" s="183">
        <v>944</v>
      </c>
      <c r="J291" s="180">
        <v>102</v>
      </c>
      <c r="K291" s="184">
        <v>331</v>
      </c>
      <c r="L291" s="182">
        <v>535</v>
      </c>
      <c r="M291" s="180">
        <v>1635</v>
      </c>
      <c r="N291" s="185">
        <v>1725</v>
      </c>
      <c r="O291" s="186">
        <v>2112</v>
      </c>
      <c r="P291" s="180">
        <v>1017</v>
      </c>
      <c r="Q291" s="184">
        <v>992</v>
      </c>
      <c r="R291" s="182">
        <v>1614</v>
      </c>
      <c r="S291" s="183">
        <v>1078</v>
      </c>
      <c r="T291" s="180">
        <v>139</v>
      </c>
      <c r="U291" s="184">
        <v>736</v>
      </c>
      <c r="V291" s="182">
        <v>793</v>
      </c>
      <c r="W291" s="183">
        <v>1512</v>
      </c>
      <c r="X291" s="180">
        <v>960</v>
      </c>
      <c r="Y291" s="184">
        <v>983</v>
      </c>
      <c r="Z291" s="182">
        <v>2874</v>
      </c>
      <c r="AA291" s="180">
        <v>1718</v>
      </c>
      <c r="AB291" s="162">
        <f t="shared" si="4348"/>
        <v>18329</v>
      </c>
      <c r="AC291" s="165">
        <f t="shared" si="4379"/>
        <v>13527</v>
      </c>
      <c r="AE291" s="251" t="s">
        <v>13</v>
      </c>
      <c r="AF291" s="14">
        <f t="shared" ref="AF291:BG291" si="4434">SUM(AF288:AF290)</f>
        <v>9664</v>
      </c>
      <c r="AG291" s="1">
        <f t="shared" si="4434"/>
        <v>3730</v>
      </c>
      <c r="AH291" s="14">
        <f t="shared" si="4434"/>
        <v>4434</v>
      </c>
      <c r="AI291" s="1">
        <f t="shared" si="4434"/>
        <v>3109</v>
      </c>
      <c r="AJ291" s="14">
        <f t="shared" si="4434"/>
        <v>6066</v>
      </c>
      <c r="AK291" s="1">
        <f t="shared" si="4434"/>
        <v>2829</v>
      </c>
      <c r="AL291" s="14">
        <f t="shared" si="4434"/>
        <v>8332</v>
      </c>
      <c r="AM291" s="1">
        <f t="shared" si="4434"/>
        <v>5155</v>
      </c>
      <c r="AN291" s="14">
        <f t="shared" si="4434"/>
        <v>647</v>
      </c>
      <c r="AO291" s="1">
        <f t="shared" si="4434"/>
        <v>2302</v>
      </c>
      <c r="AP291" s="14">
        <f t="shared" si="4434"/>
        <v>2769</v>
      </c>
      <c r="AQ291" s="1">
        <f t="shared" si="4434"/>
        <v>7340</v>
      </c>
      <c r="AR291" s="14">
        <f t="shared" si="4434"/>
        <v>6625</v>
      </c>
      <c r="AS291" s="1">
        <f t="shared" si="4434"/>
        <v>8860</v>
      </c>
      <c r="AT291" s="14">
        <f t="shared" si="4434"/>
        <v>4974</v>
      </c>
      <c r="AU291" s="1">
        <f t="shared" si="4434"/>
        <v>4848</v>
      </c>
      <c r="AV291" s="14">
        <f t="shared" si="4434"/>
        <v>6575</v>
      </c>
      <c r="AW291" s="1">
        <f t="shared" si="4434"/>
        <v>4599</v>
      </c>
      <c r="AX291" s="14">
        <f t="shared" si="4434"/>
        <v>866</v>
      </c>
      <c r="AY291" s="1">
        <f t="shared" si="4434"/>
        <v>3588</v>
      </c>
      <c r="AZ291" s="14">
        <f t="shared" si="4434"/>
        <v>3308</v>
      </c>
      <c r="BA291" s="1">
        <f t="shared" si="4434"/>
        <v>7571</v>
      </c>
      <c r="BB291" s="14">
        <f t="shared" si="4434"/>
        <v>4248</v>
      </c>
      <c r="BC291" s="1">
        <f t="shared" si="4434"/>
        <v>4023</v>
      </c>
      <c r="BD291" s="14">
        <f t="shared" si="4434"/>
        <v>9781</v>
      </c>
      <c r="BE291" s="1">
        <f t="shared" si="4434"/>
        <v>6914</v>
      </c>
      <c r="BF291" s="166">
        <f t="shared" si="4434"/>
        <v>68289</v>
      </c>
      <c r="BG291" s="167">
        <f t="shared" si="4434"/>
        <v>64868</v>
      </c>
      <c r="BI291" s="131" t="s">
        <v>19</v>
      </c>
      <c r="BJ291" s="123">
        <f>B291/B312</f>
        <v>5.7991383084118608E-2</v>
      </c>
      <c r="BK291" s="124">
        <f t="shared" ref="BK291" si="4435">C291/C312</f>
        <v>1.2536663828176744E-2</v>
      </c>
      <c r="BL291" s="125">
        <f t="shared" ref="BL291" si="4436">D291/D312</f>
        <v>6.6507727721144355E-2</v>
      </c>
      <c r="BM291" s="126">
        <f t="shared" ref="BM291" si="4437">E291/E312</f>
        <v>2.2194933369718471E-2</v>
      </c>
      <c r="BN291" s="123">
        <f t="shared" ref="BN291" si="4438">F291/F312</f>
        <v>7.4076837001118986E-2</v>
      </c>
      <c r="BO291" s="124">
        <f t="shared" ref="BO291" si="4439">G291/G312</f>
        <v>1.7715194185782421E-2</v>
      </c>
      <c r="BP291" s="125">
        <f t="shared" ref="BP291" si="4440">H291/H312</f>
        <v>5.0718634800977512E-2</v>
      </c>
      <c r="BQ291" s="126">
        <f t="shared" ref="BQ291" si="4441">I291/I312</f>
        <v>1.6908775009403715E-2</v>
      </c>
      <c r="BR291" s="123">
        <f t="shared" ref="BR291" si="4442">J291/J312</f>
        <v>1.1174408413672217E-2</v>
      </c>
      <c r="BS291" s="124">
        <f t="shared" ref="BS291" si="4443">K291/K312</f>
        <v>3.5610543302850996E-2</v>
      </c>
      <c r="BT291" s="125">
        <f t="shared" ref="BT291" si="4444">L291/L312</f>
        <v>1.7814331379861482E-2</v>
      </c>
      <c r="BU291" s="123">
        <f t="shared" ref="BU291" si="4445">M291/M312</f>
        <v>5.0139532031034377E-2</v>
      </c>
      <c r="BV291" s="127">
        <f t="shared" ref="BV291" si="4446">N291/N312</f>
        <v>3.4299007814208735E-2</v>
      </c>
      <c r="BW291" s="128">
        <f t="shared" ref="BW291" si="4447">O291/O312</f>
        <v>4.2994992060583853E-2</v>
      </c>
      <c r="BX291" s="123">
        <f t="shared" ref="BX291" si="4448">P291/P312</f>
        <v>3.3797480974377722E-2</v>
      </c>
      <c r="BY291" s="124">
        <f t="shared" ref="BY291" si="4449">Q291/Q312</f>
        <v>3.4960352422907487E-2</v>
      </c>
      <c r="BZ291" s="125">
        <f t="shared" ref="BZ291" si="4450">R291/R312</f>
        <v>4.4513086406133648E-2</v>
      </c>
      <c r="CA291" s="126">
        <f t="shared" ref="CA291" si="4451">S291/S312</f>
        <v>3.0814967269816768E-2</v>
      </c>
      <c r="CB291" s="123">
        <f t="shared" ref="CB291" si="4452">T291/T312</f>
        <v>1.2246696035242291E-2</v>
      </c>
      <c r="CC291" s="124">
        <f t="shared" ref="CC291" si="4453">U291/U312</f>
        <v>6.6648555646110663E-2</v>
      </c>
      <c r="CD291" s="125">
        <f t="shared" ref="CD291" si="4454">V291/V312</f>
        <v>2.1990516069992513E-2</v>
      </c>
      <c r="CE291" s="126">
        <f t="shared" ref="CE291" si="4455">W291/W312</f>
        <v>3.5370903221278685E-2</v>
      </c>
      <c r="CF291" s="123">
        <f t="shared" ref="CF291" si="4456">X291/X312</f>
        <v>3.1793343268753105E-2</v>
      </c>
      <c r="CG291" s="124">
        <f t="shared" ref="CG291" si="4457">Y291/Y312</f>
        <v>5.5405253071807013E-2</v>
      </c>
      <c r="CH291" s="125">
        <f t="shared" ref="CH291" si="4458">Z291/Z312</f>
        <v>4.7675132292686162E-2</v>
      </c>
      <c r="CI291" s="123">
        <f t="shared" ref="CI291" si="4459">AA291/AA312</f>
        <v>2.7329706340873661E-2</v>
      </c>
      <c r="CJ291" s="129">
        <f t="shared" ref="CJ291" si="4460">AB291/AB312</f>
        <v>4.1989008496766463E-2</v>
      </c>
      <c r="CK291" s="130">
        <f t="shared" ref="CK291" si="4461">AC291/AC312</f>
        <v>3.1075977284005074E-2</v>
      </c>
    </row>
    <row r="292" spans="1:89" ht="13.8" thickTop="1" x14ac:dyDescent="0.25">
      <c r="A292" s="139" t="s">
        <v>20</v>
      </c>
      <c r="B292" s="266">
        <v>4530</v>
      </c>
      <c r="C292" s="267">
        <v>1831</v>
      </c>
      <c r="D292" s="268">
        <v>2101</v>
      </c>
      <c r="E292" s="269">
        <v>1402</v>
      </c>
      <c r="F292" s="266">
        <v>3120</v>
      </c>
      <c r="G292" s="270">
        <v>1341</v>
      </c>
      <c r="H292" s="268">
        <v>4094</v>
      </c>
      <c r="I292" s="269">
        <v>2371</v>
      </c>
      <c r="J292" s="266">
        <v>270</v>
      </c>
      <c r="K292" s="270">
        <v>927</v>
      </c>
      <c r="L292" s="268">
        <v>1348</v>
      </c>
      <c r="M292" s="266">
        <v>2873</v>
      </c>
      <c r="N292" s="271">
        <v>3250</v>
      </c>
      <c r="O292" s="272">
        <v>3986</v>
      </c>
      <c r="P292" s="266">
        <v>2206</v>
      </c>
      <c r="Q292" s="270">
        <v>2221</v>
      </c>
      <c r="R292" s="268">
        <v>2971</v>
      </c>
      <c r="S292" s="269">
        <v>2156</v>
      </c>
      <c r="T292" s="266">
        <v>402</v>
      </c>
      <c r="U292" s="270">
        <v>1545</v>
      </c>
      <c r="V292" s="268">
        <v>1543</v>
      </c>
      <c r="W292" s="269">
        <v>3504</v>
      </c>
      <c r="X292" s="266">
        <v>1937</v>
      </c>
      <c r="Y292" s="270">
        <v>1719</v>
      </c>
      <c r="Z292" s="268">
        <v>4380</v>
      </c>
      <c r="AA292" s="266">
        <v>3244</v>
      </c>
      <c r="AB292" s="162">
        <f t="shared" si="4348"/>
        <v>32152</v>
      </c>
      <c r="AC292" s="165">
        <f t="shared" si="4379"/>
        <v>29120</v>
      </c>
      <c r="BI292" s="139" t="s">
        <v>20</v>
      </c>
      <c r="BJ292" s="123">
        <f>B292/B312</f>
        <v>0.10437066562219201</v>
      </c>
      <c r="BK292" s="124">
        <f t="shared" ref="BK292" si="4462">C292/C312</f>
        <v>4.3310625413946445E-2</v>
      </c>
      <c r="BL292" s="125">
        <f t="shared" ref="BL292" si="4463">D292/D312</f>
        <v>8.6361394278197959E-2</v>
      </c>
      <c r="BM292" s="126">
        <f t="shared" ref="BM292" si="4464">E292/E312</f>
        <v>6.3764952017101015E-2</v>
      </c>
      <c r="BN292" s="123">
        <f t="shared" ref="BN292" si="4465">F292/F312</f>
        <v>0.11637448713166729</v>
      </c>
      <c r="BO292" s="124">
        <f t="shared" ref="BO292" si="4466">G292/G312</f>
        <v>5.0760844878491938E-2</v>
      </c>
      <c r="BP292" s="125">
        <f t="shared" ref="BP292" si="4467">H292/H312</f>
        <v>8.47864805533695E-2</v>
      </c>
      <c r="BQ292" s="126">
        <f t="shared" ref="BQ292" si="4468">I292/I312</f>
        <v>4.2468967740779878E-2</v>
      </c>
      <c r="BR292" s="123">
        <f t="shared" ref="BR292" si="4469">J292/J312</f>
        <v>2.9579316389132339E-2</v>
      </c>
      <c r="BS292" s="124">
        <f t="shared" ref="BS292" si="4470">K292/K312</f>
        <v>9.9731038192576657E-2</v>
      </c>
      <c r="BT292" s="125">
        <f t="shared" ref="BT292" si="4471">L292/L312</f>
        <v>4.4885455514118273E-2</v>
      </c>
      <c r="BU292" s="123">
        <f t="shared" ref="BU292" si="4472">M292/M312</f>
        <v>8.8104511024563764E-2</v>
      </c>
      <c r="BV292" s="127">
        <f t="shared" ref="BV292" si="4473">N292/N312</f>
        <v>6.4621319070248345E-2</v>
      </c>
      <c r="BW292" s="128">
        <f t="shared" ref="BW292" si="4474">O292/O312</f>
        <v>8.1144904523431455E-2</v>
      </c>
      <c r="BX292" s="123">
        <f t="shared" ref="BX292" si="4475">P292/P312</f>
        <v>7.3310956764481072E-2</v>
      </c>
      <c r="BY292" s="124">
        <f t="shared" ref="BY292" si="4476">Q292/Q312</f>
        <v>7.8273127753303959E-2</v>
      </c>
      <c r="BZ292" s="125">
        <f t="shared" ref="BZ292" si="4477">R292/R312</f>
        <v>8.1938277393198936E-2</v>
      </c>
      <c r="CA292" s="126">
        <f t="shared" ref="CA292" si="4478">S292/S312</f>
        <v>6.1629934539633537E-2</v>
      </c>
      <c r="CB292" s="123">
        <f t="shared" ref="CB292" si="4479">T292/T312</f>
        <v>3.5418502202643171E-2</v>
      </c>
      <c r="CC292" s="124">
        <f t="shared" ref="CC292" si="4480">U292/U312</f>
        <v>0.13990763379516435</v>
      </c>
      <c r="CD292" s="125">
        <f t="shared" ref="CD292" si="4481">V292/V312</f>
        <v>4.2788608191675216E-2</v>
      </c>
      <c r="CE292" s="126">
        <f t="shared" ref="CE292" si="4482">W292/W312</f>
        <v>8.197066460804267E-2</v>
      </c>
      <c r="CF292" s="123">
        <f t="shared" ref="CF292" si="4483">X292/X312</f>
        <v>6.4149693657890375E-2</v>
      </c>
      <c r="CG292" s="124">
        <f t="shared" ref="CG292" si="4484">Y292/Y312</f>
        <v>9.6888738586405135E-2</v>
      </c>
      <c r="CH292" s="125">
        <f t="shared" ref="CH292" si="4485">Z292/Z312</f>
        <v>7.2657299736244046E-2</v>
      </c>
      <c r="CI292" s="123">
        <f t="shared" ref="CI292" si="4486">AA292/AA312</f>
        <v>5.1605103242022207E-2</v>
      </c>
      <c r="CJ292" s="129">
        <f t="shared" ref="CJ292" si="4487">AB292/AB312</f>
        <v>7.3655442260245257E-2</v>
      </c>
      <c r="CK292" s="130">
        <f t="shared" ref="CK292" si="4488">AC292/AC312</f>
        <v>6.6898237488743087E-2</v>
      </c>
    </row>
    <row r="293" spans="1:89" ht="13.8" thickBot="1" x14ac:dyDescent="0.3">
      <c r="A293" s="131" t="s">
        <v>21</v>
      </c>
      <c r="B293" s="273">
        <v>5134</v>
      </c>
      <c r="C293" s="274">
        <v>1899</v>
      </c>
      <c r="D293" s="275">
        <v>2333</v>
      </c>
      <c r="E293" s="276">
        <v>1707</v>
      </c>
      <c r="F293" s="273">
        <v>2946</v>
      </c>
      <c r="G293" s="277">
        <v>1488</v>
      </c>
      <c r="H293" s="275">
        <v>4238</v>
      </c>
      <c r="I293" s="276">
        <v>2784</v>
      </c>
      <c r="J293" s="273">
        <v>377</v>
      </c>
      <c r="K293" s="277">
        <v>1375</v>
      </c>
      <c r="L293" s="275">
        <v>1421</v>
      </c>
      <c r="M293" s="273">
        <v>4467</v>
      </c>
      <c r="N293" s="278">
        <v>3375</v>
      </c>
      <c r="O293" s="279">
        <v>4874</v>
      </c>
      <c r="P293" s="273">
        <v>2768</v>
      </c>
      <c r="Q293" s="277">
        <v>2627</v>
      </c>
      <c r="R293" s="275">
        <v>3604</v>
      </c>
      <c r="S293" s="276">
        <v>2443</v>
      </c>
      <c r="T293" s="273">
        <v>464</v>
      </c>
      <c r="U293" s="277">
        <v>2043</v>
      </c>
      <c r="V293" s="275">
        <v>1765</v>
      </c>
      <c r="W293" s="276">
        <v>4067</v>
      </c>
      <c r="X293" s="273">
        <v>2311</v>
      </c>
      <c r="Y293" s="277">
        <v>2304</v>
      </c>
      <c r="Z293" s="275">
        <v>5401</v>
      </c>
      <c r="AA293" s="273">
        <v>3670</v>
      </c>
      <c r="AB293" s="162">
        <f t="shared" si="4348"/>
        <v>36137</v>
      </c>
      <c r="AC293" s="165">
        <f t="shared" si="4379"/>
        <v>35748</v>
      </c>
      <c r="AE293" t="s">
        <v>85</v>
      </c>
      <c r="BI293" s="131" t="s">
        <v>21</v>
      </c>
      <c r="BJ293" s="123">
        <f>B293/B312</f>
        <v>0.11828675437181761</v>
      </c>
      <c r="BK293" s="124">
        <f t="shared" ref="BK293" si="4489">C293/C312</f>
        <v>4.4919103037184216E-2</v>
      </c>
      <c r="BL293" s="125">
        <f t="shared" ref="BL293" si="4490">D293/D312</f>
        <v>9.589773100953633E-2</v>
      </c>
      <c r="BM293" s="126">
        <f t="shared" ref="BM293" si="4491">E293/E312</f>
        <v>7.763678537317506E-2</v>
      </c>
      <c r="BN293" s="123">
        <f t="shared" ref="BN293" si="4492">F293/F312</f>
        <v>0.10988437150317046</v>
      </c>
      <c r="BO293" s="124">
        <f t="shared" ref="BO293" si="4493">G293/G312</f>
        <v>5.632523279582103E-2</v>
      </c>
      <c r="BP293" s="125">
        <f t="shared" ref="BP293" si="4494">H293/H312</f>
        <v>8.7768711427743035E-2</v>
      </c>
      <c r="BQ293" s="126">
        <f t="shared" ref="BQ293" si="4495">I293/I312</f>
        <v>4.9866556807394005E-2</v>
      </c>
      <c r="BR293" s="123">
        <f t="shared" ref="BR293" si="4496">J293/J312</f>
        <v>4.1301489921121821E-2</v>
      </c>
      <c r="BS293" s="124">
        <f t="shared" ref="BS293" si="4497">K293/K312</f>
        <v>0.14792899408284024</v>
      </c>
      <c r="BT293" s="125">
        <f t="shared" ref="BT293" si="4498">L293/L312</f>
        <v>4.7316196057538625E-2</v>
      </c>
      <c r="BU293" s="123">
        <f t="shared" ref="BU293" si="4499">M293/M312</f>
        <v>0.1369867214572664</v>
      </c>
      <c r="BV293" s="127">
        <f t="shared" ref="BV293" si="4500">N293/N312</f>
        <v>6.7106754419104048E-2</v>
      </c>
      <c r="BW293" s="128">
        <f t="shared" ref="BW293" si="4501">O293/O312</f>
        <v>9.9222344367086032E-2</v>
      </c>
      <c r="BX293" s="123">
        <f t="shared" ref="BX293" si="4502">P293/P312</f>
        <v>9.1987637499584593E-2</v>
      </c>
      <c r="BY293" s="124">
        <f t="shared" ref="BY293" si="4503">Q293/Q312</f>
        <v>9.2581497797356832E-2</v>
      </c>
      <c r="BZ293" s="125">
        <f t="shared" ref="BZ293" si="4504">R293/R312</f>
        <v>9.9396012024600786E-2</v>
      </c>
      <c r="CA293" s="126">
        <f t="shared" ref="CA293" si="4505">S293/S312</f>
        <v>6.9833919332247085E-2</v>
      </c>
      <c r="CB293" s="123">
        <f t="shared" ref="CB293" si="4506">T293/T312</f>
        <v>4.0881057268722466E-2</v>
      </c>
      <c r="CC293" s="124">
        <f t="shared" ref="CC293" si="4507">U293/U312</f>
        <v>0.18500407497962509</v>
      </c>
      <c r="CD293" s="125">
        <f t="shared" ref="CD293" si="4508">V293/V312</f>
        <v>4.8944843459693299E-2</v>
      </c>
      <c r="CE293" s="126">
        <f t="shared" ref="CE293" si="4509">W293/W312</f>
        <v>9.5141179497976472E-2</v>
      </c>
      <c r="CF293" s="123">
        <f t="shared" ref="CF293" si="4510">X293/X312</f>
        <v>7.6535850306342107E-2</v>
      </c>
      <c r="CG293" s="124">
        <f t="shared" ref="CG293" si="4511">Y293/Y312</f>
        <v>0.12986134595874196</v>
      </c>
      <c r="CH293" s="125">
        <f t="shared" ref="CH293" si="4512">Z293/Z312</f>
        <v>8.959408125010368E-2</v>
      </c>
      <c r="CI293" s="123">
        <f t="shared" ref="CI293" si="4513">AA293/AA312</f>
        <v>5.8381852311412297E-2</v>
      </c>
      <c r="CJ293" s="129">
        <f t="shared" ref="CJ293" si="4514">AB293/AB312</f>
        <v>8.2784483607815471E-2</v>
      </c>
      <c r="CK293" s="130">
        <f t="shared" ref="CK293" si="4515">AC293/AC312</f>
        <v>8.2124937972101228E-2</v>
      </c>
    </row>
    <row r="294" spans="1:89" ht="14.4" thickTop="1" thickBot="1" x14ac:dyDescent="0.3">
      <c r="A294" s="139" t="s">
        <v>22</v>
      </c>
      <c r="B294" s="187">
        <v>3999</v>
      </c>
      <c r="C294" s="188">
        <v>1678</v>
      </c>
      <c r="D294" s="189">
        <v>2077</v>
      </c>
      <c r="E294" s="190">
        <v>1529</v>
      </c>
      <c r="F294" s="187">
        <v>2204</v>
      </c>
      <c r="G294" s="191">
        <v>1227</v>
      </c>
      <c r="H294" s="189">
        <v>3560</v>
      </c>
      <c r="I294" s="190">
        <v>2896</v>
      </c>
      <c r="J294" s="187">
        <v>266</v>
      </c>
      <c r="K294" s="191">
        <v>1149</v>
      </c>
      <c r="L294" s="189">
        <v>1163</v>
      </c>
      <c r="M294" s="187">
        <v>4003</v>
      </c>
      <c r="N294" s="192">
        <v>2605</v>
      </c>
      <c r="O294" s="193">
        <v>4504</v>
      </c>
      <c r="P294" s="187">
        <v>2076</v>
      </c>
      <c r="Q294" s="191">
        <v>2319</v>
      </c>
      <c r="R294" s="189">
        <v>3005</v>
      </c>
      <c r="S294" s="190">
        <v>1917</v>
      </c>
      <c r="T294" s="187">
        <v>349</v>
      </c>
      <c r="U294" s="191">
        <v>1456</v>
      </c>
      <c r="V294" s="189">
        <v>1413</v>
      </c>
      <c r="W294" s="190">
        <v>3747</v>
      </c>
      <c r="X294" s="187">
        <v>2178</v>
      </c>
      <c r="Y294" s="191">
        <v>2012</v>
      </c>
      <c r="Z294" s="189">
        <v>4713</v>
      </c>
      <c r="AA294" s="187">
        <v>3257</v>
      </c>
      <c r="AB294" s="162">
        <f t="shared" si="4348"/>
        <v>29608</v>
      </c>
      <c r="AC294" s="165">
        <f t="shared" si="4379"/>
        <v>31694</v>
      </c>
      <c r="AE294" s="290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39" t="s">
        <v>22</v>
      </c>
      <c r="BJ294" s="123">
        <f>B294/B312</f>
        <v>9.2136488261180108E-2</v>
      </c>
      <c r="BK294" s="124">
        <f t="shared" ref="BK294" si="4516">C294/C312</f>
        <v>3.9691550761661462E-2</v>
      </c>
      <c r="BL294" s="125">
        <f t="shared" ref="BL294" si="4517">D294/D312</f>
        <v>8.5374876685300888E-2</v>
      </c>
      <c r="BM294" s="126">
        <f t="shared" ref="BM294" si="4518">E294/E312</f>
        <v>6.9541092463728568E-2</v>
      </c>
      <c r="BN294" s="123">
        <f t="shared" ref="BN294" si="4519">F294/F312</f>
        <v>8.2208131294293177E-2</v>
      </c>
      <c r="BO294" s="124">
        <f t="shared" ref="BO294" si="4520">G294/G312</f>
        <v>4.6445605269134681E-2</v>
      </c>
      <c r="BP294" s="125">
        <f t="shared" ref="BP294" si="4521">H294/H312</f>
        <v>7.3727374394234352E-2</v>
      </c>
      <c r="BQ294" s="126">
        <f t="shared" ref="BQ294" si="4522">I294/I312</f>
        <v>5.1872682655967325E-2</v>
      </c>
      <c r="BR294" s="123">
        <f t="shared" ref="BR294" si="4523">J294/J312</f>
        <v>2.9141104294478526E-2</v>
      </c>
      <c r="BS294" s="124">
        <f t="shared" ref="BS294" si="4524">K294/K312</f>
        <v>0.12361484669176977</v>
      </c>
      <c r="BT294" s="125">
        <f t="shared" ref="BT294" si="4525">L294/L312</f>
        <v>3.8725359616409161E-2</v>
      </c>
      <c r="BU294" s="123">
        <f t="shared" ref="BU294" si="4526">M294/M312</f>
        <v>0.12275752092980466</v>
      </c>
      <c r="BV294" s="127">
        <f t="shared" ref="BV294" si="4527">N294/N312</f>
        <v>5.1796472670152902E-2</v>
      </c>
      <c r="BW294" s="128">
        <f t="shared" ref="BW294" si="4528">O294/O312</f>
        <v>9.1690077765563288E-2</v>
      </c>
      <c r="BX294" s="123">
        <f t="shared" ref="BX294" si="4529">P294/P312</f>
        <v>6.8990728124688441E-2</v>
      </c>
      <c r="BY294" s="124">
        <f t="shared" ref="BY294" si="4530">Q294/Q312</f>
        <v>8.1726872246696031E-2</v>
      </c>
      <c r="BZ294" s="125">
        <f t="shared" ref="BZ294" si="4531">R294/R312</f>
        <v>8.2875975619846109E-2</v>
      </c>
      <c r="CA294" s="126">
        <f t="shared" ref="CA294" si="4532">S294/S312</f>
        <v>5.479804476459995E-2</v>
      </c>
      <c r="CB294" s="123">
        <f t="shared" ref="CB294" si="4533">T294/T312</f>
        <v>3.0748898678414096E-2</v>
      </c>
      <c r="CC294" s="124">
        <f t="shared" ref="CC294" si="4534">U294/U312</f>
        <v>0.13184822964774065</v>
      </c>
      <c r="CD294" s="125">
        <f t="shared" ref="CD294" si="4535">V294/V312</f>
        <v>3.9183605557250215E-2</v>
      </c>
      <c r="CE294" s="126">
        <f t="shared" ref="CE294" si="4536">W294/W312</f>
        <v>8.7655274054319596E-2</v>
      </c>
      <c r="CF294" s="123">
        <f t="shared" ref="CF294" si="4537">X294/X312</f>
        <v>7.2131147540983612E-2</v>
      </c>
      <c r="CG294" s="124">
        <f t="shared" ref="CG294" si="4538">Y294/Y312</f>
        <v>0.1134032239882764</v>
      </c>
      <c r="CH294" s="125">
        <f t="shared" ref="CH294" si="4539">Z294/Z312</f>
        <v>7.8181245127150273E-2</v>
      </c>
      <c r="CI294" s="123">
        <f t="shared" ref="CI294" si="4540">AA294/AA312</f>
        <v>5.1811905443670259E-2</v>
      </c>
      <c r="CJ294" s="129">
        <f t="shared" ref="CJ294" si="4541">AB294/AB312</f>
        <v>6.7827517244381116E-2</v>
      </c>
      <c r="CK294" s="130">
        <f t="shared" ref="CK294" si="4542">AC294/AC312</f>
        <v>7.2811563838194482E-2</v>
      </c>
    </row>
    <row r="295" spans="1:89" ht="15" thickTop="1" thickBot="1" x14ac:dyDescent="0.35">
      <c r="A295" s="131" t="s">
        <v>23</v>
      </c>
      <c r="B295" s="180">
        <v>2874</v>
      </c>
      <c r="C295" s="181">
        <v>1580</v>
      </c>
      <c r="D295" s="182">
        <v>1543</v>
      </c>
      <c r="E295" s="183">
        <v>1036</v>
      </c>
      <c r="F295" s="180">
        <v>1775</v>
      </c>
      <c r="G295" s="184">
        <v>939</v>
      </c>
      <c r="H295" s="182">
        <v>3078</v>
      </c>
      <c r="I295" s="183">
        <v>2268</v>
      </c>
      <c r="J295" s="180">
        <v>311</v>
      </c>
      <c r="K295" s="184">
        <v>899</v>
      </c>
      <c r="L295" s="182">
        <v>926</v>
      </c>
      <c r="M295" s="180">
        <v>2856</v>
      </c>
      <c r="N295" s="185">
        <v>2376</v>
      </c>
      <c r="O295" s="186">
        <v>3504</v>
      </c>
      <c r="P295" s="180">
        <v>1406</v>
      </c>
      <c r="Q295" s="184">
        <v>1601</v>
      </c>
      <c r="R295" s="182">
        <v>2285</v>
      </c>
      <c r="S295" s="183">
        <v>1645</v>
      </c>
      <c r="T295" s="180">
        <v>367</v>
      </c>
      <c r="U295" s="184">
        <v>794</v>
      </c>
      <c r="V295" s="182">
        <v>1105</v>
      </c>
      <c r="W295" s="183">
        <v>3299</v>
      </c>
      <c r="X295" s="180">
        <v>1650</v>
      </c>
      <c r="Y295" s="184">
        <v>1155</v>
      </c>
      <c r="Z295" s="182">
        <v>3539</v>
      </c>
      <c r="AA295" s="180">
        <v>2891</v>
      </c>
      <c r="AB295" s="162">
        <f t="shared" si="4348"/>
        <v>23235</v>
      </c>
      <c r="AC295" s="165">
        <f t="shared" si="4379"/>
        <v>24467</v>
      </c>
      <c r="AE295" s="291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68" t="s">
        <v>14</v>
      </c>
      <c r="BG295" s="169" t="s">
        <v>15</v>
      </c>
      <c r="BI295" s="131" t="s">
        <v>23</v>
      </c>
      <c r="BJ295" s="123">
        <f>B295/B312</f>
        <v>6.6216620970900628E-2</v>
      </c>
      <c r="BK295" s="124">
        <f t="shared" ref="BK295" si="4543">C295/C312</f>
        <v>3.7373450657583497E-2</v>
      </c>
      <c r="BL295" s="125">
        <f t="shared" ref="BL295" si="4544">D295/D312</f>
        <v>6.3424860243341E-2</v>
      </c>
      <c r="BM295" s="126">
        <f t="shared" ref="BM295" si="4545">E295/E312</f>
        <v>4.7118751989812163E-2</v>
      </c>
      <c r="BN295" s="123">
        <f t="shared" ref="BN295" si="4546">F295/F312</f>
        <v>6.620663931368892E-2</v>
      </c>
      <c r="BO295" s="124">
        <f t="shared" ref="BO295" si="4547">G295/G312</f>
        <v>3.5543947308653193E-2</v>
      </c>
      <c r="BP295" s="125">
        <f t="shared" ref="BP295" si="4548">H295/H312</f>
        <v>6.3745184939734079E-2</v>
      </c>
      <c r="BQ295" s="126">
        <f t="shared" ref="BQ295" si="4549">I295/I312</f>
        <v>4.0624048433609776E-2</v>
      </c>
      <c r="BR295" s="123">
        <f t="shared" ref="BR295" si="4550">J295/J312</f>
        <v>3.4070990359333919E-2</v>
      </c>
      <c r="BS295" s="124">
        <f t="shared" ref="BS295" si="4551">K295/K312</f>
        <v>9.6718665949435179E-2</v>
      </c>
      <c r="BT295" s="125">
        <f t="shared" ref="BT295" si="4552">L295/L312</f>
        <v>3.0833777304208845E-2</v>
      </c>
      <c r="BU295" s="123">
        <f t="shared" ref="BU295" si="4553">M295/M312</f>
        <v>8.7583182556962805E-2</v>
      </c>
      <c r="BV295" s="127">
        <f t="shared" ref="BV295" si="4554">N295/N312</f>
        <v>4.7243155111049248E-2</v>
      </c>
      <c r="BW295" s="128">
        <f t="shared" ref="BW295" si="4555">O295/O312</f>
        <v>7.1332600464150478E-2</v>
      </c>
      <c r="BX295" s="123">
        <f t="shared" ref="BX295" si="4556">P295/P312</f>
        <v>4.6724934365757205E-2</v>
      </c>
      <c r="BY295" s="124">
        <f t="shared" ref="BY295" si="4557">Q295/Q312</f>
        <v>5.6422907488986783E-2</v>
      </c>
      <c r="BZ295" s="125">
        <f t="shared" ref="BZ295" si="4558">R295/R312</f>
        <v>6.3018836702611769E-2</v>
      </c>
      <c r="CA295" s="126">
        <f t="shared" ref="CA295" si="4559">S295/S312</f>
        <v>4.702283966498013E-2</v>
      </c>
      <c r="CB295" s="123">
        <f t="shared" ref="CB295" si="4560">T295/T312</f>
        <v>3.2334801762114534E-2</v>
      </c>
      <c r="CC295" s="124">
        <f t="shared" ref="CC295" si="4561">U295/U312</f>
        <v>7.1900751607353069E-2</v>
      </c>
      <c r="CD295" s="125">
        <f t="shared" ref="CD295" si="4562">V295/V312</f>
        <v>3.0642522392612517E-2</v>
      </c>
      <c r="CE295" s="126">
        <f t="shared" ref="CE295" si="4563">W295/W312</f>
        <v>7.7175006433199994E-2</v>
      </c>
      <c r="CF295" s="123">
        <f t="shared" ref="CF295" si="4564">X295/X312</f>
        <v>5.4644808743169397E-2</v>
      </c>
      <c r="CG295" s="124">
        <f t="shared" ref="CG295" si="4565">Y295/Y312</f>
        <v>6.5099763273588102E-2</v>
      </c>
      <c r="CH295" s="125">
        <f t="shared" ref="CH295" si="4566">Z295/Z312</f>
        <v>5.8706434649901301E-2</v>
      </c>
      <c r="CI295" s="123">
        <f t="shared" ref="CI295" si="4567">AA295/AA312</f>
        <v>4.5989628074194266E-2</v>
      </c>
      <c r="CJ295" s="129">
        <f t="shared" ref="CJ295" si="4568">AB295/AB312</f>
        <v>5.3227923641353529E-2</v>
      </c>
      <c r="CK295" s="130">
        <f t="shared" ref="CK295" si="4569">AC295/AC312</f>
        <v>5.620876293396556E-2</v>
      </c>
    </row>
    <row r="296" spans="1:89" ht="13.8" thickTop="1" x14ac:dyDescent="0.25">
      <c r="A296" s="139" t="s">
        <v>24</v>
      </c>
      <c r="B296" s="194">
        <v>2140</v>
      </c>
      <c r="C296" s="188">
        <v>1306</v>
      </c>
      <c r="D296" s="189">
        <v>1121</v>
      </c>
      <c r="E296" s="190">
        <v>861</v>
      </c>
      <c r="F296" s="187">
        <v>1355</v>
      </c>
      <c r="G296" s="191">
        <v>783</v>
      </c>
      <c r="H296" s="189">
        <v>2440</v>
      </c>
      <c r="I296" s="190">
        <v>1972</v>
      </c>
      <c r="J296" s="187">
        <v>365</v>
      </c>
      <c r="K296" s="191">
        <v>658</v>
      </c>
      <c r="L296" s="189">
        <v>834</v>
      </c>
      <c r="M296" s="187">
        <v>1771</v>
      </c>
      <c r="N296" s="192">
        <v>2031</v>
      </c>
      <c r="O296" s="195">
        <v>2278</v>
      </c>
      <c r="P296" s="187">
        <v>1171</v>
      </c>
      <c r="Q296" s="191">
        <v>1045</v>
      </c>
      <c r="R296" s="189">
        <v>1689</v>
      </c>
      <c r="S296" s="190">
        <v>1328</v>
      </c>
      <c r="T296" s="187">
        <v>294</v>
      </c>
      <c r="U296" s="191">
        <v>504</v>
      </c>
      <c r="V296" s="189">
        <v>919</v>
      </c>
      <c r="W296" s="196">
        <v>2481</v>
      </c>
      <c r="X296" s="187">
        <v>1200</v>
      </c>
      <c r="Y296" s="191">
        <v>777</v>
      </c>
      <c r="Z296" s="189">
        <v>3340</v>
      </c>
      <c r="AA296" s="187">
        <v>3052</v>
      </c>
      <c r="AB296" s="162">
        <f t="shared" si="4348"/>
        <v>18899</v>
      </c>
      <c r="AC296" s="165">
        <f t="shared" si="4379"/>
        <v>18816</v>
      </c>
      <c r="AE296" s="254" t="str">
        <f>$AE$17</f>
        <v>17:00 - 17:59</v>
      </c>
      <c r="AF296" s="120">
        <f t="shared" ref="AF296:AO297" si="4570">SUMIF($A$9:$A$32,$AE296,B$288:B$311)</f>
        <v>1982</v>
      </c>
      <c r="AG296" s="177">
        <f t="shared" si="4570"/>
        <v>3222</v>
      </c>
      <c r="AH296" s="121">
        <f t="shared" si="4570"/>
        <v>1734</v>
      </c>
      <c r="AI296" s="172">
        <f t="shared" si="4570"/>
        <v>1376</v>
      </c>
      <c r="AJ296" s="120">
        <f t="shared" si="4570"/>
        <v>1526</v>
      </c>
      <c r="AK296" s="122">
        <f t="shared" si="4570"/>
        <v>1888</v>
      </c>
      <c r="AL296" s="121">
        <f t="shared" si="4570"/>
        <v>2674</v>
      </c>
      <c r="AM296" s="172">
        <f t="shared" si="4570"/>
        <v>4078</v>
      </c>
      <c r="AN296" s="120">
        <f t="shared" si="4570"/>
        <v>929</v>
      </c>
      <c r="AO296" s="122">
        <f t="shared" si="4570"/>
        <v>330</v>
      </c>
      <c r="AP296" s="121">
        <f t="shared" ref="AP296:AY297" si="4571">SUMIF($A$9:$A$32,$AE296,L$288:L$311)</f>
        <v>2737</v>
      </c>
      <c r="AQ296" s="120">
        <f t="shared" si="4571"/>
        <v>1232</v>
      </c>
      <c r="AR296" s="171">
        <f t="shared" si="4571"/>
        <v>3725</v>
      </c>
      <c r="AS296" s="173">
        <f t="shared" si="4571"/>
        <v>2328</v>
      </c>
      <c r="AT296" s="120">
        <f t="shared" si="4571"/>
        <v>2215</v>
      </c>
      <c r="AU296" s="122">
        <f t="shared" si="4571"/>
        <v>1506</v>
      </c>
      <c r="AV296" s="121">
        <f t="shared" si="4571"/>
        <v>2033</v>
      </c>
      <c r="AW296" s="172">
        <f t="shared" si="4571"/>
        <v>2531</v>
      </c>
      <c r="AX296" s="120">
        <f t="shared" si="4571"/>
        <v>1445</v>
      </c>
      <c r="AY296" s="122">
        <f t="shared" si="4571"/>
        <v>290</v>
      </c>
      <c r="AZ296" s="121">
        <f t="shared" ref="AZ296:BE297" si="4572">SUMIF($A$9:$A$32,$AE296,V$288:V$311)</f>
        <v>3016</v>
      </c>
      <c r="BA296" s="172">
        <f t="shared" si="4572"/>
        <v>2052</v>
      </c>
      <c r="BB296" s="120">
        <f t="shared" si="4572"/>
        <v>2478</v>
      </c>
      <c r="BC296" s="122">
        <f t="shared" si="4572"/>
        <v>794</v>
      </c>
      <c r="BD296" s="21">
        <f t="shared" si="4572"/>
        <v>3758</v>
      </c>
      <c r="BE296" s="176">
        <f t="shared" si="4572"/>
        <v>4628</v>
      </c>
      <c r="BF296" s="162">
        <f>AF296+AH296+AJ296+AL296+AN296+AP296+AR296+AT296+AV296+AX296+AZ296+BB296+BD296</f>
        <v>30252</v>
      </c>
      <c r="BG296" s="163">
        <f>AG296+AI296+AK296+AM296+AO296+AQ296+AS296+AU296+AW296+AY296+BA296+BC296+BE296</f>
        <v>26255</v>
      </c>
      <c r="BI296" s="139" t="s">
        <v>24</v>
      </c>
      <c r="BJ296" s="123">
        <f>B296/B312</f>
        <v>4.9305347556620513E-2</v>
      </c>
      <c r="BK296" s="124">
        <f t="shared" ref="BK296" si="4573">C296/C312</f>
        <v>3.0892231999243069E-2</v>
      </c>
      <c r="BL296" s="125">
        <f t="shared" ref="BL296" si="4574">D296/D312</f>
        <v>4.6078592568234135E-2</v>
      </c>
      <c r="BM296" s="126">
        <f t="shared" ref="BM296" si="4575">E296/E312</f>
        <v>3.9159503342884434E-2</v>
      </c>
      <c r="BN296" s="123">
        <f t="shared" ref="BN296" si="4576">F296/F312</f>
        <v>5.0540842969041405E-2</v>
      </c>
      <c r="BO296" s="124">
        <f t="shared" ref="BO296" si="4577">G296/G312</f>
        <v>2.9638882580059051E-2</v>
      </c>
      <c r="BP296" s="125">
        <f t="shared" ref="BP296" si="4578">H296/H312</f>
        <v>5.0532245371329165E-2</v>
      </c>
      <c r="BQ296" s="126">
        <f t="shared" ref="BQ296" si="4579">I296/I312</f>
        <v>3.532214440523742E-2</v>
      </c>
      <c r="BR296" s="123">
        <f t="shared" ref="BR296" si="4580">J296/J312</f>
        <v>3.9986853637160383E-2</v>
      </c>
      <c r="BS296" s="124">
        <f t="shared" ref="BS296" si="4581">K296/K312</f>
        <v>7.0790747713824639E-2</v>
      </c>
      <c r="BT296" s="125">
        <f t="shared" ref="BT296" si="4582">L296/L312</f>
        <v>2.7770378263185937E-2</v>
      </c>
      <c r="BU296" s="123">
        <f t="shared" ref="BU296" si="4583">M296/M312</f>
        <v>5.4310159771842129E-2</v>
      </c>
      <c r="BV296" s="127">
        <f t="shared" ref="BV296" si="4584">N296/N312</f>
        <v>4.0383353548207504E-2</v>
      </c>
      <c r="BW296" s="128">
        <f t="shared" ref="BW296" si="4585">O296/O312</f>
        <v>4.6374333292618378E-2</v>
      </c>
      <c r="BX296" s="123">
        <f t="shared" ref="BX296" si="4586">P296/P312</f>
        <v>3.8915290286132068E-2</v>
      </c>
      <c r="BY296" s="124">
        <f t="shared" ref="BY296" si="4587">Q296/Q312</f>
        <v>3.6828193832599117E-2</v>
      </c>
      <c r="BZ296" s="125">
        <f t="shared" ref="BZ296" si="4588">R296/R312</f>
        <v>4.6581538376678895E-2</v>
      </c>
      <c r="CA296" s="126">
        <f t="shared" ref="CA296" si="4589">S296/S312</f>
        <v>3.7961295486379096E-2</v>
      </c>
      <c r="CB296" s="123">
        <f t="shared" ref="CB296" si="4590">T296/T312</f>
        <v>2.5903083700440529E-2</v>
      </c>
      <c r="CC296" s="124">
        <f t="shared" ref="CC296" si="4591">U296/U312</f>
        <v>4.5639771801140996E-2</v>
      </c>
      <c r="CD296" s="125">
        <f t="shared" ref="CD296" si="4592">V296/V312</f>
        <v>2.5484595546435208E-2</v>
      </c>
      <c r="CE296" s="126">
        <f t="shared" ref="CE296" si="4593">W296/W312</f>
        <v>5.8039160642852132E-2</v>
      </c>
      <c r="CF296" s="123">
        <f t="shared" ref="CF296" si="4594">X296/X312</f>
        <v>3.9741679085941381E-2</v>
      </c>
      <c r="CG296" s="124">
        <f t="shared" ref="CG296" si="4595">Y296/Y312</f>
        <v>4.3794386202231993E-2</v>
      </c>
      <c r="CH296" s="125">
        <f t="shared" ref="CH296" si="4596">Z296/Z312</f>
        <v>5.5405338155035413E-2</v>
      </c>
      <c r="CI296" s="123">
        <f t="shared" ref="CI296" si="4597">AA296/AA312</f>
        <v>4.8550793802297099E-2</v>
      </c>
      <c r="CJ296" s="129">
        <f t="shared" ref="CJ296" si="4598">AB296/AB312</f>
        <v>4.3294793582868099E-2</v>
      </c>
      <c r="CK296" s="130">
        <f t="shared" ref="CK296" si="4599">AC296/AC312</f>
        <v>4.3226553454264766E-2</v>
      </c>
    </row>
    <row r="297" spans="1:89" x14ac:dyDescent="0.25">
      <c r="A297" s="131" t="s">
        <v>25</v>
      </c>
      <c r="B297" s="197">
        <v>1923</v>
      </c>
      <c r="C297" s="181">
        <v>986</v>
      </c>
      <c r="D297" s="182">
        <v>1043</v>
      </c>
      <c r="E297" s="183">
        <v>535</v>
      </c>
      <c r="F297" s="180">
        <v>1181</v>
      </c>
      <c r="G297" s="184">
        <v>448</v>
      </c>
      <c r="H297" s="182">
        <v>2406</v>
      </c>
      <c r="I297" s="183">
        <v>1328</v>
      </c>
      <c r="J297" s="180">
        <v>385</v>
      </c>
      <c r="K297" s="181">
        <v>450</v>
      </c>
      <c r="L297" s="182">
        <v>833</v>
      </c>
      <c r="M297" s="180">
        <v>1349</v>
      </c>
      <c r="N297" s="185">
        <v>1808</v>
      </c>
      <c r="O297" s="198">
        <v>2120</v>
      </c>
      <c r="P297" s="180">
        <v>959</v>
      </c>
      <c r="Q297" s="181">
        <v>834</v>
      </c>
      <c r="R297" s="182">
        <v>1543</v>
      </c>
      <c r="S297" s="183">
        <v>1049</v>
      </c>
      <c r="T297" s="189">
        <v>395</v>
      </c>
      <c r="U297" s="180">
        <v>392</v>
      </c>
      <c r="V297" s="182">
        <v>955</v>
      </c>
      <c r="W297" s="199">
        <v>2085</v>
      </c>
      <c r="X297" s="180">
        <v>1151</v>
      </c>
      <c r="Y297" s="184">
        <v>600</v>
      </c>
      <c r="Z297" s="182">
        <v>2929</v>
      </c>
      <c r="AA297" s="180">
        <v>2031</v>
      </c>
      <c r="AB297" s="162">
        <f t="shared" si="4348"/>
        <v>17511</v>
      </c>
      <c r="AC297" s="165">
        <f t="shared" si="4379"/>
        <v>14207</v>
      </c>
      <c r="AE297" s="256" t="str">
        <f>$AE$18</f>
        <v>18:00 - 18:59</v>
      </c>
      <c r="AF297" s="120">
        <f t="shared" si="4570"/>
        <v>2182</v>
      </c>
      <c r="AG297" s="181">
        <f t="shared" si="4570"/>
        <v>4964</v>
      </c>
      <c r="AH297" s="182">
        <f t="shared" si="4570"/>
        <v>1999</v>
      </c>
      <c r="AI297" s="183">
        <f t="shared" si="4570"/>
        <v>1843</v>
      </c>
      <c r="AJ297" s="180">
        <f t="shared" si="4570"/>
        <v>1582</v>
      </c>
      <c r="AK297" s="184">
        <f t="shared" si="4570"/>
        <v>2975</v>
      </c>
      <c r="AL297" s="182">
        <f t="shared" si="4570"/>
        <v>3018</v>
      </c>
      <c r="AM297" s="183">
        <f t="shared" si="4570"/>
        <v>5864</v>
      </c>
      <c r="AN297" s="180">
        <f t="shared" si="4570"/>
        <v>1463</v>
      </c>
      <c r="AO297" s="184">
        <f t="shared" si="4570"/>
        <v>392</v>
      </c>
      <c r="AP297" s="182">
        <f t="shared" si="4571"/>
        <v>3879</v>
      </c>
      <c r="AQ297" s="180">
        <f t="shared" si="4571"/>
        <v>1267</v>
      </c>
      <c r="AR297" s="185">
        <f t="shared" si="4571"/>
        <v>4915</v>
      </c>
      <c r="AS297" s="186">
        <f t="shared" si="4571"/>
        <v>2879</v>
      </c>
      <c r="AT297" s="180">
        <f t="shared" si="4571"/>
        <v>2764</v>
      </c>
      <c r="AU297" s="184">
        <f t="shared" si="4571"/>
        <v>2008</v>
      </c>
      <c r="AV297" s="182">
        <f t="shared" si="4571"/>
        <v>2641</v>
      </c>
      <c r="AW297" s="183">
        <f t="shared" si="4571"/>
        <v>3260</v>
      </c>
      <c r="AX297" s="180">
        <f t="shared" si="4571"/>
        <v>1715</v>
      </c>
      <c r="AY297" s="184">
        <f t="shared" si="4571"/>
        <v>333</v>
      </c>
      <c r="AZ297" s="182">
        <f t="shared" si="4572"/>
        <v>3920</v>
      </c>
      <c r="BA297" s="183">
        <f t="shared" si="4572"/>
        <v>2596</v>
      </c>
      <c r="BB297" s="180">
        <f t="shared" si="4572"/>
        <v>3233</v>
      </c>
      <c r="BC297" s="184">
        <f t="shared" si="4572"/>
        <v>966</v>
      </c>
      <c r="BD297" s="182">
        <f t="shared" si="4572"/>
        <v>3989</v>
      </c>
      <c r="BE297" s="180">
        <f t="shared" si="4572"/>
        <v>6186</v>
      </c>
      <c r="BF297" s="164">
        <f>SUM(AF297,AH297,AJ297,AL297,AN297,AP297,AR297,AT297,AV297,AX297,AZ297,BB297,BD297)</f>
        <v>37300</v>
      </c>
      <c r="BG297" s="165">
        <f>SUM(AG297,AI297,AK297,AM297,AO297,AQ297,AS297,AU297,AW297,AY297,BA297,BC297,BE297)</f>
        <v>35533</v>
      </c>
      <c r="BI297" s="131" t="s">
        <v>25</v>
      </c>
      <c r="BJ297" s="123">
        <f>B297/B312</f>
        <v>4.4305693154851049E-2</v>
      </c>
      <c r="BK297" s="124">
        <f t="shared" ref="BK297" si="4600">C297/C312</f>
        <v>2.3322925536947679E-2</v>
      </c>
      <c r="BL297" s="125">
        <f t="shared" ref="BL297" si="4601">D297/D312</f>
        <v>4.2872410391318644E-2</v>
      </c>
      <c r="BM297" s="126">
        <f t="shared" ref="BM297" si="4602">E297/E312</f>
        <v>2.4332560149179061E-2</v>
      </c>
      <c r="BN297" s="123">
        <f t="shared" ref="BN297" si="4603">F297/F312</f>
        <v>4.405072734054457E-2</v>
      </c>
      <c r="BO297" s="124">
        <f t="shared" ref="BO297" si="4604">G297/G312</f>
        <v>1.695813460519343E-2</v>
      </c>
      <c r="BP297" s="125">
        <f t="shared" ref="BP297" si="4605">H297/H312</f>
        <v>4.9828107525990969E-2</v>
      </c>
      <c r="BQ297" s="126">
        <f t="shared" ref="BQ297" si="4606">I297/I312</f>
        <v>2.3786920775940818E-2</v>
      </c>
      <c r="BR297" s="123">
        <f t="shared" ref="BR297" si="4607">J297/J312</f>
        <v>4.2177914110429447E-2</v>
      </c>
      <c r="BS297" s="124">
        <f t="shared" ref="BS297" si="4608">K297/K312</f>
        <v>4.8413125336202262E-2</v>
      </c>
      <c r="BT297" s="125">
        <f t="shared" ref="BT297" si="4609">L297/L312</f>
        <v>2.7737080447522641E-2</v>
      </c>
      <c r="BU297" s="123">
        <f t="shared" ref="BU297" si="4610">M297/M312</f>
        <v>4.1368947223159251E-2</v>
      </c>
      <c r="BV297" s="127">
        <f t="shared" ref="BV297" si="4611">N297/N312</f>
        <v>3.5949336885848927E-2</v>
      </c>
      <c r="BW297" s="128">
        <f t="shared" ref="BW297" si="4612">O297/O312</f>
        <v>4.3157851878995152E-2</v>
      </c>
      <c r="BX297" s="123">
        <f t="shared" ref="BX297" si="4613">P297/P312</f>
        <v>3.1869994350470242E-2</v>
      </c>
      <c r="BY297" s="124">
        <f t="shared" ref="BY297" si="4614">Q297/Q312</f>
        <v>2.9392070484581499E-2</v>
      </c>
      <c r="BZ297" s="125">
        <f t="shared" ref="BZ297" si="4615">R297/R312</f>
        <v>4.2554951874017484E-2</v>
      </c>
      <c r="CA297" s="126">
        <f t="shared" ref="CA297" si="4616">S297/S312</f>
        <v>2.9985993196695537E-2</v>
      </c>
      <c r="CB297" s="123">
        <f t="shared" ref="CB297" si="4617">T297/T312</f>
        <v>3.4801762114537442E-2</v>
      </c>
      <c r="CC297" s="124">
        <f t="shared" ref="CC297" si="4618">U297/U312</f>
        <v>3.5497600289776332E-2</v>
      </c>
      <c r="CD297" s="125">
        <f t="shared" ref="CD297" si="4619">V297/V312</f>
        <v>2.6482903968275975E-2</v>
      </c>
      <c r="CE297" s="126">
        <f t="shared" ref="CE297" si="4620">W297/W312</f>
        <v>4.8775352656326758E-2</v>
      </c>
      <c r="CF297" s="123">
        <f t="shared" ref="CF297" si="4621">X297/X312</f>
        <v>3.8118893856598772E-2</v>
      </c>
      <c r="CG297" s="124">
        <f t="shared" ref="CG297" si="4622">Y297/Y312</f>
        <v>3.3818058843422386E-2</v>
      </c>
      <c r="CH297" s="125">
        <f t="shared" ref="CH297" si="4623">Z297/Z312</f>
        <v>4.8587495645538541E-2</v>
      </c>
      <c r="CI297" s="123">
        <f t="shared" ref="CI297" si="4624">AA297/AA312</f>
        <v>3.2308867042092203E-2</v>
      </c>
      <c r="CJ297" s="129">
        <f t="shared" ref="CJ297" si="4625">AB297/AB312</f>
        <v>4.0115092355659202E-2</v>
      </c>
      <c r="CK297" s="130">
        <f t="shared" ref="CK297" si="4626">AC297/AC312</f>
        <v>3.2638161401187263E-2</v>
      </c>
    </row>
    <row r="298" spans="1:89" ht="13.8" thickBot="1" x14ac:dyDescent="0.3">
      <c r="A298" s="139" t="s">
        <v>26</v>
      </c>
      <c r="B298" s="194">
        <v>2007</v>
      </c>
      <c r="C298" s="188">
        <v>2230</v>
      </c>
      <c r="D298" s="189">
        <v>1177</v>
      </c>
      <c r="E298" s="190">
        <v>1116</v>
      </c>
      <c r="F298" s="187">
        <v>1483</v>
      </c>
      <c r="G298" s="191">
        <v>1146</v>
      </c>
      <c r="H298" s="189">
        <v>2434</v>
      </c>
      <c r="I298" s="190">
        <v>3001</v>
      </c>
      <c r="J298" s="187">
        <v>385</v>
      </c>
      <c r="K298" s="188">
        <v>561</v>
      </c>
      <c r="L298" s="189">
        <v>888</v>
      </c>
      <c r="M298" s="187">
        <v>2076</v>
      </c>
      <c r="N298" s="192">
        <v>1812</v>
      </c>
      <c r="O298" s="195">
        <v>2963</v>
      </c>
      <c r="P298" s="187">
        <v>1414</v>
      </c>
      <c r="Q298" s="188">
        <v>1258</v>
      </c>
      <c r="R298" s="189">
        <v>1993</v>
      </c>
      <c r="S298" s="190">
        <v>1568</v>
      </c>
      <c r="T298" s="187">
        <v>344</v>
      </c>
      <c r="U298" s="191">
        <v>473</v>
      </c>
      <c r="V298" s="189">
        <v>1102</v>
      </c>
      <c r="W298" s="196">
        <v>2491</v>
      </c>
      <c r="X298" s="187">
        <v>1254</v>
      </c>
      <c r="Y298" s="191">
        <v>685</v>
      </c>
      <c r="Z298" s="189">
        <v>2945</v>
      </c>
      <c r="AA298" s="187">
        <v>2782</v>
      </c>
      <c r="AB298" s="162">
        <f t="shared" si="4348"/>
        <v>19238</v>
      </c>
      <c r="AC298" s="165">
        <f t="shared" si="4379"/>
        <v>22350</v>
      </c>
      <c r="AE298" s="254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26</v>
      </c>
      <c r="BJ298" s="123">
        <f>B298/B312</f>
        <v>4.6241043245858579E-2</v>
      </c>
      <c r="BK298" s="124">
        <f t="shared" ref="BK298" si="4627">C298/C312</f>
        <v>5.2748604409121012E-2</v>
      </c>
      <c r="BL298" s="125">
        <f t="shared" ref="BL298" si="4628">D298/D312</f>
        <v>4.8380466951660636E-2</v>
      </c>
      <c r="BM298" s="126">
        <f t="shared" ref="BM298" si="4629">E298/E312</f>
        <v>5.0757265656979127E-2</v>
      </c>
      <c r="BN298" s="123">
        <f t="shared" ref="BN298" si="4630">F298/F312</f>
        <v>5.5315180902648267E-2</v>
      </c>
      <c r="BO298" s="124">
        <f t="shared" ref="BO298" si="4631">G298/G312</f>
        <v>4.3379513967749264E-2</v>
      </c>
      <c r="BP298" s="125">
        <f t="shared" ref="BP298" si="4632">H298/H312</f>
        <v>5.0407985751563598E-2</v>
      </c>
      <c r="BQ298" s="126">
        <f t="shared" ref="BQ298" si="4633">I298/I312</f>
        <v>5.3753425639004815E-2</v>
      </c>
      <c r="BR298" s="123">
        <f t="shared" ref="BR298" si="4634">J298/J312</f>
        <v>4.2177914110429447E-2</v>
      </c>
      <c r="BS298" s="124">
        <f t="shared" ref="BS298" si="4635">K298/K312</f>
        <v>6.0355029585798817E-2</v>
      </c>
      <c r="BT298" s="125">
        <f t="shared" ref="BT298" si="4636">L298/L312</f>
        <v>2.956846030900373E-2</v>
      </c>
      <c r="BU298" s="123">
        <f t="shared" ref="BU298" si="4637">M298/M312</f>
        <v>6.3663405808212462E-2</v>
      </c>
      <c r="BV298" s="127">
        <f t="shared" ref="BV298" si="4638">N298/N312</f>
        <v>3.602887081701231E-2</v>
      </c>
      <c r="BW298" s="128">
        <f t="shared" ref="BW298" si="4639">O298/O312</f>
        <v>6.0319205244086155E-2</v>
      </c>
      <c r="BX298" s="123">
        <f t="shared" ref="BX298" si="4640">P298/P312</f>
        <v>4.6990794589744443E-2</v>
      </c>
      <c r="BY298" s="124">
        <f t="shared" ref="BY298" si="4641">Q298/Q312</f>
        <v>4.4334801762114538E-2</v>
      </c>
      <c r="BZ298" s="125">
        <f t="shared" ref="BZ298" si="4642">R298/R312</f>
        <v>5.4965663697288947E-2</v>
      </c>
      <c r="CA298" s="126">
        <f t="shared" ref="CA298" si="4643">S298/S312</f>
        <v>4.4821770574278934E-2</v>
      </c>
      <c r="CB298" s="123">
        <f t="shared" ref="CB298" si="4644">T298/T312</f>
        <v>3.0308370044052863E-2</v>
      </c>
      <c r="CC298" s="124">
        <f t="shared" ref="CC298" si="4645">U298/U312</f>
        <v>4.2832563614959705E-2</v>
      </c>
      <c r="CD298" s="125">
        <f t="shared" ref="CD298" si="4646">V298/V312</f>
        <v>3.0559330024125787E-2</v>
      </c>
      <c r="CE298" s="126">
        <f t="shared" ref="CE298" si="4647">W298/W312</f>
        <v>5.827309518796641E-2</v>
      </c>
      <c r="CF298" s="123">
        <f t="shared" ref="CF298" si="4648">X298/X312</f>
        <v>4.1530054644808745E-2</v>
      </c>
      <c r="CG298" s="124">
        <f t="shared" ref="CG298" si="4649">Y298/Y312</f>
        <v>3.8608950512907227E-2</v>
      </c>
      <c r="CH298" s="125">
        <f t="shared" ref="CH298" si="4650">Z298/Z312</f>
        <v>4.88529104390956E-2</v>
      </c>
      <c r="CI298" s="123">
        <f t="shared" ref="CI298" si="4651">AA298/AA312</f>
        <v>4.4255671152683654E-2</v>
      </c>
      <c r="CJ298" s="129">
        <f t="shared" ref="CJ298" si="4652">AB298/AB312</f>
        <v>4.4071392081444338E-2</v>
      </c>
      <c r="CK298" s="130">
        <f t="shared" ref="CK298" si="4653">AC298/AC312</f>
        <v>5.1345316204443957E-2</v>
      </c>
    </row>
    <row r="299" spans="1:89" ht="14.4" thickTop="1" thickBot="1" x14ac:dyDescent="0.3">
      <c r="A299" s="131" t="s">
        <v>27</v>
      </c>
      <c r="B299" s="197">
        <v>1944</v>
      </c>
      <c r="C299" s="181">
        <v>1489</v>
      </c>
      <c r="D299" s="182">
        <v>1057</v>
      </c>
      <c r="E299" s="183">
        <v>790</v>
      </c>
      <c r="F299" s="180">
        <v>1146</v>
      </c>
      <c r="G299" s="184">
        <v>775</v>
      </c>
      <c r="H299" s="182">
        <v>2241</v>
      </c>
      <c r="I299" s="183">
        <v>2116</v>
      </c>
      <c r="J299" s="180">
        <v>356</v>
      </c>
      <c r="K299" s="181">
        <v>435</v>
      </c>
      <c r="L299" s="182">
        <v>928</v>
      </c>
      <c r="M299" s="180">
        <v>1564</v>
      </c>
      <c r="N299" s="185">
        <v>1835</v>
      </c>
      <c r="O299" s="198">
        <v>2109</v>
      </c>
      <c r="P299" s="180">
        <v>1194</v>
      </c>
      <c r="Q299" s="181">
        <v>1279</v>
      </c>
      <c r="R299" s="182">
        <v>1655</v>
      </c>
      <c r="S299" s="183">
        <v>1467</v>
      </c>
      <c r="T299" s="180">
        <v>367</v>
      </c>
      <c r="U299" s="184">
        <v>459</v>
      </c>
      <c r="V299" s="182">
        <v>1196</v>
      </c>
      <c r="W299" s="199">
        <v>2485</v>
      </c>
      <c r="X299" s="180">
        <v>1103</v>
      </c>
      <c r="Y299" s="184">
        <v>904</v>
      </c>
      <c r="Z299" s="182">
        <v>2863</v>
      </c>
      <c r="AA299" s="180">
        <v>3342</v>
      </c>
      <c r="AB299" s="162">
        <f t="shared" si="4348"/>
        <v>17885</v>
      </c>
      <c r="AC299" s="165">
        <f t="shared" si="4379"/>
        <v>19214</v>
      </c>
      <c r="AE299" s="251" t="s">
        <v>13</v>
      </c>
      <c r="AF299" s="14">
        <f t="shared" ref="AF299:BG299" si="4654">SUM(AF296:AF298)</f>
        <v>4164</v>
      </c>
      <c r="AG299" s="1">
        <f t="shared" si="4654"/>
        <v>8186</v>
      </c>
      <c r="AH299" s="14">
        <f t="shared" si="4654"/>
        <v>3733</v>
      </c>
      <c r="AI299" s="1">
        <f t="shared" si="4654"/>
        <v>3219</v>
      </c>
      <c r="AJ299" s="14">
        <f t="shared" si="4654"/>
        <v>3108</v>
      </c>
      <c r="AK299" s="1">
        <f t="shared" si="4654"/>
        <v>4863</v>
      </c>
      <c r="AL299" s="14">
        <f t="shared" si="4654"/>
        <v>5692</v>
      </c>
      <c r="AM299" s="1">
        <f t="shared" si="4654"/>
        <v>9942</v>
      </c>
      <c r="AN299" s="14">
        <f t="shared" si="4654"/>
        <v>2392</v>
      </c>
      <c r="AO299" s="1">
        <f t="shared" si="4654"/>
        <v>722</v>
      </c>
      <c r="AP299" s="14">
        <f t="shared" si="4654"/>
        <v>6616</v>
      </c>
      <c r="AQ299" s="1">
        <f t="shared" si="4654"/>
        <v>2499</v>
      </c>
      <c r="AR299" s="14">
        <f t="shared" si="4654"/>
        <v>8640</v>
      </c>
      <c r="AS299" s="1">
        <f t="shared" si="4654"/>
        <v>5207</v>
      </c>
      <c r="AT299" s="14">
        <f t="shared" si="4654"/>
        <v>4979</v>
      </c>
      <c r="AU299" s="1">
        <f t="shared" si="4654"/>
        <v>3514</v>
      </c>
      <c r="AV299" s="14">
        <f t="shared" si="4654"/>
        <v>4674</v>
      </c>
      <c r="AW299" s="1">
        <f t="shared" si="4654"/>
        <v>5791</v>
      </c>
      <c r="AX299" s="14">
        <f t="shared" si="4654"/>
        <v>3160</v>
      </c>
      <c r="AY299" s="1">
        <f t="shared" si="4654"/>
        <v>623</v>
      </c>
      <c r="AZ299" s="14">
        <f t="shared" si="4654"/>
        <v>6936</v>
      </c>
      <c r="BA299" s="1">
        <f t="shared" si="4654"/>
        <v>4648</v>
      </c>
      <c r="BB299" s="14">
        <f t="shared" si="4654"/>
        <v>5711</v>
      </c>
      <c r="BC299" s="1">
        <f t="shared" si="4654"/>
        <v>1760</v>
      </c>
      <c r="BD299" s="14">
        <f t="shared" si="4654"/>
        <v>7747</v>
      </c>
      <c r="BE299" s="1">
        <f t="shared" si="4654"/>
        <v>10814</v>
      </c>
      <c r="BF299" s="166">
        <f t="shared" si="4654"/>
        <v>67552</v>
      </c>
      <c r="BG299" s="167">
        <f t="shared" si="4654"/>
        <v>61788</v>
      </c>
      <c r="BI299" s="131" t="s">
        <v>27</v>
      </c>
      <c r="BJ299" s="123">
        <f>B299/B312</f>
        <v>4.4789530677602933E-2</v>
      </c>
      <c r="BK299" s="124">
        <f t="shared" ref="BK299" si="4655">C299/C312</f>
        <v>3.5220929132368246E-2</v>
      </c>
      <c r="BL299" s="125">
        <f t="shared" ref="BL299" si="4656">D299/D312</f>
        <v>4.3447878987175274E-2</v>
      </c>
      <c r="BM299" s="126">
        <f t="shared" ref="BM299" si="4657">E299/E312</f>
        <v>3.5930322463273753E-2</v>
      </c>
      <c r="BN299" s="123">
        <f t="shared" ref="BN299" si="4658">F299/F312</f>
        <v>4.2745244311823943E-2</v>
      </c>
      <c r="BO299" s="124">
        <f t="shared" ref="BO299" si="4659">G299/G312</f>
        <v>2.9336058747823454E-2</v>
      </c>
      <c r="BP299" s="125">
        <f t="shared" ref="BP299" si="4660">H299/H312</f>
        <v>4.6410967982437976E-2</v>
      </c>
      <c r="BQ299" s="126">
        <f t="shared" ref="BQ299" si="4661">I299/I312</f>
        <v>3.7901449067688837E-2</v>
      </c>
      <c r="BR299" s="123">
        <f t="shared" ref="BR299" si="4662">J299/J312</f>
        <v>3.9000876424189306E-2</v>
      </c>
      <c r="BS299" s="124">
        <f t="shared" ref="BS299" si="4663">K299/K312</f>
        <v>4.6799354491662185E-2</v>
      </c>
      <c r="BT299" s="125">
        <f t="shared" ref="BT299" si="4664">L299/L312</f>
        <v>3.0900372935535429E-2</v>
      </c>
      <c r="BU299" s="123">
        <f t="shared" ref="BU299" si="4665">M299/M312</f>
        <v>4.7962219019289154E-2</v>
      </c>
      <c r="BV299" s="127">
        <f t="shared" ref="BV299" si="4666">N299/N312</f>
        <v>3.6486190921201755E-2</v>
      </c>
      <c r="BW299" s="128">
        <f t="shared" ref="BW299" si="4667">O299/O312</f>
        <v>4.2933919628679616E-2</v>
      </c>
      <c r="BX299" s="123">
        <f t="shared" ref="BX299" si="4668">P299/P312</f>
        <v>3.9679638430095379E-2</v>
      </c>
      <c r="BY299" s="124">
        <f t="shared" ref="BY299" si="4669">Q299/Q312</f>
        <v>4.507488986784141E-2</v>
      </c>
      <c r="BZ299" s="125">
        <f t="shared" ref="BZ299" si="4670">R299/R312</f>
        <v>4.5643840150031714E-2</v>
      </c>
      <c r="CA299" s="126">
        <f t="shared" ref="CA299" si="4671">S299/S312</f>
        <v>4.1934653974787753E-2</v>
      </c>
      <c r="CB299" s="123">
        <f t="shared" ref="CB299" si="4672">T299/T312</f>
        <v>3.2334801762114534E-2</v>
      </c>
      <c r="CC299" s="124">
        <f t="shared" ref="CC299" si="4673">U299/U312</f>
        <v>4.1564792176039117E-2</v>
      </c>
      <c r="CD299" s="125">
        <f t="shared" ref="CD299" si="4674">V299/V312</f>
        <v>3.3166024236710022E-2</v>
      </c>
      <c r="CE299" s="126">
        <f t="shared" ref="CE299" si="4675">W299/W312</f>
        <v>5.8132734460897839E-2</v>
      </c>
      <c r="CF299" s="123">
        <f t="shared" ref="CF299" si="4676">X299/X312</f>
        <v>3.6529226693161117E-2</v>
      </c>
      <c r="CG299" s="124">
        <f t="shared" ref="CG299" si="4677">Y299/Y312</f>
        <v>5.0952541990756398E-2</v>
      </c>
      <c r="CH299" s="125">
        <f t="shared" ref="CH299" si="4678">Z299/Z312</f>
        <v>4.7492659622115685E-2</v>
      </c>
      <c r="CI299" s="123">
        <f t="shared" ref="CI299" si="4679">AA299/AA312</f>
        <v>5.3164073685215231E-2</v>
      </c>
      <c r="CJ299" s="129">
        <f t="shared" ref="CJ299" si="4680">AB299/AB312</f>
        <v>4.0971870640224138E-2</v>
      </c>
      <c r="CK299" s="130">
        <f t="shared" ref="CK299" si="4681">AC299/AC312</f>
        <v>4.4140890628733158E-2</v>
      </c>
    </row>
    <row r="300" spans="1:89" ht="13.8" thickTop="1" x14ac:dyDescent="0.25">
      <c r="A300" s="139" t="s">
        <v>28</v>
      </c>
      <c r="B300" s="194">
        <v>1590</v>
      </c>
      <c r="C300" s="188">
        <v>1810</v>
      </c>
      <c r="D300" s="189">
        <v>925</v>
      </c>
      <c r="E300" s="190">
        <v>839</v>
      </c>
      <c r="F300" s="187">
        <v>1125</v>
      </c>
      <c r="G300" s="191">
        <v>972</v>
      </c>
      <c r="H300" s="189">
        <v>2273</v>
      </c>
      <c r="I300" s="190">
        <v>2508</v>
      </c>
      <c r="J300" s="187">
        <v>538</v>
      </c>
      <c r="K300" s="188">
        <v>402</v>
      </c>
      <c r="L300" s="189">
        <v>1318</v>
      </c>
      <c r="M300" s="187">
        <v>1174</v>
      </c>
      <c r="N300" s="192">
        <v>2037</v>
      </c>
      <c r="O300" s="195">
        <v>1928</v>
      </c>
      <c r="P300" s="187">
        <v>1379</v>
      </c>
      <c r="Q300" s="188">
        <v>1081</v>
      </c>
      <c r="R300" s="189">
        <v>1462</v>
      </c>
      <c r="S300" s="190">
        <v>1484</v>
      </c>
      <c r="T300" s="187">
        <v>500</v>
      </c>
      <c r="U300" s="191">
        <v>380</v>
      </c>
      <c r="V300" s="189">
        <v>1423</v>
      </c>
      <c r="W300" s="196">
        <v>1726</v>
      </c>
      <c r="X300" s="187">
        <v>1191</v>
      </c>
      <c r="Y300" s="191">
        <v>628</v>
      </c>
      <c r="Z300" s="189">
        <v>2819</v>
      </c>
      <c r="AA300" s="187">
        <v>3186</v>
      </c>
      <c r="AB300" s="162">
        <f t="shared" si="4348"/>
        <v>18580</v>
      </c>
      <c r="AC300" s="165">
        <f t="shared" si="4379"/>
        <v>18118</v>
      </c>
      <c r="BI300" s="139" t="s">
        <v>28</v>
      </c>
      <c r="BJ300" s="123">
        <f>B300/B312</f>
        <v>3.6633412436928324E-2</v>
      </c>
      <c r="BK300" s="124">
        <f t="shared" ref="BK300" si="4682">C300/C312</f>
        <v>4.2813889677358309E-2</v>
      </c>
      <c r="BL300" s="125">
        <f t="shared" ref="BL300" si="4683">D300/D312</f>
        <v>3.802203222624137E-2</v>
      </c>
      <c r="BM300" s="126">
        <f t="shared" ref="BM300" si="4684">E300/E312</f>
        <v>3.8158912084413514E-2</v>
      </c>
      <c r="BN300" s="123">
        <f t="shared" ref="BN300" si="4685">F300/F312</f>
        <v>4.1961954494591572E-2</v>
      </c>
      <c r="BO300" s="124">
        <f t="shared" ref="BO300" si="4686">G300/G312</f>
        <v>3.6793095616625027E-2</v>
      </c>
      <c r="BP300" s="125">
        <f t="shared" ref="BP300" si="4687">H300/H312</f>
        <v>4.707368595452098E-2</v>
      </c>
      <c r="BQ300" s="126">
        <f t="shared" ref="BQ300" si="4688">I300/I312</f>
        <v>4.4922889537695465E-2</v>
      </c>
      <c r="BR300" s="123">
        <f t="shared" ref="BR300" si="4689">J300/J312</f>
        <v>5.8939526730937775E-2</v>
      </c>
      <c r="BS300" s="124">
        <f t="shared" ref="BS300" si="4690">K300/K312</f>
        <v>4.3249058633674016E-2</v>
      </c>
      <c r="BT300" s="125">
        <f t="shared" ref="BT300" si="4691">L300/L312</f>
        <v>4.3886521044219501E-2</v>
      </c>
      <c r="BU300" s="123">
        <f t="shared" ref="BU300" si="4692">M300/M312</f>
        <v>3.6002330644913982E-2</v>
      </c>
      <c r="BV300" s="127">
        <f t="shared" ref="BV300" si="4693">N300/N312</f>
        <v>4.0502654444952581E-2</v>
      </c>
      <c r="BW300" s="128">
        <f t="shared" ref="BW300" si="4694">O300/O312</f>
        <v>3.9249216237123893E-2</v>
      </c>
      <c r="BX300" s="123">
        <f t="shared" ref="BX300" si="4695">P300/P312</f>
        <v>4.5827656109800274E-2</v>
      </c>
      <c r="BY300" s="124">
        <f t="shared" ref="BY300" si="4696">Q300/Q312</f>
        <v>3.8096916299559469E-2</v>
      </c>
      <c r="BZ300" s="125">
        <f t="shared" ref="BZ300" si="4697">R300/R312</f>
        <v>4.0321023745828619E-2</v>
      </c>
      <c r="CA300" s="126">
        <f t="shared" ref="CA300" si="4698">S300/S312</f>
        <v>4.2420604293513992E-2</v>
      </c>
      <c r="CB300" s="123">
        <f t="shared" ref="CB300" si="4699">T300/T312</f>
        <v>4.405286343612335E-2</v>
      </c>
      <c r="CC300" s="124">
        <f t="shared" ref="CC300" si="4700">U300/U312</f>
        <v>3.4410939056415832E-2</v>
      </c>
      <c r="CD300" s="125">
        <f t="shared" ref="CD300" si="4701">V300/V312</f>
        <v>3.9460913452205981E-2</v>
      </c>
      <c r="CE300" s="126">
        <f t="shared" ref="CE300" si="4702">W300/W312</f>
        <v>4.0377102486724215E-2</v>
      </c>
      <c r="CF300" s="123">
        <f t="shared" ref="CF300" si="4703">X300/X312</f>
        <v>3.9443616492796818E-2</v>
      </c>
      <c r="CG300" s="124">
        <f t="shared" ref="CG300" si="4704">Y300/Y312</f>
        <v>3.5396234922782099E-2</v>
      </c>
      <c r="CH300" s="125">
        <f t="shared" ref="CH300" si="4705">Z300/Z312</f>
        <v>4.6762768939833783E-2</v>
      </c>
      <c r="CI300" s="123">
        <f t="shared" ref="CI300" si="4706">AA300/AA312</f>
        <v>5.0682447265438579E-2</v>
      </c>
      <c r="CJ300" s="129">
        <f t="shared" ref="CJ300" si="4707">AB300/AB312</f>
        <v>4.256401210485683E-2</v>
      </c>
      <c r="CK300" s="130">
        <f t="shared" ref="CK300" si="4708">AC300/AC312</f>
        <v>4.1623017404568932E-2</v>
      </c>
    </row>
    <row r="301" spans="1:89" x14ac:dyDescent="0.25">
      <c r="A301" s="131" t="s">
        <v>29</v>
      </c>
      <c r="B301" s="197">
        <v>1651</v>
      </c>
      <c r="C301" s="181">
        <v>2345</v>
      </c>
      <c r="D301" s="182">
        <v>1059</v>
      </c>
      <c r="E301" s="183">
        <v>1116</v>
      </c>
      <c r="F301" s="180">
        <v>994</v>
      </c>
      <c r="G301" s="184">
        <v>1319</v>
      </c>
      <c r="H301" s="182">
        <v>2044</v>
      </c>
      <c r="I301" s="183">
        <v>3078</v>
      </c>
      <c r="J301" s="180">
        <v>639</v>
      </c>
      <c r="K301" s="181">
        <v>337</v>
      </c>
      <c r="L301" s="182">
        <v>2019</v>
      </c>
      <c r="M301" s="180">
        <v>1149</v>
      </c>
      <c r="N301" s="185">
        <v>2876</v>
      </c>
      <c r="O301" s="198">
        <v>1906</v>
      </c>
      <c r="P301" s="180">
        <v>1772</v>
      </c>
      <c r="Q301" s="181">
        <v>1168</v>
      </c>
      <c r="R301" s="182">
        <v>1570</v>
      </c>
      <c r="S301" s="183">
        <v>1936</v>
      </c>
      <c r="T301" s="180">
        <v>724</v>
      </c>
      <c r="U301" s="184">
        <v>284</v>
      </c>
      <c r="V301" s="182">
        <v>2134</v>
      </c>
      <c r="W301" s="199">
        <v>1768</v>
      </c>
      <c r="X301" s="180">
        <v>1598</v>
      </c>
      <c r="Y301" s="184">
        <v>673</v>
      </c>
      <c r="Z301" s="182">
        <v>3016</v>
      </c>
      <c r="AA301" s="180">
        <v>3575</v>
      </c>
      <c r="AB301" s="162">
        <f t="shared" si="4348"/>
        <v>22096</v>
      </c>
      <c r="AC301" s="165">
        <f t="shared" si="4379"/>
        <v>20654</v>
      </c>
      <c r="BI301" s="131" t="s">
        <v>29</v>
      </c>
      <c r="BJ301" s="123">
        <f>B301/B312</f>
        <v>3.8038845241112368E-2</v>
      </c>
      <c r="BK301" s="124">
        <f t="shared" ref="BK301" si="4709">C301/C312</f>
        <v>5.5468823919008418E-2</v>
      </c>
      <c r="BL301" s="125">
        <f t="shared" ref="BL301" si="4710">D301/D312</f>
        <v>4.3530088786583362E-2</v>
      </c>
      <c r="BM301" s="126">
        <f t="shared" ref="BM301" si="4711">E301/E312</f>
        <v>5.0757265656979127E-2</v>
      </c>
      <c r="BN301" s="123">
        <f t="shared" ref="BN301" si="4712">F301/F312</f>
        <v>3.7075718015665796E-2</v>
      </c>
      <c r="BO301" s="124">
        <f t="shared" ref="BO301" si="4713">G301/G312</f>
        <v>4.9928079339844049E-2</v>
      </c>
      <c r="BP301" s="125">
        <f t="shared" ref="BP301" si="4714">H301/H312</f>
        <v>4.233111046680197E-2</v>
      </c>
      <c r="BQ301" s="126">
        <f t="shared" ref="BQ301" si="4715">I301/I312</f>
        <v>5.5132637159898974E-2</v>
      </c>
      <c r="BR301" s="123">
        <f t="shared" ref="BR301" si="4716">J301/J312</f>
        <v>7.0004382120946534E-2</v>
      </c>
      <c r="BS301" s="124">
        <f t="shared" ref="BS301" si="4717">K301/K312</f>
        <v>3.6256051640667024E-2</v>
      </c>
      <c r="BT301" s="125">
        <f t="shared" ref="BT301" si="4718">L301/L312</f>
        <v>6.7228289824187534E-2</v>
      </c>
      <c r="BU301" s="123">
        <f t="shared" ref="BU301" si="4719">M301/M312</f>
        <v>3.5235671133736088E-2</v>
      </c>
      <c r="BV301" s="127">
        <f t="shared" ref="BV301" si="4720">N301/N312</f>
        <v>5.7184896506472072E-2</v>
      </c>
      <c r="BW301" s="128">
        <f t="shared" ref="BW301" si="4721">O301/O312</f>
        <v>3.8801351736492816E-2</v>
      </c>
      <c r="BX301" s="123">
        <f t="shared" ref="BX301" si="4722">P301/P312</f>
        <v>5.8888039613173376E-2</v>
      </c>
      <c r="BY301" s="124">
        <f t="shared" ref="BY301" si="4723">Q301/Q312</f>
        <v>4.1162995594713654E-2</v>
      </c>
      <c r="BZ301" s="125">
        <f t="shared" ref="BZ301" si="4724">R301/R312</f>
        <v>4.3299594583413772E-2</v>
      </c>
      <c r="CA301" s="126">
        <f t="shared" ref="CA301" si="4725">S301/S312</f>
        <v>5.5341165709058684E-2</v>
      </c>
      <c r="CB301" s="123">
        <f t="shared" ref="CB301" si="4726">T301/T312</f>
        <v>6.3788546255506604E-2</v>
      </c>
      <c r="CC301" s="124">
        <f t="shared" ref="CC301" si="4727">U301/U312</f>
        <v>2.571764918953183E-2</v>
      </c>
      <c r="CD301" s="125">
        <f t="shared" ref="CD301" si="4728">V301/V312</f>
        <v>5.9177504783561187E-2</v>
      </c>
      <c r="CE301" s="126">
        <f t="shared" ref="CE301" si="4729">W301/W312</f>
        <v>4.1359627576204178E-2</v>
      </c>
      <c r="CF301" s="123">
        <f t="shared" ref="CF301" si="4730">X301/X312</f>
        <v>5.2922669316111941E-2</v>
      </c>
      <c r="CG301" s="124">
        <f t="shared" ref="CG301" si="4731">Y301/Y312</f>
        <v>3.7932589336038776E-2</v>
      </c>
      <c r="CH301" s="125">
        <f t="shared" ref="CH301" si="4732">Z301/Z312</f>
        <v>5.0030688585505037E-2</v>
      </c>
      <c r="CI301" s="123">
        <f t="shared" ref="CI301" si="4733">AA301/AA312</f>
        <v>5.6870605453214977E-2</v>
      </c>
      <c r="CJ301" s="129">
        <f t="shared" ref="CJ301" si="4734">AB301/AB312</f>
        <v>5.0618644320178506E-2</v>
      </c>
      <c r="CK301" s="130">
        <f t="shared" ref="CK301" si="4735">AC301/AC312</f>
        <v>4.7449045229824849E-2</v>
      </c>
    </row>
    <row r="302" spans="1:89" x14ac:dyDescent="0.25">
      <c r="A302" s="139" t="s">
        <v>30</v>
      </c>
      <c r="B302" s="280">
        <v>1982</v>
      </c>
      <c r="C302" s="267">
        <v>3222</v>
      </c>
      <c r="D302" s="268">
        <v>1734</v>
      </c>
      <c r="E302" s="269">
        <v>1376</v>
      </c>
      <c r="F302" s="266">
        <v>1526</v>
      </c>
      <c r="G302" s="270">
        <v>1888</v>
      </c>
      <c r="H302" s="268">
        <v>2674</v>
      </c>
      <c r="I302" s="269">
        <v>4078</v>
      </c>
      <c r="J302" s="266">
        <v>929</v>
      </c>
      <c r="K302" s="267">
        <v>330</v>
      </c>
      <c r="L302" s="268">
        <v>2737</v>
      </c>
      <c r="M302" s="266">
        <v>1232</v>
      </c>
      <c r="N302" s="271">
        <v>3725</v>
      </c>
      <c r="O302" s="281">
        <v>2328</v>
      </c>
      <c r="P302" s="266">
        <v>2215</v>
      </c>
      <c r="Q302" s="267">
        <v>1506</v>
      </c>
      <c r="R302" s="268">
        <v>2033</v>
      </c>
      <c r="S302" s="269">
        <v>2531</v>
      </c>
      <c r="T302" s="266">
        <v>1445</v>
      </c>
      <c r="U302" s="270">
        <v>290</v>
      </c>
      <c r="V302" s="268">
        <v>3016</v>
      </c>
      <c r="W302" s="282">
        <v>2052</v>
      </c>
      <c r="X302" s="266">
        <v>2478</v>
      </c>
      <c r="Y302" s="270">
        <v>794</v>
      </c>
      <c r="Z302" s="268">
        <v>3758</v>
      </c>
      <c r="AA302" s="266">
        <v>4628</v>
      </c>
      <c r="AB302" s="162">
        <f t="shared" si="4348"/>
        <v>30252</v>
      </c>
      <c r="AC302" s="165">
        <f t="shared" si="4379"/>
        <v>26255</v>
      </c>
      <c r="BI302" s="139" t="s">
        <v>30</v>
      </c>
      <c r="BJ302" s="123">
        <f>B302/B312</f>
        <v>4.5665046194963484E-2</v>
      </c>
      <c r="BK302" s="124">
        <f t="shared" ref="BK302" si="4736">C302/C312</f>
        <v>7.6213454442236733E-2</v>
      </c>
      <c r="BL302" s="125">
        <f t="shared" ref="BL302" si="4737">D302/D312</f>
        <v>7.1275896086813548E-2</v>
      </c>
      <c r="BM302" s="126">
        <f t="shared" ref="BM302" si="4738">E302/E312</f>
        <v>6.2582435075271753E-2</v>
      </c>
      <c r="BN302" s="123">
        <f t="shared" ref="BN302" si="4739">F302/F312</f>
        <v>5.691906005221932E-2</v>
      </c>
      <c r="BO302" s="124">
        <f t="shared" ref="BO302" si="4740">G302/G312</f>
        <v>7.1466424407600884E-2</v>
      </c>
      <c r="BP302" s="125">
        <f t="shared" ref="BP302" si="4741">H302/H312</f>
        <v>5.5378370542186139E-2</v>
      </c>
      <c r="BQ302" s="126">
        <f t="shared" ref="BQ302" si="4742">I302/I312</f>
        <v>7.3044475093589356E-2</v>
      </c>
      <c r="BR302" s="123">
        <f t="shared" ref="BR302" si="4743">J302/J312</f>
        <v>0.10177475898334794</v>
      </c>
      <c r="BS302" s="124">
        <f t="shared" ref="BS302" si="4744">K302/K312</f>
        <v>3.5502958579881658E-2</v>
      </c>
      <c r="BT302" s="125">
        <f t="shared" ref="BT302" si="4745">L302/L312</f>
        <v>9.1136121470431541E-2</v>
      </c>
      <c r="BU302" s="123">
        <f t="shared" ref="BU302" si="4746">M302/M312</f>
        <v>3.77809807108467E-2</v>
      </c>
      <c r="BV302" s="127">
        <f t="shared" ref="BV302" si="4747">N302/N312</f>
        <v>7.4065973395900028E-2</v>
      </c>
      <c r="BW302" s="128">
        <f t="shared" ref="BW302" si="4748">O302/O312</f>
        <v>4.739220715768902E-2</v>
      </c>
      <c r="BX302" s="123">
        <f t="shared" ref="BX302" si="4749">P302/P312</f>
        <v>7.3610049516466713E-2</v>
      </c>
      <c r="BY302" s="124">
        <f t="shared" ref="BY302" si="4750">Q302/Q312</f>
        <v>5.307488986784141E-2</v>
      </c>
      <c r="BZ302" s="125">
        <f t="shared" ref="BZ302" si="4751">R302/R312</f>
        <v>5.6068838081579746E-2</v>
      </c>
      <c r="CA302" s="126">
        <f t="shared" ref="CA302" si="4752">S302/S312</f>
        <v>7.2349426864477026E-2</v>
      </c>
      <c r="CB302" s="123">
        <f t="shared" ref="CB302" si="4753">T302/T312</f>
        <v>0.12731277533039648</v>
      </c>
      <c r="CC302" s="124">
        <f t="shared" ref="CC302" si="4754">U302/U312</f>
        <v>2.626097980621208E-2</v>
      </c>
      <c r="CD302" s="125">
        <f t="shared" ref="CD302" si="4755">V302/V312</f>
        <v>8.3636061118660052E-2</v>
      </c>
      <c r="CE302" s="126">
        <f t="shared" ref="CE302" si="4756">W302/W312</f>
        <v>4.8003368657449648E-2</v>
      </c>
      <c r="CF302" s="123">
        <f t="shared" ref="CF302" si="4757">X302/X312</f>
        <v>8.2066567312468947E-2</v>
      </c>
      <c r="CG302" s="124">
        <f t="shared" ref="CG302" si="4758">Y302/Y312</f>
        <v>4.4752564536128962E-2</v>
      </c>
      <c r="CH302" s="125">
        <f t="shared" ref="CH302" si="4759">Z302/Z312</f>
        <v>6.2339299636713502E-2</v>
      </c>
      <c r="CI302" s="123">
        <f t="shared" ref="CI302" si="4760">AA302/AA312</f>
        <v>7.3621583786707384E-2</v>
      </c>
      <c r="CJ302" s="129">
        <f t="shared" ref="CJ302" si="4761">AB302/AB312</f>
        <v>6.930282530657314E-2</v>
      </c>
      <c r="CK302" s="130">
        <f t="shared" ref="CK302" si="4762">AC302/AC312</f>
        <v>6.0316388230321073E-2</v>
      </c>
    </row>
    <row r="303" spans="1:89" x14ac:dyDescent="0.25">
      <c r="A303" s="131" t="s">
        <v>31</v>
      </c>
      <c r="B303" s="283">
        <v>2182</v>
      </c>
      <c r="C303" s="274">
        <v>4964</v>
      </c>
      <c r="D303" s="275">
        <v>1999</v>
      </c>
      <c r="E303" s="276">
        <v>1843</v>
      </c>
      <c r="F303" s="273">
        <v>1582</v>
      </c>
      <c r="G303" s="277">
        <v>2975</v>
      </c>
      <c r="H303" s="275">
        <v>3018</v>
      </c>
      <c r="I303" s="276">
        <v>5864</v>
      </c>
      <c r="J303" s="273">
        <v>1463</v>
      </c>
      <c r="K303" s="274">
        <v>392</v>
      </c>
      <c r="L303" s="275">
        <v>3879</v>
      </c>
      <c r="M303" s="273">
        <v>1267</v>
      </c>
      <c r="N303" s="278">
        <v>4915</v>
      </c>
      <c r="O303" s="284">
        <v>2879</v>
      </c>
      <c r="P303" s="273">
        <v>2764</v>
      </c>
      <c r="Q303" s="274">
        <v>2008</v>
      </c>
      <c r="R303" s="275">
        <v>2641</v>
      </c>
      <c r="S303" s="276">
        <v>3260</v>
      </c>
      <c r="T303" s="273">
        <v>1715</v>
      </c>
      <c r="U303" s="277">
        <v>333</v>
      </c>
      <c r="V303" s="275">
        <v>3920</v>
      </c>
      <c r="W303" s="285">
        <v>2596</v>
      </c>
      <c r="X303" s="273">
        <v>3233</v>
      </c>
      <c r="Y303" s="277">
        <v>966</v>
      </c>
      <c r="Z303" s="275">
        <v>3989</v>
      </c>
      <c r="AA303" s="273">
        <v>6186</v>
      </c>
      <c r="AB303" s="162">
        <f t="shared" si="4348"/>
        <v>37300</v>
      </c>
      <c r="AC303" s="165">
        <f t="shared" si="4379"/>
        <v>35533</v>
      </c>
      <c r="BI303" s="131" t="s">
        <v>31</v>
      </c>
      <c r="BJ303" s="123">
        <f>B303/B312</f>
        <v>5.0273022602124275E-2</v>
      </c>
      <c r="BK303" s="124">
        <f t="shared" ref="BK303" si="4763">C303/C312</f>
        <v>0.11741886649635727</v>
      </c>
      <c r="BL303" s="125">
        <f t="shared" ref="BL303" si="4764">D303/D312</f>
        <v>8.2168694508385404E-2</v>
      </c>
      <c r="BM303" s="126">
        <f t="shared" ref="BM303" si="4765">E303/E312</f>
        <v>8.3822258607358896E-2</v>
      </c>
      <c r="BN303" s="123">
        <f t="shared" ref="BN303" si="4766">F303/F312</f>
        <v>5.9007832898172324E-2</v>
      </c>
      <c r="BO303" s="124">
        <f t="shared" ref="BO303" si="4767">G303/G312</f>
        <v>0.11261261261261261</v>
      </c>
      <c r="BP303" s="125">
        <f t="shared" ref="BP303" si="4768">H303/H312</f>
        <v>6.2502588742078452E-2</v>
      </c>
      <c r="BQ303" s="126">
        <f t="shared" ref="BQ303" si="4769">I303/I312</f>
        <v>0.10503501764316037</v>
      </c>
      <c r="BR303" s="123">
        <f t="shared" ref="BR303" si="4770">J303/J312</f>
        <v>0.16027607361963189</v>
      </c>
      <c r="BS303" s="124">
        <f t="shared" ref="BS303" si="4771">K303/K312</f>
        <v>4.2173211403980636E-2</v>
      </c>
      <c r="BT303" s="125">
        <f t="shared" ref="BT303" si="4772">L303/L312</f>
        <v>0.12916222695791157</v>
      </c>
      <c r="BU303" s="123">
        <f t="shared" ref="BU303" si="4773">M303/M312</f>
        <v>3.8854304026495749E-2</v>
      </c>
      <c r="BV303" s="127">
        <f t="shared" ref="BV303" si="4774">N303/N312</f>
        <v>9.772731791700634E-2</v>
      </c>
      <c r="BW303" s="128">
        <f t="shared" ref="BW303" si="4775">O303/O312</f>
        <v>5.860917715076748E-2</v>
      </c>
      <c r="BX303" s="123">
        <f t="shared" ref="BX303" si="4776">P303/P312</f>
        <v>9.1854707387590981E-2</v>
      </c>
      <c r="BY303" s="124">
        <f t="shared" ref="BY303" si="4777">Q303/Q312</f>
        <v>7.0766519823788551E-2</v>
      </c>
      <c r="BZ303" s="125">
        <f t="shared" ref="BZ303" si="4778">R303/R312</f>
        <v>7.2837088722799856E-2</v>
      </c>
      <c r="CA303" s="126">
        <f t="shared" ref="CA303" si="4779">S303/S312</f>
        <v>9.3188119943972789E-2</v>
      </c>
      <c r="CB303" s="123">
        <f t="shared" ref="CB303" si="4780">T303/T312</f>
        <v>0.15110132158590309</v>
      </c>
      <c r="CC303" s="124">
        <f t="shared" ref="CC303" si="4781">U303/U312</f>
        <v>3.0154849225753871E-2</v>
      </c>
      <c r="CD303" s="125">
        <f t="shared" ref="CD303" si="4782">V303/V312</f>
        <v>0.1087046948226616</v>
      </c>
      <c r="CE303" s="126">
        <f t="shared" ref="CE303" si="4783">W303/W312</f>
        <v>6.0729407911666318E-2</v>
      </c>
      <c r="CF303" s="123">
        <f t="shared" ref="CF303" si="4784">X303/X312</f>
        <v>0.10707070707070707</v>
      </c>
      <c r="CG303" s="124">
        <f t="shared" ref="CG303" si="4785">Y303/Y312</f>
        <v>5.4447074737910044E-2</v>
      </c>
      <c r="CH303" s="125">
        <f t="shared" ref="CH303" si="4786">Z303/Z312</f>
        <v>6.6171225718693494E-2</v>
      </c>
      <c r="CI303" s="123">
        <f t="shared" ref="CI303" si="4787">AA303/AA312</f>
        <v>9.8406032261143458E-2</v>
      </c>
      <c r="CJ303" s="129">
        <f t="shared" ref="CJ303" si="4788">AB303/AB312</f>
        <v>8.5448743353668449E-2</v>
      </c>
      <c r="CK303" s="130">
        <f t="shared" ref="CK303" si="4789">AC303/AC312</f>
        <v>8.1631012111521573E-2</v>
      </c>
    </row>
    <row r="304" spans="1:89" x14ac:dyDescent="0.25">
      <c r="A304" s="139" t="s">
        <v>32</v>
      </c>
      <c r="B304" s="194">
        <v>2209</v>
      </c>
      <c r="C304" s="188">
        <v>5308</v>
      </c>
      <c r="D304" s="189">
        <v>1572</v>
      </c>
      <c r="E304" s="190">
        <v>1765</v>
      </c>
      <c r="F304" s="187">
        <v>1302</v>
      </c>
      <c r="G304" s="191">
        <v>2912</v>
      </c>
      <c r="H304" s="189">
        <v>3109</v>
      </c>
      <c r="I304" s="190">
        <v>6073</v>
      </c>
      <c r="J304" s="187">
        <v>957</v>
      </c>
      <c r="K304" s="188">
        <v>351</v>
      </c>
      <c r="L304" s="189">
        <v>3721</v>
      </c>
      <c r="M304" s="187">
        <v>1162</v>
      </c>
      <c r="N304" s="192">
        <v>4934</v>
      </c>
      <c r="O304" s="195">
        <v>3223</v>
      </c>
      <c r="P304" s="187">
        <v>2683</v>
      </c>
      <c r="Q304" s="188">
        <v>2395</v>
      </c>
      <c r="R304" s="189">
        <v>2541</v>
      </c>
      <c r="S304" s="190">
        <v>3358</v>
      </c>
      <c r="T304" s="187">
        <v>1697</v>
      </c>
      <c r="U304" s="191">
        <v>350</v>
      </c>
      <c r="V304" s="189">
        <v>4467</v>
      </c>
      <c r="W304" s="196">
        <v>2654</v>
      </c>
      <c r="X304" s="187">
        <v>3186</v>
      </c>
      <c r="Y304" s="191">
        <v>1051</v>
      </c>
      <c r="Z304" s="189">
        <v>3960</v>
      </c>
      <c r="AA304" s="187">
        <v>6640</v>
      </c>
      <c r="AB304" s="162">
        <f t="shared" si="4348"/>
        <v>36338</v>
      </c>
      <c r="AC304" s="165">
        <f t="shared" si="4379"/>
        <v>37242</v>
      </c>
      <c r="BI304" s="139" t="s">
        <v>32</v>
      </c>
      <c r="BJ304" s="123">
        <f>B304/B312</f>
        <v>5.0895099417090986E-2</v>
      </c>
      <c r="BK304" s="124">
        <f t="shared" ref="BK304" si="4790">C304/C312</f>
        <v>0.12555587094332482</v>
      </c>
      <c r="BL304" s="125">
        <f t="shared" ref="BL304" si="4791">D304/D312</f>
        <v>6.4616902334758308E-2</v>
      </c>
      <c r="BM304" s="126">
        <f t="shared" ref="BM304" si="4792">E304/E312</f>
        <v>8.027470778187111E-2</v>
      </c>
      <c r="BN304" s="123">
        <f t="shared" ref="BN304" si="4793">F304/F312</f>
        <v>4.8563968668407308E-2</v>
      </c>
      <c r="BO304" s="124">
        <f t="shared" ref="BO304" si="4794">G304/G312</f>
        <v>0.11022787493375728</v>
      </c>
      <c r="BP304" s="125">
        <f t="shared" ref="BP304" si="4795">H304/H312</f>
        <v>6.4387192975189494E-2</v>
      </c>
      <c r="BQ304" s="126">
        <f t="shared" ref="BQ304" si="4796">I304/I312</f>
        <v>0.10877859177130166</v>
      </c>
      <c r="BR304" s="123">
        <f t="shared" ref="BR304" si="4797">J304/J312</f>
        <v>0.10484224364592462</v>
      </c>
      <c r="BS304" s="124">
        <f t="shared" ref="BS304" si="4798">K304/K312</f>
        <v>3.7762237762237763E-2</v>
      </c>
      <c r="BT304" s="125">
        <f t="shared" ref="BT304" si="4799">L304/L312</f>
        <v>0.12390117208311134</v>
      </c>
      <c r="BU304" s="123">
        <f t="shared" ref="BU304" si="4800">M304/M312</f>
        <v>3.5634334079548594E-2</v>
      </c>
      <c r="BV304" s="127">
        <f t="shared" ref="BV304" si="4801">N304/N312</f>
        <v>9.8105104090032411E-2</v>
      </c>
      <c r="BW304" s="128">
        <f t="shared" ref="BW304" si="4802">O304/O312</f>
        <v>6.5612149342453477E-2</v>
      </c>
      <c r="BX304" s="123">
        <f t="shared" ref="BX304" si="4803">P304/P312</f>
        <v>8.9162872619720182E-2</v>
      </c>
      <c r="BY304" s="124">
        <f t="shared" ref="BY304" si="4804">Q304/Q312</f>
        <v>8.4405286343612329E-2</v>
      </c>
      <c r="BZ304" s="125">
        <f t="shared" ref="BZ304" si="4805">R304/R312</f>
        <v>7.0079152762072869E-2</v>
      </c>
      <c r="CA304" s="126">
        <f t="shared" ref="CA304" si="4806">S304/S312</f>
        <v>9.5989480604865215E-2</v>
      </c>
      <c r="CB304" s="123">
        <f t="shared" ref="CB304" si="4807">T304/T312</f>
        <v>0.14951541850220265</v>
      </c>
      <c r="CC304" s="124">
        <f t="shared" ref="CC304" si="4808">U304/U312</f>
        <v>3.1694285973014581E-2</v>
      </c>
      <c r="CD304" s="125">
        <f t="shared" ref="CD304" si="4809">V304/V312</f>
        <v>0.12387343667674219</v>
      </c>
      <c r="CE304" s="126">
        <f t="shared" ref="CE304" si="4810">W304/W312</f>
        <v>6.2086228273329123E-2</v>
      </c>
      <c r="CF304" s="123">
        <f t="shared" ref="CF304" si="4811">X304/X312</f>
        <v>0.10551415797317437</v>
      </c>
      <c r="CG304" s="124">
        <f t="shared" ref="CG304" si="4812">Y304/Y312</f>
        <v>5.9237966407394885E-2</v>
      </c>
      <c r="CH304" s="125">
        <f t="shared" ref="CH304" si="4813">Z304/Z312</f>
        <v>6.5690161405371331E-2</v>
      </c>
      <c r="CI304" s="123">
        <f t="shared" ref="CI304" si="4814">AA304/AA312</f>
        <v>0.10562820145716013</v>
      </c>
      <c r="CJ304" s="129">
        <f t="shared" ref="CJ304" si="4815">AB304/AB312</f>
        <v>8.3244944664493406E-2</v>
      </c>
      <c r="CK304" s="130">
        <f t="shared" ref="CK304" si="4816">AC304/AC312</f>
        <v>8.555714837073386E-2</v>
      </c>
    </row>
    <row r="305" spans="1:89" x14ac:dyDescent="0.25">
      <c r="A305" s="131" t="s">
        <v>33</v>
      </c>
      <c r="B305" s="197">
        <v>2485</v>
      </c>
      <c r="C305" s="181">
        <v>4554</v>
      </c>
      <c r="D305" s="182">
        <v>1154</v>
      </c>
      <c r="E305" s="183">
        <v>1922</v>
      </c>
      <c r="F305" s="180">
        <v>1064</v>
      </c>
      <c r="G305" s="184">
        <v>2821</v>
      </c>
      <c r="H305" s="182">
        <v>3013</v>
      </c>
      <c r="I305" s="183">
        <v>5911</v>
      </c>
      <c r="J305" s="180">
        <v>693</v>
      </c>
      <c r="K305" s="181">
        <v>315</v>
      </c>
      <c r="L305" s="182">
        <v>2942</v>
      </c>
      <c r="M305" s="180">
        <v>1213</v>
      </c>
      <c r="N305" s="185">
        <v>4066</v>
      </c>
      <c r="O305" s="198">
        <v>2747</v>
      </c>
      <c r="P305" s="180">
        <v>2072</v>
      </c>
      <c r="Q305" s="181">
        <v>2111</v>
      </c>
      <c r="R305" s="182">
        <v>2225</v>
      </c>
      <c r="S305" s="183">
        <v>2760</v>
      </c>
      <c r="T305" s="180">
        <v>1049</v>
      </c>
      <c r="U305" s="184">
        <v>285</v>
      </c>
      <c r="V305" s="182">
        <v>3910</v>
      </c>
      <c r="W305" s="199">
        <v>2233</v>
      </c>
      <c r="X305" s="180">
        <v>2149</v>
      </c>
      <c r="Y305" s="184">
        <v>806</v>
      </c>
      <c r="Z305" s="182">
        <v>3653</v>
      </c>
      <c r="AA305" s="180">
        <v>5178</v>
      </c>
      <c r="AB305" s="162">
        <f t="shared" si="4348"/>
        <v>30475</v>
      </c>
      <c r="AC305" s="165">
        <f t="shared" si="4379"/>
        <v>32856</v>
      </c>
      <c r="BI305" s="131" t="s">
        <v>33</v>
      </c>
      <c r="BJ305" s="123">
        <f>B305/B312</f>
        <v>5.7254106858972885E-2</v>
      </c>
      <c r="BK305" s="124">
        <f t="shared" ref="BK305" si="4817">C305/C312</f>
        <v>0.10772069259154129</v>
      </c>
      <c r="BL305" s="125">
        <f t="shared" ref="BL305" si="4818">D305/D312</f>
        <v>4.7435054258467613E-2</v>
      </c>
      <c r="BM305" s="126">
        <f t="shared" ref="BM305" si="4819">E305/E312</f>
        <v>8.7415290853686267E-2</v>
      </c>
      <c r="BN305" s="123">
        <f t="shared" ref="BN305" si="4820">F305/F312</f>
        <v>3.9686684073107048E-2</v>
      </c>
      <c r="BO305" s="124">
        <f t="shared" ref="BO305" si="4821">G305/G312</f>
        <v>0.10678325384207737</v>
      </c>
      <c r="BP305" s="125">
        <f t="shared" ref="BP305" si="4822">H305/H312</f>
        <v>6.2399039058940481E-2</v>
      </c>
      <c r="BQ305" s="126">
        <f t="shared" ref="BQ305" si="4823">I305/I312</f>
        <v>0.10587687402604382</v>
      </c>
      <c r="BR305" s="123">
        <f t="shared" ref="BR305" si="4824">J305/J312</f>
        <v>7.5920245398773012E-2</v>
      </c>
      <c r="BS305" s="124">
        <f t="shared" ref="BS305" si="4825">K305/K312</f>
        <v>3.388918773534158E-2</v>
      </c>
      <c r="BT305" s="125">
        <f t="shared" ref="BT305" si="4826">L305/L312</f>
        <v>9.79621736814065E-2</v>
      </c>
      <c r="BU305" s="123">
        <f t="shared" ref="BU305" si="4827">M305/M312</f>
        <v>3.71983194823515E-2</v>
      </c>
      <c r="BV305" s="127">
        <f t="shared" ref="BV305" si="4828">N305/N312</f>
        <v>8.0846241027578397E-2</v>
      </c>
      <c r="BW305" s="128">
        <f t="shared" ref="BW305" si="4829">O305/O312</f>
        <v>5.5921990146980988E-2</v>
      </c>
      <c r="BX305" s="123">
        <f t="shared" ref="BX305" si="4830">P305/P312</f>
        <v>6.8857798012694829E-2</v>
      </c>
      <c r="BY305" s="124">
        <f t="shared" ref="BY305" si="4831">Q305/Q312</f>
        <v>7.4396475770925105E-2</v>
      </c>
      <c r="BZ305" s="125">
        <f t="shared" ref="BZ305" si="4832">R305/R312</f>
        <v>6.1364075126175567E-2</v>
      </c>
      <c r="CA305" s="126">
        <f t="shared" ref="CA305" si="4833">S305/S312</f>
        <v>7.8895463510848127E-2</v>
      </c>
      <c r="CB305" s="123">
        <f t="shared" ref="CB305" si="4834">T305/T312</f>
        <v>9.242290748898678E-2</v>
      </c>
      <c r="CC305" s="124">
        <f t="shared" ref="CC305" si="4835">U305/U312</f>
        <v>2.580820429231187E-2</v>
      </c>
      <c r="CD305" s="125">
        <f t="shared" ref="CD305" si="4836">V305/V312</f>
        <v>0.10842738692770583</v>
      </c>
      <c r="CE305" s="126">
        <f t="shared" ref="CE305" si="4837">W305/W312</f>
        <v>5.2237583924018061E-2</v>
      </c>
      <c r="CF305" s="123">
        <f t="shared" ref="CF305" si="4838">X305/X312</f>
        <v>7.1170723629740029E-2</v>
      </c>
      <c r="CG305" s="124">
        <f t="shared" ref="CG305" si="4839">Y305/Y312</f>
        <v>4.5428925712997406E-2</v>
      </c>
      <c r="CH305" s="125">
        <f t="shared" ref="CH305" si="4840">Z305/Z312</f>
        <v>6.059751505399532E-2</v>
      </c>
      <c r="CI305" s="123">
        <f t="shared" ref="CI305" si="4841">AA305/AA312</f>
        <v>8.2370907702586621E-2</v>
      </c>
      <c r="CJ305" s="129">
        <f t="shared" ref="CJ305" si="4842">AB305/AB312</f>
        <v>6.9813685085872546E-2</v>
      </c>
      <c r="CK305" s="130">
        <f t="shared" ref="CK305" si="4843">AC305/AC312</f>
        <v>7.5481060814908754E-2</v>
      </c>
    </row>
    <row r="306" spans="1:89" x14ac:dyDescent="0.25">
      <c r="A306" s="139" t="s">
        <v>34</v>
      </c>
      <c r="B306" s="194">
        <v>2501</v>
      </c>
      <c r="C306" s="188">
        <v>2995</v>
      </c>
      <c r="D306" s="189">
        <v>923</v>
      </c>
      <c r="E306" s="190">
        <v>1662</v>
      </c>
      <c r="F306" s="187">
        <v>993</v>
      </c>
      <c r="G306" s="191">
        <v>2125</v>
      </c>
      <c r="H306" s="189">
        <v>2894</v>
      </c>
      <c r="I306" s="190">
        <v>4117</v>
      </c>
      <c r="J306" s="187">
        <v>565</v>
      </c>
      <c r="K306" s="188">
        <v>187</v>
      </c>
      <c r="L306" s="189">
        <v>2125</v>
      </c>
      <c r="M306" s="187">
        <v>1459</v>
      </c>
      <c r="N306" s="192">
        <v>3330</v>
      </c>
      <c r="O306" s="195">
        <v>2853</v>
      </c>
      <c r="P306" s="187">
        <v>1554</v>
      </c>
      <c r="Q306" s="188">
        <v>2002</v>
      </c>
      <c r="R306" s="189">
        <v>1860</v>
      </c>
      <c r="S306" s="190">
        <v>2615</v>
      </c>
      <c r="T306" s="187">
        <v>634</v>
      </c>
      <c r="U306" s="191">
        <v>358</v>
      </c>
      <c r="V306" s="189">
        <v>3193</v>
      </c>
      <c r="W306" s="196">
        <v>2242</v>
      </c>
      <c r="X306" s="187">
        <v>1556</v>
      </c>
      <c r="Y306" s="191">
        <v>871</v>
      </c>
      <c r="Z306" s="189">
        <v>3515</v>
      </c>
      <c r="AA306" s="187">
        <v>4060</v>
      </c>
      <c r="AB306" s="162">
        <f t="shared" si="4348"/>
        <v>25643</v>
      </c>
      <c r="AC306" s="165">
        <f t="shared" si="4379"/>
        <v>27546</v>
      </c>
      <c r="BI306" s="139" t="s">
        <v>34</v>
      </c>
      <c r="BJ306" s="123">
        <f>B306/B312</f>
        <v>5.7622744971545743E-2</v>
      </c>
      <c r="BK306" s="124">
        <f t="shared" ref="BK306" si="4844">C306/C312</f>
        <v>7.0843977670545941E-2</v>
      </c>
      <c r="BL306" s="125">
        <f t="shared" ref="BL306" si="4845">D306/D312</f>
        <v>3.7939822426833275E-2</v>
      </c>
      <c r="BM306" s="126">
        <f t="shared" ref="BM306" si="4846">E306/E312</f>
        <v>7.5590121435393648E-2</v>
      </c>
      <c r="BN306" s="123">
        <f t="shared" ref="BN306" si="4847">F306/F312</f>
        <v>3.7038418500559493E-2</v>
      </c>
      <c r="BO306" s="124">
        <f t="shared" ref="BO306" si="4848">G306/G312</f>
        <v>8.0437580437580439E-2</v>
      </c>
      <c r="BP306" s="125">
        <f t="shared" ref="BP306" si="4849">H306/H312</f>
        <v>5.9934556600256803E-2</v>
      </c>
      <c r="BQ306" s="126">
        <f t="shared" ref="BQ306" si="4850">I306/I312</f>
        <v>7.3743036773003284E-2</v>
      </c>
      <c r="BR306" s="123">
        <f t="shared" ref="BR306" si="4851">J306/J312</f>
        <v>6.1897458369851006E-2</v>
      </c>
      <c r="BS306" s="124">
        <f t="shared" ref="BS306" si="4852">K306/K312</f>
        <v>2.0118343195266272E-2</v>
      </c>
      <c r="BT306" s="125">
        <f t="shared" ref="BT306" si="4853">L306/L312</f>
        <v>7.075785828449653E-2</v>
      </c>
      <c r="BU306" s="123">
        <f t="shared" ref="BU306" si="4854">M306/M312</f>
        <v>4.4742249072341991E-2</v>
      </c>
      <c r="BV306" s="127">
        <f t="shared" ref="BV306" si="4855">N306/N312</f>
        <v>6.6211997693516003E-2</v>
      </c>
      <c r="BW306" s="128">
        <f t="shared" ref="BW306" si="4856">O306/O312</f>
        <v>5.8079882740930747E-2</v>
      </c>
      <c r="BX306" s="123">
        <f t="shared" ref="BX306" si="4857">P306/P312</f>
        <v>5.1643348509521118E-2</v>
      </c>
      <c r="BY306" s="124">
        <f t="shared" ref="BY306" si="4858">Q306/Q312</f>
        <v>7.0555066079295153E-2</v>
      </c>
      <c r="BZ306" s="125">
        <f t="shared" ref="BZ306" si="4859">R306/R312</f>
        <v>5.1297608869522053E-2</v>
      </c>
      <c r="CA306" s="126">
        <f t="shared" ref="CA306" si="4860">S306/S312</f>
        <v>7.4750593145241975E-2</v>
      </c>
      <c r="CB306" s="123">
        <f t="shared" ref="CB306" si="4861">T306/T312</f>
        <v>5.5859030837004407E-2</v>
      </c>
      <c r="CC306" s="124">
        <f t="shared" ref="CC306" si="4862">U306/U312</f>
        <v>3.2418726795254912E-2</v>
      </c>
      <c r="CD306" s="125">
        <f t="shared" ref="CD306" si="4863">V306/V312</f>
        <v>8.8544410859377171E-2</v>
      </c>
      <c r="CE306" s="126">
        <f t="shared" ref="CE306" si="4864">W306/W312</f>
        <v>5.2448125014620907E-2</v>
      </c>
      <c r="CF306" s="123">
        <f t="shared" ref="CF306" si="4865">X306/X312</f>
        <v>5.1531710548103994E-2</v>
      </c>
      <c r="CG306" s="124">
        <f t="shared" ref="CG306" si="4866">Y306/Y312</f>
        <v>4.9092548754368165E-2</v>
      </c>
      <c r="CH306" s="125">
        <f t="shared" ref="CH306" si="4867">Z306/Z312</f>
        <v>5.8308312459565713E-2</v>
      </c>
      <c r="CI306" s="123">
        <f t="shared" ref="CI306" si="4868">AA306/AA312</f>
        <v>6.4585918360853936E-2</v>
      </c>
      <c r="CJ306" s="129">
        <f t="shared" ref="CJ306" si="4869">AB306/AB312</f>
        <v>5.8744292917375873E-2</v>
      </c>
      <c r="CK306" s="130">
        <f t="shared" ref="CK306" si="4870">AC306/AC312</f>
        <v>6.3282240723383135E-2</v>
      </c>
    </row>
    <row r="307" spans="1:89" x14ac:dyDescent="0.25">
      <c r="A307" s="131" t="s">
        <v>35</v>
      </c>
      <c r="B307" s="197">
        <v>1076</v>
      </c>
      <c r="C307" s="181">
        <v>2373</v>
      </c>
      <c r="D307" s="182">
        <v>415</v>
      </c>
      <c r="E307" s="183">
        <v>1334</v>
      </c>
      <c r="F307" s="180">
        <v>424</v>
      </c>
      <c r="G307" s="184">
        <v>1780</v>
      </c>
      <c r="H307" s="182">
        <v>1603</v>
      </c>
      <c r="I307" s="183">
        <v>3182</v>
      </c>
      <c r="J307" s="180">
        <v>421</v>
      </c>
      <c r="K307" s="181">
        <v>127</v>
      </c>
      <c r="L307" s="182">
        <v>1571</v>
      </c>
      <c r="M307" s="180">
        <v>1056</v>
      </c>
      <c r="N307" s="185">
        <v>2805</v>
      </c>
      <c r="O307" s="198">
        <v>2239</v>
      </c>
      <c r="P307" s="180">
        <v>1127</v>
      </c>
      <c r="Q307" s="181">
        <v>1557</v>
      </c>
      <c r="R307" s="182">
        <v>1269</v>
      </c>
      <c r="S307" s="183">
        <v>2001</v>
      </c>
      <c r="T307" s="180">
        <v>408</v>
      </c>
      <c r="U307" s="184">
        <v>278</v>
      </c>
      <c r="V307" s="182">
        <v>2671</v>
      </c>
      <c r="W307" s="199">
        <v>1624</v>
      </c>
      <c r="X307" s="180">
        <v>974</v>
      </c>
      <c r="Y307" s="184">
        <v>704</v>
      </c>
      <c r="Z307" s="182">
        <v>2506</v>
      </c>
      <c r="AA307" s="180">
        <v>3145</v>
      </c>
      <c r="AB307" s="162">
        <f t="shared" si="4348"/>
        <v>17270</v>
      </c>
      <c r="AC307" s="165">
        <f t="shared" si="4379"/>
        <v>21400</v>
      </c>
      <c r="BI307" s="131" t="s">
        <v>35</v>
      </c>
      <c r="BJ307" s="123">
        <f>B307/B312</f>
        <v>2.479091307052508E-2</v>
      </c>
      <c r="BK307" s="124">
        <f t="shared" ref="BK307" si="4871">C307/C312</f>
        <v>5.6131138234459269E-2</v>
      </c>
      <c r="BL307" s="125">
        <f t="shared" ref="BL307" si="4872">D307/D312</f>
        <v>1.705853337717856E-2</v>
      </c>
      <c r="BM307" s="126">
        <f t="shared" ref="BM307" si="4873">E307/E312</f>
        <v>6.0672215400009097E-2</v>
      </c>
      <c r="BN307" s="123">
        <f t="shared" ref="BN307" si="4874">F307/F312</f>
        <v>1.5814994405072735E-2</v>
      </c>
      <c r="BO307" s="124">
        <f t="shared" ref="BO307" si="4875">G307/G312</f>
        <v>6.7378302672420315E-2</v>
      </c>
      <c r="BP307" s="125">
        <f t="shared" ref="BP307" si="4876">H307/H312</f>
        <v>3.3198028414033055E-2</v>
      </c>
      <c r="BQ307" s="126">
        <f t="shared" ref="BQ307" si="4877">I307/I312</f>
        <v>5.6995468305002774E-2</v>
      </c>
      <c r="BR307" s="123">
        <f t="shared" ref="BR307" si="4878">J307/J312</f>
        <v>4.6121822962313763E-2</v>
      </c>
      <c r="BS307" s="124">
        <f t="shared" ref="BS307" si="4879">K307/K312</f>
        <v>1.366325981710597E-2</v>
      </c>
      <c r="BT307" s="125">
        <f t="shared" ref="BT307" si="4880">L307/L312</f>
        <v>5.2310868407032501E-2</v>
      </c>
      <c r="BU307" s="123">
        <f t="shared" ref="BU307" si="4881">M307/M312</f>
        <v>3.2383697752154314E-2</v>
      </c>
      <c r="BV307" s="127">
        <f t="shared" ref="BV307" si="4882">N307/N312</f>
        <v>5.5773169228322032E-2</v>
      </c>
      <c r="BW307" s="128">
        <f t="shared" ref="BW307" si="4883">O307/O312</f>
        <v>4.5580391677863277E-2</v>
      </c>
      <c r="BX307" s="123">
        <f t="shared" ref="BX307" si="4884">P307/P312</f>
        <v>3.7453059054202251E-2</v>
      </c>
      <c r="BY307" s="124">
        <f t="shared" ref="BY307" si="4885">Q307/Q312</f>
        <v>5.4872246696035243E-2</v>
      </c>
      <c r="BZ307" s="125">
        <f t="shared" ref="BZ307" si="4886">R307/R312</f>
        <v>3.499820734162553E-2</v>
      </c>
      <c r="CA307" s="126">
        <f t="shared" ref="CA307" si="4887">S307/S312</f>
        <v>5.7199211045364892E-2</v>
      </c>
      <c r="CB307" s="123">
        <f t="shared" ref="CB307" si="4888">T307/T312</f>
        <v>3.5947136563876651E-2</v>
      </c>
      <c r="CC307" s="124">
        <f t="shared" ref="CC307" si="4889">U307/U312</f>
        <v>2.517431857285158E-2</v>
      </c>
      <c r="CD307" s="125">
        <f t="shared" ref="CD307" si="4890">V307/V312</f>
        <v>7.4068938742686011E-2</v>
      </c>
      <c r="CE307" s="126">
        <f t="shared" ref="CE307" si="4891">W307/W312</f>
        <v>3.7990970126558589E-2</v>
      </c>
      <c r="CF307" s="123">
        <f t="shared" ref="CF307" si="4892">X307/X312</f>
        <v>3.2256996191422423E-2</v>
      </c>
      <c r="CG307" s="124">
        <f t="shared" ref="CG307" si="4893">Y307/Y312</f>
        <v>3.9679855709615602E-2</v>
      </c>
      <c r="CH307" s="125">
        <f t="shared" ref="CH307" si="4894">Z307/Z312</f>
        <v>4.1570592040873877E-2</v>
      </c>
      <c r="CI307" s="123">
        <f t="shared" ref="CI307" si="4895">AA307/AA312</f>
        <v>5.0030224937163949E-2</v>
      </c>
      <c r="CJ307" s="129">
        <f t="shared" ref="CJ307" si="4896">AB307/AB312</f>
        <v>3.9562997257851319E-2</v>
      </c>
      <c r="CK307" s="130">
        <f t="shared" ref="CK307" si="4897">AC307/AC312</f>
        <v>4.9162853099557077E-2</v>
      </c>
    </row>
    <row r="308" spans="1:89" x14ac:dyDescent="0.25">
      <c r="A308" s="139" t="s">
        <v>36</v>
      </c>
      <c r="B308" s="194">
        <v>0</v>
      </c>
      <c r="C308" s="188">
        <v>1175</v>
      </c>
      <c r="D308" s="189">
        <v>7</v>
      </c>
      <c r="E308" s="190">
        <v>662</v>
      </c>
      <c r="F308" s="187">
        <v>16</v>
      </c>
      <c r="G308" s="191">
        <v>1006</v>
      </c>
      <c r="H308" s="189">
        <v>190</v>
      </c>
      <c r="I308" s="190">
        <v>1294</v>
      </c>
      <c r="J308" s="187">
        <v>87</v>
      </c>
      <c r="K308" s="191">
        <v>43</v>
      </c>
      <c r="L308" s="189">
        <v>797</v>
      </c>
      <c r="M308" s="187">
        <v>157</v>
      </c>
      <c r="N308" s="192">
        <v>535</v>
      </c>
      <c r="O308" s="195">
        <v>347</v>
      </c>
      <c r="P308" s="187">
        <v>205</v>
      </c>
      <c r="Q308" s="191">
        <v>268</v>
      </c>
      <c r="R308" s="189">
        <v>218</v>
      </c>
      <c r="S308" s="190">
        <v>232</v>
      </c>
      <c r="T308" s="187">
        <v>57</v>
      </c>
      <c r="U308" s="191">
        <v>27</v>
      </c>
      <c r="V308" s="189">
        <v>512</v>
      </c>
      <c r="W308" s="190">
        <v>40</v>
      </c>
      <c r="X308" s="187">
        <v>84</v>
      </c>
      <c r="Y308" s="191">
        <v>39</v>
      </c>
      <c r="Z308" s="189">
        <v>80</v>
      </c>
      <c r="AA308" s="187">
        <v>224</v>
      </c>
      <c r="AB308" s="162">
        <f t="shared" si="4348"/>
        <v>2788</v>
      </c>
      <c r="AC308" s="165">
        <f t="shared" si="4379"/>
        <v>5514</v>
      </c>
      <c r="BI308" s="139" t="s">
        <v>36</v>
      </c>
      <c r="BJ308" s="123">
        <f>B308/B312</f>
        <v>0</v>
      </c>
      <c r="BK308" s="124">
        <f t="shared" ref="BK308" si="4898">C308/C312</f>
        <v>2.7793547166240894E-2</v>
      </c>
      <c r="BL308" s="125">
        <f t="shared" ref="BL308" si="4899">D308/D312</f>
        <v>2.8773429792831304E-4</v>
      </c>
      <c r="BM308" s="126">
        <f t="shared" ref="BM308" si="4900">E308/E312</f>
        <v>3.0108700595806615E-2</v>
      </c>
      <c r="BN308" s="123">
        <f t="shared" ref="BN308" si="4901">F308/F312</f>
        <v>5.9679224170085786E-4</v>
      </c>
      <c r="BO308" s="124">
        <f t="shared" ref="BO308" si="4902">G308/G312</f>
        <v>3.8080096903626313E-2</v>
      </c>
      <c r="BP308" s="125">
        <f t="shared" ref="BP308" si="4903">H308/H312</f>
        <v>3.9348879592428446E-3</v>
      </c>
      <c r="BQ308" s="126">
        <f t="shared" ref="BQ308" si="4904">I308/I312</f>
        <v>2.3177918286195347E-2</v>
      </c>
      <c r="BR308" s="123">
        <f t="shared" ref="BR308" si="4905">J308/J312</f>
        <v>9.5311130587204199E-3</v>
      </c>
      <c r="BS308" s="124">
        <f t="shared" ref="BS308" si="4906">K308/K312</f>
        <v>4.6261430876815496E-3</v>
      </c>
      <c r="BT308" s="125">
        <f t="shared" ref="BT308" si="4907">L308/L312</f>
        <v>2.6538359083644113E-2</v>
      </c>
      <c r="BU308" s="123">
        <f t="shared" ref="BU308" si="4908">M308/M312</f>
        <v>4.8146217301971847E-3</v>
      </c>
      <c r="BV308" s="127">
        <f t="shared" ref="BV308" si="4909">N308/N312</f>
        <v>1.0637663293102419E-2</v>
      </c>
      <c r="BW308" s="128">
        <f t="shared" ref="BW308" si="4910">O308/O312</f>
        <v>7.0640446235902448E-3</v>
      </c>
      <c r="BX308" s="123">
        <f t="shared" ref="BX308" si="4911">P308/P312</f>
        <v>6.8126682396729915E-3</v>
      </c>
      <c r="BY308" s="124">
        <f t="shared" ref="BY308" si="4912">Q308/Q312</f>
        <v>9.4449339207048465E-3</v>
      </c>
      <c r="BZ308" s="125">
        <f t="shared" ref="BZ308" si="4913">R308/R312</f>
        <v>6.0123003943848424E-3</v>
      </c>
      <c r="CA308" s="126">
        <f t="shared" ref="CA308" si="4914">S308/S312</f>
        <v>6.6317925849698426E-3</v>
      </c>
      <c r="CB308" s="123">
        <f t="shared" ref="CB308" si="4915">T308/T312</f>
        <v>5.0220264317180621E-3</v>
      </c>
      <c r="CC308" s="124">
        <f t="shared" ref="CC308" si="4916">U308/U312</f>
        <v>2.4449877750611247E-3</v>
      </c>
      <c r="CD308" s="125">
        <f t="shared" ref="CD308" si="4917">V308/V312</f>
        <v>1.4198164221735393E-2</v>
      </c>
      <c r="CE308" s="126">
        <f t="shared" ref="CE308" si="4918">W308/W312</f>
        <v>9.3573818045710811E-4</v>
      </c>
      <c r="CF308" s="123">
        <f t="shared" ref="CF308" si="4919">X308/X312</f>
        <v>2.7819175360158967E-3</v>
      </c>
      <c r="CG308" s="124">
        <f t="shared" ref="CG308" si="4920">Y308/Y312</f>
        <v>2.198173824822455E-3</v>
      </c>
      <c r="CH308" s="125">
        <f t="shared" ref="CH308" si="4921">Z308/Z312</f>
        <v>1.3270739677852794E-3</v>
      </c>
      <c r="CI308" s="123">
        <f t="shared" ref="CI308" si="4922">AA308/AA312</f>
        <v>3.563361013012631E-3</v>
      </c>
      <c r="CJ308" s="129">
        <f t="shared" ref="CJ308" si="4923">AB308/AB312</f>
        <v>6.3868926667567738E-3</v>
      </c>
      <c r="CK308" s="130">
        <f t="shared" ref="CK308" si="4924">AC308/AC312</f>
        <v>1.2667475326680267E-2</v>
      </c>
    </row>
    <row r="309" spans="1:89" x14ac:dyDescent="0.25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2">
        <f t="shared" si="4348"/>
        <v>0</v>
      </c>
      <c r="AC309" s="165">
        <f t="shared" si="4379"/>
        <v>0</v>
      </c>
      <c r="BI309" s="131" t="s">
        <v>37</v>
      </c>
      <c r="BJ309" s="123">
        <f>B309/B312</f>
        <v>0</v>
      </c>
      <c r="BK309" s="124">
        <f t="shared" ref="BK309" si="4925">C309/C312</f>
        <v>0</v>
      </c>
      <c r="BL309" s="125">
        <f t="shared" ref="BL309" si="4926">D309/D312</f>
        <v>0</v>
      </c>
      <c r="BM309" s="126">
        <f t="shared" ref="BM309" si="4927">E309/E312</f>
        <v>0</v>
      </c>
      <c r="BN309" s="123">
        <f t="shared" ref="BN309" si="4928">F309/F312</f>
        <v>0</v>
      </c>
      <c r="BO309" s="124">
        <f t="shared" ref="BO309" si="4929">G309/G312</f>
        <v>0</v>
      </c>
      <c r="BP309" s="125">
        <f t="shared" ref="BP309" si="4930">H309/H312</f>
        <v>0</v>
      </c>
      <c r="BQ309" s="126">
        <f t="shared" ref="BQ309" si="4931">I309/I312</f>
        <v>0</v>
      </c>
      <c r="BR309" s="123">
        <f t="shared" ref="BR309" si="4932">J309/J312</f>
        <v>0</v>
      </c>
      <c r="BS309" s="124">
        <f t="shared" ref="BS309" si="4933">K309/K312</f>
        <v>0</v>
      </c>
      <c r="BT309" s="125">
        <f t="shared" ref="BT309" si="4934">L309/L312</f>
        <v>0</v>
      </c>
      <c r="BU309" s="123">
        <f t="shared" ref="BU309" si="4935">M309/M312</f>
        <v>0</v>
      </c>
      <c r="BV309" s="127">
        <f t="shared" ref="BV309" si="4936">N309/N312</f>
        <v>0</v>
      </c>
      <c r="BW309" s="128">
        <f t="shared" ref="BW309" si="4937">O309/O312</f>
        <v>0</v>
      </c>
      <c r="BX309" s="123">
        <f t="shared" ref="BX309" si="4938">P309/P312</f>
        <v>0</v>
      </c>
      <c r="BY309" s="124">
        <f t="shared" ref="BY309" si="4939">Q309/Q312</f>
        <v>0</v>
      </c>
      <c r="BZ309" s="125">
        <f t="shared" ref="BZ309" si="4940">R309/R312</f>
        <v>0</v>
      </c>
      <c r="CA309" s="126">
        <f t="shared" ref="CA309" si="4941">S309/S312</f>
        <v>0</v>
      </c>
      <c r="CB309" s="123">
        <f t="shared" ref="CB309" si="4942">T309/T312</f>
        <v>0</v>
      </c>
      <c r="CC309" s="124">
        <f t="shared" ref="CC309" si="4943">U309/U312</f>
        <v>0</v>
      </c>
      <c r="CD309" s="125">
        <f t="shared" ref="CD309" si="4944">V309/V312</f>
        <v>0</v>
      </c>
      <c r="CE309" s="126">
        <f t="shared" ref="CE309" si="4945">W309/W312</f>
        <v>0</v>
      </c>
      <c r="CF309" s="123">
        <f t="shared" ref="CF309" si="4946">X309/X312</f>
        <v>0</v>
      </c>
      <c r="CG309" s="124">
        <f t="shared" ref="CG309" si="4947">Y309/Y312</f>
        <v>0</v>
      </c>
      <c r="CH309" s="125">
        <f t="shared" ref="CH309" si="4948">Z309/Z312</f>
        <v>0</v>
      </c>
      <c r="CI309" s="123">
        <f t="shared" ref="CI309" si="4949">AA309/AA312</f>
        <v>0</v>
      </c>
      <c r="CJ309" s="129">
        <f t="shared" ref="CJ309" si="4950">AB309/AB312</f>
        <v>0</v>
      </c>
      <c r="CK309" s="130">
        <f t="shared" ref="CK309" si="4951">AC309/AC312</f>
        <v>0</v>
      </c>
    </row>
    <row r="310" spans="1:89" x14ac:dyDescent="0.25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2">
        <f t="shared" si="4348"/>
        <v>0</v>
      </c>
      <c r="AC310" s="165">
        <f t="shared" si="4379"/>
        <v>0</v>
      </c>
      <c r="BI310" s="139" t="s">
        <v>38</v>
      </c>
      <c r="BJ310" s="123">
        <f>B310/B312</f>
        <v>0</v>
      </c>
      <c r="BK310" s="124">
        <f t="shared" ref="BK310" si="4952">C310/C312</f>
        <v>0</v>
      </c>
      <c r="BL310" s="125">
        <f t="shared" ref="BL310" si="4953">D310/D312</f>
        <v>0</v>
      </c>
      <c r="BM310" s="126">
        <f t="shared" ref="BM310" si="4954">E310/E312</f>
        <v>0</v>
      </c>
      <c r="BN310" s="123">
        <f t="shared" ref="BN310" si="4955">F310/F312</f>
        <v>0</v>
      </c>
      <c r="BO310" s="124">
        <f t="shared" ref="BO310" si="4956">G310/G312</f>
        <v>0</v>
      </c>
      <c r="BP310" s="125">
        <f t="shared" ref="BP310" si="4957">H310/H312</f>
        <v>0</v>
      </c>
      <c r="BQ310" s="126">
        <f t="shared" ref="BQ310" si="4958">I310/I312</f>
        <v>0</v>
      </c>
      <c r="BR310" s="123">
        <f t="shared" ref="BR310" si="4959">J310/J312</f>
        <v>0</v>
      </c>
      <c r="BS310" s="124">
        <f t="shared" ref="BS310" si="4960">K310/K312</f>
        <v>0</v>
      </c>
      <c r="BT310" s="125">
        <f t="shared" ref="BT310" si="4961">L310/L312</f>
        <v>0</v>
      </c>
      <c r="BU310" s="123">
        <f t="shared" ref="BU310" si="4962">M310/M312</f>
        <v>0</v>
      </c>
      <c r="BV310" s="127">
        <f t="shared" ref="BV310" si="4963">N310/N312</f>
        <v>0</v>
      </c>
      <c r="BW310" s="128">
        <f t="shared" ref="BW310" si="4964">O310/O312</f>
        <v>0</v>
      </c>
      <c r="BX310" s="123">
        <f t="shared" ref="BX310" si="4965">P310/P312</f>
        <v>0</v>
      </c>
      <c r="BY310" s="124">
        <f t="shared" ref="BY310" si="4966">Q310/Q312</f>
        <v>0</v>
      </c>
      <c r="BZ310" s="125">
        <f t="shared" ref="BZ310" si="4967">R310/R312</f>
        <v>0</v>
      </c>
      <c r="CA310" s="126">
        <f t="shared" ref="CA310" si="4968">S310/S312</f>
        <v>0</v>
      </c>
      <c r="CB310" s="123">
        <f t="shared" ref="CB310" si="4969">T310/T312</f>
        <v>0</v>
      </c>
      <c r="CC310" s="124">
        <f t="shared" ref="CC310" si="4970">U310/U312</f>
        <v>0</v>
      </c>
      <c r="CD310" s="125">
        <f t="shared" ref="CD310" si="4971">V310/V312</f>
        <v>0</v>
      </c>
      <c r="CE310" s="126">
        <f t="shared" ref="CE310" si="4972">W310/W312</f>
        <v>0</v>
      </c>
      <c r="CF310" s="123">
        <f t="shared" ref="CF310" si="4973">X310/X312</f>
        <v>0</v>
      </c>
      <c r="CG310" s="124">
        <f t="shared" ref="CG310" si="4974">Y310/Y312</f>
        <v>0</v>
      </c>
      <c r="CH310" s="125">
        <f t="shared" ref="CH310" si="4975">Z310/Z312</f>
        <v>0</v>
      </c>
      <c r="CI310" s="123">
        <f t="shared" ref="CI310" si="4976">AA310/AA312</f>
        <v>0</v>
      </c>
      <c r="CJ310" s="129">
        <f t="shared" ref="CJ310" si="4977">AB310/AB312</f>
        <v>0</v>
      </c>
      <c r="CK310" s="130">
        <f t="shared" ref="CK310" si="4978">AC310/AC312</f>
        <v>0</v>
      </c>
    </row>
    <row r="311" spans="1:89" ht="13.8" thickBot="1" x14ac:dyDescent="0.3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2">
        <f t="shared" si="4348"/>
        <v>0</v>
      </c>
      <c r="AC311" s="165">
        <f t="shared" si="4379"/>
        <v>0</v>
      </c>
      <c r="BI311" s="131" t="s">
        <v>39</v>
      </c>
      <c r="BJ311" s="123">
        <f>B311/B312</f>
        <v>0</v>
      </c>
      <c r="BK311" s="124">
        <f t="shared" ref="BK311" si="4979">C311/C312</f>
        <v>0</v>
      </c>
      <c r="BL311" s="125">
        <f t="shared" ref="BL311" si="4980">D311/D312</f>
        <v>0</v>
      </c>
      <c r="BM311" s="126">
        <f t="shared" ref="BM311" si="4981">E311/E312</f>
        <v>0</v>
      </c>
      <c r="BN311" s="123">
        <f t="shared" ref="BN311" si="4982">F311/F312</f>
        <v>0</v>
      </c>
      <c r="BO311" s="124">
        <f t="shared" ref="BO311" si="4983">G311/G312</f>
        <v>0</v>
      </c>
      <c r="BP311" s="125">
        <f t="shared" ref="BP311" si="4984">H311/H312</f>
        <v>0</v>
      </c>
      <c r="BQ311" s="126">
        <f t="shared" ref="BQ311" si="4985">I311/I312</f>
        <v>0</v>
      </c>
      <c r="BR311" s="123">
        <f t="shared" ref="BR311" si="4986">J311/J312</f>
        <v>0</v>
      </c>
      <c r="BS311" s="124">
        <f t="shared" ref="BS311" si="4987">K311/K312</f>
        <v>0</v>
      </c>
      <c r="BT311" s="125">
        <f t="shared" ref="BT311" si="4988">L311/L312</f>
        <v>0</v>
      </c>
      <c r="BU311" s="123">
        <f t="shared" ref="BU311" si="4989">M311/M312</f>
        <v>0</v>
      </c>
      <c r="BV311" s="127">
        <f t="shared" ref="BV311" si="4990">N311/N312</f>
        <v>0</v>
      </c>
      <c r="BW311" s="128">
        <f t="shared" ref="BW311" si="4991">O311/O312</f>
        <v>0</v>
      </c>
      <c r="BX311" s="123">
        <f t="shared" ref="BX311" si="4992">P311/P312</f>
        <v>0</v>
      </c>
      <c r="BY311" s="124">
        <f t="shared" ref="BY311" si="4993">Q311/Q312</f>
        <v>0</v>
      </c>
      <c r="BZ311" s="125">
        <f t="shared" ref="BZ311" si="4994">R311/R312</f>
        <v>0</v>
      </c>
      <c r="CA311" s="126">
        <f t="shared" ref="CA311" si="4995">S311/S312</f>
        <v>0</v>
      </c>
      <c r="CB311" s="123">
        <f t="shared" ref="CB311" si="4996">T311/T312</f>
        <v>0</v>
      </c>
      <c r="CC311" s="124">
        <f t="shared" ref="CC311" si="4997">U311/U312</f>
        <v>0</v>
      </c>
      <c r="CD311" s="125">
        <f t="shared" ref="CD311" si="4998">V311/V312</f>
        <v>0</v>
      </c>
      <c r="CE311" s="126">
        <f t="shared" ref="CE311" si="4999">W311/W312</f>
        <v>0</v>
      </c>
      <c r="CF311" s="123">
        <f t="shared" ref="CF311" si="5000">X311/X312</f>
        <v>0</v>
      </c>
      <c r="CG311" s="124">
        <f t="shared" ref="CG311" si="5001">Y311/Y312</f>
        <v>0</v>
      </c>
      <c r="CH311" s="125">
        <f t="shared" ref="CH311" si="5002">Z311/Z312</f>
        <v>0</v>
      </c>
      <c r="CI311" s="123">
        <f t="shared" ref="CI311" si="5003">AA311/AA312</f>
        <v>0</v>
      </c>
      <c r="CJ311" s="129">
        <f t="shared" ref="CJ311" si="5004">AB311/AB312</f>
        <v>0</v>
      </c>
      <c r="CK311" s="130">
        <f t="shared" ref="CK311" si="5005">AC311/AC312</f>
        <v>0</v>
      </c>
    </row>
    <row r="312" spans="1:89" ht="14.4" thickTop="1" thickBot="1" x14ac:dyDescent="0.3">
      <c r="A312" s="251" t="s">
        <v>13</v>
      </c>
      <c r="B312" s="14">
        <f>SUM(B289:B311)</f>
        <v>43403</v>
      </c>
      <c r="C312" s="1">
        <f t="shared" ref="C312:AA312" si="5006">SUM(C289:C311)</f>
        <v>42276</v>
      </c>
      <c r="D312" s="14">
        <f t="shared" si="5006"/>
        <v>24328</v>
      </c>
      <c r="E312" s="1">
        <f t="shared" si="5006"/>
        <v>21987</v>
      </c>
      <c r="F312" s="14">
        <f t="shared" si="5006"/>
        <v>26810</v>
      </c>
      <c r="G312" s="1">
        <f t="shared" si="5006"/>
        <v>26418</v>
      </c>
      <c r="H312" s="14">
        <f t="shared" si="5006"/>
        <v>48286</v>
      </c>
      <c r="I312" s="1">
        <f t="shared" si="5006"/>
        <v>55829</v>
      </c>
      <c r="J312" s="14">
        <f t="shared" si="5006"/>
        <v>9128</v>
      </c>
      <c r="K312" s="1">
        <f t="shared" si="5006"/>
        <v>9295</v>
      </c>
      <c r="L312" s="14">
        <f t="shared" si="5006"/>
        <v>30032</v>
      </c>
      <c r="M312" s="1">
        <f t="shared" si="5006"/>
        <v>32609</v>
      </c>
      <c r="N312" s="14">
        <f t="shared" si="5006"/>
        <v>50293</v>
      </c>
      <c r="O312" s="1">
        <f t="shared" si="5006"/>
        <v>49122</v>
      </c>
      <c r="P312" s="14">
        <f t="shared" si="5006"/>
        <v>30091</v>
      </c>
      <c r="Q312" s="1">
        <f t="shared" si="5006"/>
        <v>28375</v>
      </c>
      <c r="R312" s="14">
        <f t="shared" si="5006"/>
        <v>36259</v>
      </c>
      <c r="S312" s="1">
        <f t="shared" si="5006"/>
        <v>34983</v>
      </c>
      <c r="T312" s="14">
        <f t="shared" si="5006"/>
        <v>11350</v>
      </c>
      <c r="U312" s="1">
        <f t="shared" si="5006"/>
        <v>11043</v>
      </c>
      <c r="V312" s="14">
        <f t="shared" si="5006"/>
        <v>36061</v>
      </c>
      <c r="W312" s="1">
        <f t="shared" si="5006"/>
        <v>42747</v>
      </c>
      <c r="X312" s="14">
        <f t="shared" si="5006"/>
        <v>30195</v>
      </c>
      <c r="Y312" s="1">
        <f t="shared" si="5006"/>
        <v>17742</v>
      </c>
      <c r="Z312" s="14">
        <f t="shared" si="5006"/>
        <v>60283</v>
      </c>
      <c r="AA312" s="1">
        <f t="shared" si="5006"/>
        <v>62862</v>
      </c>
      <c r="AB312" s="166">
        <f t="shared" ref="AB312:AC312" si="5007">SUM(AB288:AB311)</f>
        <v>436519</v>
      </c>
      <c r="AC312" s="167">
        <f t="shared" si="5007"/>
        <v>435288</v>
      </c>
      <c r="BI312" s="251" t="s">
        <v>13</v>
      </c>
      <c r="BJ312" s="147">
        <f>SUM(BJ288:BJ311)</f>
        <v>0.99999999999999989</v>
      </c>
      <c r="BK312" s="148">
        <f t="shared" ref="BK312:CK312" si="5008">SUM(BK288:BK311)</f>
        <v>1</v>
      </c>
      <c r="BL312" s="147">
        <f t="shared" si="5008"/>
        <v>0.99999999999999978</v>
      </c>
      <c r="BM312" s="148">
        <f t="shared" si="5008"/>
        <v>1</v>
      </c>
      <c r="BN312" s="147">
        <f t="shared" si="5008"/>
        <v>1</v>
      </c>
      <c r="BO312" s="148">
        <f t="shared" si="5008"/>
        <v>1</v>
      </c>
      <c r="BP312" s="147">
        <f t="shared" si="5008"/>
        <v>0.99999999999999989</v>
      </c>
      <c r="BQ312" s="148">
        <f t="shared" si="5008"/>
        <v>1</v>
      </c>
      <c r="BR312" s="147">
        <f t="shared" si="5008"/>
        <v>1</v>
      </c>
      <c r="BS312" s="148">
        <f t="shared" si="5008"/>
        <v>0.99999999999999989</v>
      </c>
      <c r="BT312" s="147">
        <f t="shared" si="5008"/>
        <v>1</v>
      </c>
      <c r="BU312" s="148">
        <f t="shared" si="5008"/>
        <v>0.99999999999999989</v>
      </c>
      <c r="BV312" s="147">
        <f t="shared" si="5008"/>
        <v>1</v>
      </c>
      <c r="BW312" s="148">
        <f t="shared" si="5008"/>
        <v>1.0000000000000002</v>
      </c>
      <c r="BX312" s="147">
        <f t="shared" si="5008"/>
        <v>0.99999999999999989</v>
      </c>
      <c r="BY312" s="148">
        <f t="shared" si="5008"/>
        <v>1</v>
      </c>
      <c r="BZ312" s="147">
        <f t="shared" si="5008"/>
        <v>1</v>
      </c>
      <c r="CA312" s="148">
        <f t="shared" si="5008"/>
        <v>0.99999999999999989</v>
      </c>
      <c r="CB312" s="147">
        <f t="shared" si="5008"/>
        <v>0.99999999999999989</v>
      </c>
      <c r="CC312" s="148">
        <f t="shared" si="5008"/>
        <v>1</v>
      </c>
      <c r="CD312" s="147">
        <f t="shared" si="5008"/>
        <v>1</v>
      </c>
      <c r="CE312" s="148">
        <f t="shared" si="5008"/>
        <v>1.0000000000000002</v>
      </c>
      <c r="CF312" s="147">
        <f t="shared" si="5008"/>
        <v>1.0000000000000002</v>
      </c>
      <c r="CG312" s="148">
        <f t="shared" si="5008"/>
        <v>1</v>
      </c>
      <c r="CH312" s="147">
        <f t="shared" si="5008"/>
        <v>1</v>
      </c>
      <c r="CI312" s="148">
        <f t="shared" si="5008"/>
        <v>0.99999999999999978</v>
      </c>
      <c r="CJ312" s="147">
        <f t="shared" si="5008"/>
        <v>0.99999999999999978</v>
      </c>
      <c r="CK312" s="148">
        <f t="shared" si="5008"/>
        <v>1</v>
      </c>
    </row>
    <row r="313" spans="1:89" ht="13.8" thickTop="1" x14ac:dyDescent="0.25">
      <c r="A313" s="178"/>
    </row>
    <row r="315" spans="1:89" x14ac:dyDescent="0.25">
      <c r="A315" s="299">
        <f>+A284+1</f>
        <v>45241</v>
      </c>
      <c r="B315" s="299"/>
      <c r="C315" s="299"/>
      <c r="D315" s="299"/>
      <c r="BI315" s="298">
        <f>+BI284+1</f>
        <v>45241</v>
      </c>
      <c r="BJ315" s="298"/>
      <c r="BK315" s="298"/>
      <c r="BL315" s="298"/>
    </row>
    <row r="316" spans="1:89" ht="13.8" thickBot="1" x14ac:dyDescent="0.3">
      <c r="AE316" t="s">
        <v>84</v>
      </c>
    </row>
    <row r="317" spans="1:89" ht="14.4" thickTop="1" thickBot="1" x14ac:dyDescent="0.3">
      <c r="A317" s="290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0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0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5">
      <c r="A318" s="291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68" t="s">
        <v>14</v>
      </c>
      <c r="AC318" s="169" t="s">
        <v>15</v>
      </c>
      <c r="AE318" s="291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68" t="s">
        <v>14</v>
      </c>
      <c r="BG318" s="169" t="s">
        <v>15</v>
      </c>
      <c r="BI318" s="291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8" thickTop="1" x14ac:dyDescent="0.25">
      <c r="A319" s="119" t="s">
        <v>16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1"/>
      <c r="AA319" s="176"/>
      <c r="AB319" s="162">
        <f t="shared" ref="AB319:AB342" si="5009">B319+D319+F319+H319+J319+L319+N319+P319+R319+T319+V319+X319+Z319</f>
        <v>0</v>
      </c>
      <c r="AC319" s="163">
        <f>C319+E319+G319+I319+K319+M319+O319+Q319+S319+U319+W319+Y319+AA319</f>
        <v>0</v>
      </c>
      <c r="AE319" s="254" t="str">
        <f>$AE$9</f>
        <v>07:00 - 07:59</v>
      </c>
      <c r="AF319" s="120">
        <f t="shared" ref="AF319:AO320" si="5010">SUMIF($A$9:$A$32,$AE319,B$319:B$342)</f>
        <v>2275</v>
      </c>
      <c r="AG319" s="177">
        <f t="shared" si="5010"/>
        <v>1778</v>
      </c>
      <c r="AH319" s="121">
        <f t="shared" si="5010"/>
        <v>1237</v>
      </c>
      <c r="AI319" s="172">
        <f t="shared" si="5010"/>
        <v>1039</v>
      </c>
      <c r="AJ319" s="120">
        <f t="shared" si="5010"/>
        <v>1750</v>
      </c>
      <c r="AK319" s="122">
        <f t="shared" si="5010"/>
        <v>1142</v>
      </c>
      <c r="AL319" s="121">
        <f t="shared" si="5010"/>
        <v>2618</v>
      </c>
      <c r="AM319" s="172">
        <f t="shared" si="5010"/>
        <v>2473</v>
      </c>
      <c r="AN319" s="120">
        <f t="shared" si="5010"/>
        <v>206</v>
      </c>
      <c r="AO319" s="122">
        <f t="shared" si="5010"/>
        <v>687</v>
      </c>
      <c r="AP319" s="121">
        <f t="shared" ref="AP319:AY320" si="5011">SUMIF($A$9:$A$32,$AE319,L$319:L$342)</f>
        <v>1099</v>
      </c>
      <c r="AQ319" s="120">
        <f t="shared" si="5011"/>
        <v>1711</v>
      </c>
      <c r="AR319" s="171">
        <f t="shared" si="5011"/>
        <v>2670</v>
      </c>
      <c r="AS319" s="173">
        <f t="shared" si="5011"/>
        <v>2821</v>
      </c>
      <c r="AT319" s="120">
        <f t="shared" si="5011"/>
        <v>1551</v>
      </c>
      <c r="AU319" s="122">
        <f t="shared" si="5011"/>
        <v>1537</v>
      </c>
      <c r="AV319" s="121">
        <f t="shared" si="5011"/>
        <v>2471</v>
      </c>
      <c r="AW319" s="172">
        <f t="shared" si="5011"/>
        <v>1636</v>
      </c>
      <c r="AX319" s="120">
        <f t="shared" si="5011"/>
        <v>340</v>
      </c>
      <c r="AY319" s="122">
        <f t="shared" si="5011"/>
        <v>714</v>
      </c>
      <c r="AZ319" s="121">
        <f t="shared" ref="AZ319:BE320" si="5012">SUMIF($A$9:$A$32,$AE319,V$319:V$342)</f>
        <v>1259</v>
      </c>
      <c r="BA319" s="172">
        <f t="shared" si="5012"/>
        <v>2113</v>
      </c>
      <c r="BB319" s="120">
        <f t="shared" si="5012"/>
        <v>1487</v>
      </c>
      <c r="BC319" s="122">
        <f t="shared" si="5012"/>
        <v>1184</v>
      </c>
      <c r="BD319" s="21">
        <f t="shared" si="5012"/>
        <v>3117</v>
      </c>
      <c r="BE319" s="176">
        <f t="shared" si="5012"/>
        <v>3029</v>
      </c>
      <c r="BF319" s="162">
        <f>AF319+AH319+AJ319+AL319+AN319+AP319+AR319+AT319+AV319+AX319+AZ319+BB319+BD319</f>
        <v>22080</v>
      </c>
      <c r="BG319" s="163">
        <f>AG319+AI319+AK319+AM319+AO319+AQ319+AS319+AU319+AW319+AY319+BA319+BC319+BE319</f>
        <v>21864</v>
      </c>
      <c r="BI319" s="119" t="s">
        <v>16</v>
      </c>
      <c r="BJ319" s="123">
        <f>B319/B343</f>
        <v>0</v>
      </c>
      <c r="BK319" s="124">
        <f t="shared" ref="BK319" si="5013">C319/C343</f>
        <v>0</v>
      </c>
      <c r="BL319" s="125">
        <f t="shared" ref="BL319" si="5014">D319/D343</f>
        <v>0</v>
      </c>
      <c r="BM319" s="126">
        <f t="shared" ref="BM319" si="5015">E319/E343</f>
        <v>0</v>
      </c>
      <c r="BN319" s="123">
        <f t="shared" ref="BN319" si="5016">F319/F343</f>
        <v>0</v>
      </c>
      <c r="BO319" s="124">
        <f t="shared" ref="BO319" si="5017">G319/G343</f>
        <v>0</v>
      </c>
      <c r="BP319" s="125">
        <f t="shared" ref="BP319" si="5018">H319/H343</f>
        <v>0</v>
      </c>
      <c r="BQ319" s="126">
        <f t="shared" ref="BQ319" si="5019">I319/I343</f>
        <v>0</v>
      </c>
      <c r="BR319" s="123">
        <f t="shared" ref="BR319" si="5020">J319/J343</f>
        <v>0</v>
      </c>
      <c r="BS319" s="124">
        <f t="shared" ref="BS319" si="5021">K319/K343</f>
        <v>0</v>
      </c>
      <c r="BT319" s="125">
        <f t="shared" ref="BT319" si="5022">L319/L343</f>
        <v>0</v>
      </c>
      <c r="BU319" s="123">
        <f t="shared" ref="BU319" si="5023">M319/M343</f>
        <v>0</v>
      </c>
      <c r="BV319" s="127">
        <f t="shared" ref="BV319" si="5024">N319/N343</f>
        <v>0</v>
      </c>
      <c r="BW319" s="128">
        <f t="shared" ref="BW319" si="5025">O319/O343</f>
        <v>0</v>
      </c>
      <c r="BX319" s="123">
        <f t="shared" ref="BX319" si="5026">P319/P343</f>
        <v>0</v>
      </c>
      <c r="BY319" s="124">
        <f t="shared" ref="BY319" si="5027">Q319/Q343</f>
        <v>0</v>
      </c>
      <c r="BZ319" s="125">
        <f t="shared" ref="BZ319" si="5028">R319/R343</f>
        <v>0</v>
      </c>
      <c r="CA319" s="126">
        <f t="shared" ref="CA319" si="5029">S319/S343</f>
        <v>0</v>
      </c>
      <c r="CB319" s="123">
        <f t="shared" ref="CB319" si="5030">T319/T343</f>
        <v>0</v>
      </c>
      <c r="CC319" s="124">
        <f t="shared" ref="CC319" si="5031">U319/U343</f>
        <v>0</v>
      </c>
      <c r="CD319" s="125">
        <f t="shared" ref="CD319" si="5032">V319/V343</f>
        <v>0</v>
      </c>
      <c r="CE319" s="126">
        <f t="shared" ref="CE319" si="5033">W319/W343</f>
        <v>0</v>
      </c>
      <c r="CF319" s="123">
        <f t="shared" ref="CF319" si="5034">X319/X343</f>
        <v>0</v>
      </c>
      <c r="CG319" s="124">
        <f t="shared" ref="CG319" si="5035">Y319/Y343</f>
        <v>0</v>
      </c>
      <c r="CH319" s="125">
        <f t="shared" ref="CH319" si="5036">Z319/Z343</f>
        <v>0</v>
      </c>
      <c r="CI319" s="123">
        <f t="shared" ref="CI319" si="5037">AA319/AA343</f>
        <v>0</v>
      </c>
      <c r="CJ319" s="129">
        <f t="shared" ref="CJ319" si="5038">AB319/AB343</f>
        <v>0</v>
      </c>
      <c r="CK319" s="130">
        <f t="shared" ref="CK319" si="5039">AC319/AC343</f>
        <v>0</v>
      </c>
    </row>
    <row r="320" spans="1:89" x14ac:dyDescent="0.25">
      <c r="A320" s="131" t="s">
        <v>17</v>
      </c>
      <c r="B320" s="180">
        <v>330</v>
      </c>
      <c r="C320" s="181">
        <v>0</v>
      </c>
      <c r="D320" s="182">
        <v>310</v>
      </c>
      <c r="E320" s="183">
        <v>0</v>
      </c>
      <c r="F320" s="180">
        <v>387</v>
      </c>
      <c r="G320" s="184">
        <v>3</v>
      </c>
      <c r="H320" s="182">
        <v>340</v>
      </c>
      <c r="I320" s="183">
        <v>37</v>
      </c>
      <c r="J320" s="180">
        <v>11</v>
      </c>
      <c r="K320" s="184">
        <v>29</v>
      </c>
      <c r="L320" s="182">
        <v>39</v>
      </c>
      <c r="M320" s="180">
        <v>69</v>
      </c>
      <c r="N320" s="185">
        <v>173</v>
      </c>
      <c r="O320" s="186">
        <v>128</v>
      </c>
      <c r="P320" s="180">
        <v>92</v>
      </c>
      <c r="Q320" s="184">
        <v>53</v>
      </c>
      <c r="R320" s="182">
        <v>56</v>
      </c>
      <c r="S320" s="183">
        <v>81</v>
      </c>
      <c r="T320" s="180">
        <v>0</v>
      </c>
      <c r="U320" s="184">
        <v>19</v>
      </c>
      <c r="V320" s="182">
        <v>17</v>
      </c>
      <c r="W320" s="183">
        <v>0</v>
      </c>
      <c r="X320" s="180">
        <v>1</v>
      </c>
      <c r="Y320" s="184">
        <v>0</v>
      </c>
      <c r="Z320" s="182">
        <v>0</v>
      </c>
      <c r="AA320" s="180">
        <v>0</v>
      </c>
      <c r="AB320" s="162">
        <f t="shared" si="5009"/>
        <v>1756</v>
      </c>
      <c r="AC320" s="165">
        <f t="shared" ref="AC320:AC342" si="5040">SUM(C320,E320,G320,I320,K320,M320,O320,Q320,S320,U320,W320,Y320,AA320)</f>
        <v>419</v>
      </c>
      <c r="AE320" s="256" t="str">
        <f>$AE$10</f>
        <v>08:00 - 08:59</v>
      </c>
      <c r="AF320" s="120">
        <f t="shared" si="5010"/>
        <v>2183</v>
      </c>
      <c r="AG320" s="181">
        <f t="shared" si="5010"/>
        <v>1637</v>
      </c>
      <c r="AH320" s="182">
        <f t="shared" si="5010"/>
        <v>1238</v>
      </c>
      <c r="AI320" s="183">
        <f t="shared" si="5010"/>
        <v>970</v>
      </c>
      <c r="AJ320" s="180">
        <f t="shared" si="5010"/>
        <v>1434</v>
      </c>
      <c r="AK320" s="184">
        <f t="shared" si="5010"/>
        <v>982</v>
      </c>
      <c r="AL320" s="182">
        <f t="shared" si="5010"/>
        <v>2477</v>
      </c>
      <c r="AM320" s="183">
        <f t="shared" si="5010"/>
        <v>2445</v>
      </c>
      <c r="AN320" s="180">
        <f t="shared" si="5010"/>
        <v>206</v>
      </c>
      <c r="AO320" s="184">
        <f t="shared" si="5010"/>
        <v>600</v>
      </c>
      <c r="AP320" s="182">
        <f t="shared" si="5011"/>
        <v>794</v>
      </c>
      <c r="AQ320" s="180">
        <f t="shared" si="5011"/>
        <v>1755</v>
      </c>
      <c r="AR320" s="185">
        <f t="shared" si="5011"/>
        <v>2272</v>
      </c>
      <c r="AS320" s="186">
        <f t="shared" si="5011"/>
        <v>2724</v>
      </c>
      <c r="AT320" s="180">
        <f t="shared" si="5011"/>
        <v>1426</v>
      </c>
      <c r="AU320" s="184">
        <f t="shared" si="5011"/>
        <v>1228</v>
      </c>
      <c r="AV320" s="182">
        <f t="shared" si="5011"/>
        <v>2188</v>
      </c>
      <c r="AW320" s="183">
        <f t="shared" si="5011"/>
        <v>1331</v>
      </c>
      <c r="AX320" s="180">
        <f t="shared" si="5011"/>
        <v>266</v>
      </c>
      <c r="AY320" s="184">
        <f t="shared" si="5011"/>
        <v>534</v>
      </c>
      <c r="AZ320" s="182">
        <f t="shared" si="5012"/>
        <v>1061</v>
      </c>
      <c r="BA320" s="183">
        <f t="shared" si="5012"/>
        <v>2212</v>
      </c>
      <c r="BB320" s="180">
        <f t="shared" si="5012"/>
        <v>1290</v>
      </c>
      <c r="BC320" s="184">
        <f t="shared" si="5012"/>
        <v>905</v>
      </c>
      <c r="BD320" s="182">
        <f t="shared" si="5012"/>
        <v>3012</v>
      </c>
      <c r="BE320" s="180">
        <f t="shared" si="5012"/>
        <v>2893</v>
      </c>
      <c r="BF320" s="164">
        <f>SUM(AF320,AH320,AJ320,AL320,AN320,AP320,AR320,AT320,AV320,AX320,AZ320,BB320,BD320)</f>
        <v>19847</v>
      </c>
      <c r="BG320" s="165">
        <f>SUM(AG320,AI320,AK320,AM320,AO320,AQ320,AS320,AU320,AW320,AY320,BA320,BC320,BE320)</f>
        <v>20216</v>
      </c>
      <c r="BI320" s="131" t="s">
        <v>17</v>
      </c>
      <c r="BJ320" s="123" t="e">
        <f>#REF!/B343</f>
        <v>#REF!</v>
      </c>
      <c r="BK320" s="124">
        <f t="shared" ref="BK320" si="5041">C320/C343</f>
        <v>0</v>
      </c>
      <c r="BL320" s="125">
        <f t="shared" ref="BL320" si="5042">D320/D343</f>
        <v>1.8526265463455448E-2</v>
      </c>
      <c r="BM320" s="126">
        <f t="shared" ref="BM320" si="5043">E320/E343</f>
        <v>0</v>
      </c>
      <c r="BN320" s="123">
        <f t="shared" ref="BN320" si="5044">F320/F343</f>
        <v>1.9406278206799719E-2</v>
      </c>
      <c r="BO320" s="124">
        <f t="shared" ref="BO320" si="5045">G320/G343</f>
        <v>1.2238404112103782E-4</v>
      </c>
      <c r="BP320" s="125">
        <f t="shared" ref="BP320" si="5046">H320/H343</f>
        <v>8.0938891137191417E-3</v>
      </c>
      <c r="BQ320" s="126">
        <f t="shared" ref="BQ320" si="5047">I320/I343</f>
        <v>7.6634701021105608E-4</v>
      </c>
      <c r="BR320" s="123">
        <f t="shared" ref="BR320" si="5048">J320/J343</f>
        <v>1.5640551684913977E-3</v>
      </c>
      <c r="BS320" s="124">
        <f t="shared" ref="BS320" si="5049">K320/K343</f>
        <v>4.2982066103453391E-3</v>
      </c>
      <c r="BT320" s="125">
        <f t="shared" ref="BT320" si="5050">L320/L343</f>
        <v>1.8876143458690286E-3</v>
      </c>
      <c r="BU320" s="123">
        <f t="shared" ref="BU320" si="5051">M320/M343</f>
        <v>3.2752646318887357E-3</v>
      </c>
      <c r="BV320" s="127">
        <f t="shared" ref="BV320" si="5052">N320/N343</f>
        <v>4.1123894646762386E-3</v>
      </c>
      <c r="BW320" s="128">
        <f t="shared" ref="BW320" si="5053">O320/O343</f>
        <v>3.2665560801327037E-3</v>
      </c>
      <c r="BX320" s="123">
        <f t="shared" ref="BX320" si="5054">P320/P343</f>
        <v>3.9252495946753138E-3</v>
      </c>
      <c r="BY320" s="124">
        <f t="shared" ref="BY320" si="5055">Q320/Q343</f>
        <v>2.7899141969784701E-3</v>
      </c>
      <c r="BZ320" s="125">
        <f t="shared" ref="BZ320" si="5056">R320/R343</f>
        <v>1.7697437031886989E-3</v>
      </c>
      <c r="CA320" s="126">
        <f t="shared" ref="CA320" si="5057">S320/S343</f>
        <v>2.8894517176185209E-3</v>
      </c>
      <c r="CB320" s="123">
        <f t="shared" ref="CB320" si="5058">T320/T343</f>
        <v>0</v>
      </c>
      <c r="CC320" s="124">
        <f t="shared" ref="CC320" si="5059">U320/U343</f>
        <v>3.3037732568249002E-3</v>
      </c>
      <c r="CD320" s="125">
        <f t="shared" ref="CD320" si="5060">V320/V343</f>
        <v>6.260818325783523E-4</v>
      </c>
      <c r="CE320" s="126">
        <f t="shared" ref="CE320" si="5061">W320/W343</f>
        <v>0</v>
      </c>
      <c r="CF320" s="123">
        <f t="shared" ref="CF320" si="5062">X320/X343</f>
        <v>4.5146726862302482E-5</v>
      </c>
      <c r="CG320" s="124">
        <f t="shared" ref="CG320" si="5063">Y320/Y343</f>
        <v>0</v>
      </c>
      <c r="CH320" s="125">
        <f t="shared" ref="CH320" si="5064">Z320/Z343</f>
        <v>0</v>
      </c>
      <c r="CI320" s="123">
        <f t="shared" ref="CI320" si="5065">AA320/AA343</f>
        <v>0</v>
      </c>
      <c r="CJ320" s="129">
        <f t="shared" ref="CJ320" si="5066">AB320/AB343</f>
        <v>5.1465416178194607E-3</v>
      </c>
      <c r="CK320" s="130">
        <f t="shared" ref="CK320" si="5067">AC320/AC343</f>
        <v>1.2318638187778382E-3</v>
      </c>
    </row>
    <row r="321" spans="1:89" ht="13.8" thickBot="1" x14ac:dyDescent="0.3">
      <c r="A321" s="139" t="s">
        <v>18</v>
      </c>
      <c r="B321" s="187">
        <v>1388</v>
      </c>
      <c r="C321" s="188">
        <v>491</v>
      </c>
      <c r="D321" s="189">
        <v>1072</v>
      </c>
      <c r="E321" s="190">
        <v>301</v>
      </c>
      <c r="F321" s="187">
        <v>1607</v>
      </c>
      <c r="G321" s="191">
        <v>423</v>
      </c>
      <c r="H321" s="189">
        <v>1757</v>
      </c>
      <c r="I321" s="190">
        <v>763</v>
      </c>
      <c r="J321" s="187">
        <v>80</v>
      </c>
      <c r="K321" s="191">
        <v>271</v>
      </c>
      <c r="L321" s="189">
        <v>381</v>
      </c>
      <c r="M321" s="187">
        <v>888</v>
      </c>
      <c r="N321" s="192">
        <v>1428</v>
      </c>
      <c r="O321" s="193">
        <v>1440</v>
      </c>
      <c r="P321" s="187">
        <v>878</v>
      </c>
      <c r="Q321" s="191">
        <v>728</v>
      </c>
      <c r="R321" s="189">
        <v>1214</v>
      </c>
      <c r="S321" s="190">
        <v>862</v>
      </c>
      <c r="T321" s="187">
        <v>88</v>
      </c>
      <c r="U321" s="191">
        <v>492</v>
      </c>
      <c r="V321" s="189">
        <v>559</v>
      </c>
      <c r="W321" s="190">
        <v>1032</v>
      </c>
      <c r="X321" s="187">
        <v>732</v>
      </c>
      <c r="Y321" s="191">
        <v>668</v>
      </c>
      <c r="Z321" s="189">
        <v>1968</v>
      </c>
      <c r="AA321" s="187">
        <v>1511</v>
      </c>
      <c r="AB321" s="162">
        <f t="shared" si="5009"/>
        <v>13152</v>
      </c>
      <c r="AC321" s="165">
        <f t="shared" si="5040"/>
        <v>9870</v>
      </c>
      <c r="AE321" s="254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18</v>
      </c>
      <c r="BJ321" s="123">
        <f>B320/B343</f>
        <v>1.0235732009925558E-2</v>
      </c>
      <c r="BK321" s="124">
        <f t="shared" ref="BK321" si="5068">C321/C343</f>
        <v>1.4055879995419672E-2</v>
      </c>
      <c r="BL321" s="125">
        <f t="shared" ref="BL321" si="5069">D321/D343</f>
        <v>6.4065021215562068E-2</v>
      </c>
      <c r="BM321" s="126">
        <f t="shared" ref="BM321" si="5070">E321/E343</f>
        <v>1.8431204457779682E-2</v>
      </c>
      <c r="BN321" s="123">
        <f t="shared" ref="BN321" si="5071">F321/F343</f>
        <v>8.0583692708855681E-2</v>
      </c>
      <c r="BO321" s="124">
        <f t="shared" ref="BO321" si="5072">G321/G343</f>
        <v>1.7256149798066334E-2</v>
      </c>
      <c r="BP321" s="125">
        <f t="shared" ref="BP321" si="5073">H321/H343</f>
        <v>4.1826362272954505E-2</v>
      </c>
      <c r="BQ321" s="126">
        <f t="shared" ref="BQ321" si="5074">I321/I343</f>
        <v>1.5803318075433399E-2</v>
      </c>
      <c r="BR321" s="123">
        <f t="shared" ref="BR321" si="5075">J321/J343</f>
        <v>1.1374946679937438E-2</v>
      </c>
      <c r="BS321" s="124">
        <f t="shared" ref="BS321" si="5076">K321/K343</f>
        <v>4.0165999703571958E-2</v>
      </c>
      <c r="BT321" s="125">
        <f t="shared" ref="BT321" si="5077">L321/L343</f>
        <v>1.8440540148105127E-2</v>
      </c>
      <c r="BU321" s="123">
        <f t="shared" ref="BU321" si="5078">M321/M343</f>
        <v>4.2151231784307214E-2</v>
      </c>
      <c r="BV321" s="127">
        <f t="shared" ref="BV321" si="5079">N321/N343</f>
        <v>3.3945041361605019E-2</v>
      </c>
      <c r="BW321" s="128">
        <f t="shared" ref="BW321" si="5080">O321/O343</f>
        <v>3.6748755901492916E-2</v>
      </c>
      <c r="BX321" s="123">
        <f t="shared" ref="BX321" si="5081">P321/P343</f>
        <v>3.7460534175270926E-2</v>
      </c>
      <c r="BY321" s="124">
        <f t="shared" ref="BY321" si="5082">Q321/Q343</f>
        <v>3.8321840290572194E-2</v>
      </c>
      <c r="BZ321" s="125">
        <f t="shared" ref="BZ321" si="5083">R321/R343</f>
        <v>3.8365515279840723E-2</v>
      </c>
      <c r="CA321" s="126">
        <f t="shared" ref="CA321" si="5084">S321/S343</f>
        <v>3.0749473834409447E-2</v>
      </c>
      <c r="CB321" s="123">
        <f t="shared" ref="CB321" si="5085">T321/T343</f>
        <v>1.3910844135314574E-2</v>
      </c>
      <c r="CC321" s="124">
        <f t="shared" ref="CC321" si="5086">U321/U343</f>
        <v>8.5550339071465836E-2</v>
      </c>
      <c r="CD321" s="125">
        <f t="shared" ref="CD321" si="5087">V321/V343</f>
        <v>2.0587043788899938E-2</v>
      </c>
      <c r="CE321" s="126">
        <f t="shared" ref="CE321" si="5088">W321/W343</f>
        <v>3.1949475248444319E-2</v>
      </c>
      <c r="CF321" s="123">
        <f t="shared" ref="CF321" si="5089">X321/X343</f>
        <v>3.3047404063205416E-2</v>
      </c>
      <c r="CG321" s="124">
        <f t="shared" ref="CG321" si="5090">Y321/Y343</f>
        <v>6.3801337153772689E-2</v>
      </c>
      <c r="CH321" s="125">
        <f t="shared" ref="CH321" si="5091">Z321/Z343</f>
        <v>3.9513311649198891E-2</v>
      </c>
      <c r="CI321" s="123">
        <f t="shared" ref="CI321" si="5092">AA321/AA343</f>
        <v>2.8228744371999178E-2</v>
      </c>
      <c r="CJ321" s="129">
        <f t="shared" ref="CJ321" si="5093">AB321/AB343</f>
        <v>3.8546307151230946E-2</v>
      </c>
      <c r="CK321" s="130">
        <f t="shared" ref="CK321" si="5094">AC321/AC343</f>
        <v>2.9017889955458863E-2</v>
      </c>
    </row>
    <row r="322" spans="1:89" ht="14.4" thickTop="1" thickBot="1" x14ac:dyDescent="0.3">
      <c r="A322" s="131" t="s">
        <v>19</v>
      </c>
      <c r="B322" s="180">
        <v>1931</v>
      </c>
      <c r="C322" s="181">
        <v>1601</v>
      </c>
      <c r="D322" s="182">
        <v>1282</v>
      </c>
      <c r="E322" s="183">
        <v>947</v>
      </c>
      <c r="F322" s="180">
        <v>2005</v>
      </c>
      <c r="G322" s="184">
        <v>1043</v>
      </c>
      <c r="H322" s="182">
        <v>2454</v>
      </c>
      <c r="I322" s="183">
        <v>2182</v>
      </c>
      <c r="J322" s="180">
        <v>173</v>
      </c>
      <c r="K322" s="184">
        <v>604</v>
      </c>
      <c r="L322" s="182">
        <v>1064</v>
      </c>
      <c r="M322" s="180">
        <v>1564</v>
      </c>
      <c r="N322" s="185">
        <v>2408</v>
      </c>
      <c r="O322" s="186">
        <v>2588</v>
      </c>
      <c r="P322" s="180">
        <v>1555</v>
      </c>
      <c r="Q322" s="184">
        <v>1473</v>
      </c>
      <c r="R322" s="182">
        <v>2145</v>
      </c>
      <c r="S322" s="183">
        <v>1469</v>
      </c>
      <c r="T322" s="180">
        <v>302</v>
      </c>
      <c r="U322" s="184">
        <v>784</v>
      </c>
      <c r="V322" s="182">
        <v>1245</v>
      </c>
      <c r="W322" s="183">
        <v>1826</v>
      </c>
      <c r="X322" s="180">
        <v>1451</v>
      </c>
      <c r="Y322" s="184">
        <v>966</v>
      </c>
      <c r="Z322" s="182">
        <v>2833</v>
      </c>
      <c r="AA322" s="180">
        <v>2480</v>
      </c>
      <c r="AB322" s="162">
        <f t="shared" si="5009"/>
        <v>20848</v>
      </c>
      <c r="AC322" s="165">
        <f t="shared" si="5040"/>
        <v>19527</v>
      </c>
      <c r="AE322" s="251" t="s">
        <v>13</v>
      </c>
      <c r="AF322" s="14">
        <f t="shared" ref="AF322:BG322" si="5095">SUM(AF319:AF321)</f>
        <v>4458</v>
      </c>
      <c r="AG322" s="1">
        <f t="shared" si="5095"/>
        <v>3415</v>
      </c>
      <c r="AH322" s="14">
        <f t="shared" si="5095"/>
        <v>2475</v>
      </c>
      <c r="AI322" s="1">
        <f t="shared" si="5095"/>
        <v>2009</v>
      </c>
      <c r="AJ322" s="14">
        <f t="shared" si="5095"/>
        <v>3184</v>
      </c>
      <c r="AK322" s="1">
        <f t="shared" si="5095"/>
        <v>2124</v>
      </c>
      <c r="AL322" s="14">
        <f t="shared" si="5095"/>
        <v>5095</v>
      </c>
      <c r="AM322" s="1">
        <f t="shared" si="5095"/>
        <v>4918</v>
      </c>
      <c r="AN322" s="14">
        <f t="shared" si="5095"/>
        <v>412</v>
      </c>
      <c r="AO322" s="1">
        <f t="shared" si="5095"/>
        <v>1287</v>
      </c>
      <c r="AP322" s="14">
        <f t="shared" si="5095"/>
        <v>1893</v>
      </c>
      <c r="AQ322" s="1">
        <f t="shared" si="5095"/>
        <v>3466</v>
      </c>
      <c r="AR322" s="14">
        <f t="shared" si="5095"/>
        <v>4942</v>
      </c>
      <c r="AS322" s="1">
        <f t="shared" si="5095"/>
        <v>5545</v>
      </c>
      <c r="AT322" s="14">
        <f t="shared" si="5095"/>
        <v>2977</v>
      </c>
      <c r="AU322" s="1">
        <f t="shared" si="5095"/>
        <v>2765</v>
      </c>
      <c r="AV322" s="14">
        <f t="shared" si="5095"/>
        <v>4659</v>
      </c>
      <c r="AW322" s="1">
        <f t="shared" si="5095"/>
        <v>2967</v>
      </c>
      <c r="AX322" s="14">
        <f t="shared" si="5095"/>
        <v>606</v>
      </c>
      <c r="AY322" s="1">
        <f t="shared" si="5095"/>
        <v>1248</v>
      </c>
      <c r="AZ322" s="14">
        <f t="shared" si="5095"/>
        <v>2320</v>
      </c>
      <c r="BA322" s="1">
        <f t="shared" si="5095"/>
        <v>4325</v>
      </c>
      <c r="BB322" s="14">
        <f t="shared" si="5095"/>
        <v>2777</v>
      </c>
      <c r="BC322" s="1">
        <f t="shared" si="5095"/>
        <v>2089</v>
      </c>
      <c r="BD322" s="14">
        <f t="shared" si="5095"/>
        <v>6129</v>
      </c>
      <c r="BE322" s="1">
        <f t="shared" si="5095"/>
        <v>5922</v>
      </c>
      <c r="BF322" s="166">
        <f t="shared" si="5095"/>
        <v>41927</v>
      </c>
      <c r="BG322" s="167">
        <f t="shared" si="5095"/>
        <v>42080</v>
      </c>
      <c r="BI322" s="131" t="s">
        <v>19</v>
      </c>
      <c r="BJ322" s="123">
        <f>B322/B343</f>
        <v>5.9894540942928037E-2</v>
      </c>
      <c r="BK322" s="124">
        <f t="shared" ref="BK322" si="5096">C322/C343</f>
        <v>4.5831901980991643E-2</v>
      </c>
      <c r="BL322" s="125">
        <f t="shared" ref="BL322" si="5097">D322/D343</f>
        <v>7.6615072013386715E-2</v>
      </c>
      <c r="BM322" s="126">
        <f t="shared" ref="BM322" si="5098">E322/E343</f>
        <v>5.7987875818994547E-2</v>
      </c>
      <c r="BN322" s="123">
        <f t="shared" ref="BN322" si="5099">F322/F343</f>
        <v>0.10054157055460837</v>
      </c>
      <c r="BO322" s="124">
        <f t="shared" ref="BO322" si="5100">G322/G343</f>
        <v>4.2548851629747482E-2</v>
      </c>
      <c r="BP322" s="125">
        <f t="shared" ref="BP322" si="5101">H322/H343</f>
        <v>5.8418834956078747E-2</v>
      </c>
      <c r="BQ322" s="126">
        <f t="shared" ref="BQ322" si="5102">I322/I343</f>
        <v>4.5193761521095256E-2</v>
      </c>
      <c r="BR322" s="123">
        <f t="shared" ref="BR322" si="5103">J322/J343</f>
        <v>2.4598322195364709E-2</v>
      </c>
      <c r="BS322" s="124">
        <f t="shared" ref="BS322" si="5104">K322/K343</f>
        <v>8.9521268712020152E-2</v>
      </c>
      <c r="BT322" s="125">
        <f t="shared" ref="BT322" si="5105">L322/L343</f>
        <v>5.1497991384734522E-2</v>
      </c>
      <c r="BU322" s="123">
        <f t="shared" ref="BU322" si="5106">M322/M343</f>
        <v>7.4239331656144686E-2</v>
      </c>
      <c r="BV322" s="127">
        <f t="shared" ref="BV322" si="5107">N322/N343</f>
        <v>5.7240657982314348E-2</v>
      </c>
      <c r="BW322" s="128">
        <f t="shared" ref="BW322" si="5108">O322/O343</f>
        <v>6.6045680745183105E-2</v>
      </c>
      <c r="BX322" s="123">
        <f t="shared" ref="BX322" si="5109">P322/P343</f>
        <v>6.6345251301305572E-2</v>
      </c>
      <c r="BY322" s="124">
        <f t="shared" ref="BY322" si="5110">Q322/Q343</f>
        <v>7.7538558719797868E-2</v>
      </c>
      <c r="BZ322" s="125">
        <f t="shared" ref="BZ322" si="5111">R322/R343</f>
        <v>6.7787504345352842E-2</v>
      </c>
      <c r="CA322" s="126">
        <f t="shared" ref="CA322" si="5112">S322/S343</f>
        <v>5.2402525594834659E-2</v>
      </c>
      <c r="CB322" s="123">
        <f t="shared" ref="CB322" si="5113">T322/T343</f>
        <v>4.7739487828011379E-2</v>
      </c>
      <c r="CC322" s="124">
        <f t="shared" ref="CC322" si="5114">U322/U343</f>
        <v>0.13632411754477483</v>
      </c>
      <c r="CD322" s="125">
        <f t="shared" ref="CD322" si="5115">V322/V343</f>
        <v>4.5851287150591093E-2</v>
      </c>
      <c r="CE322" s="126">
        <f t="shared" ref="CE322" si="5116">W322/W343</f>
        <v>5.6530757561685394E-2</v>
      </c>
      <c r="CF322" s="123">
        <f t="shared" ref="CF322" si="5117">X322/X343</f>
        <v>6.55079006772009E-2</v>
      </c>
      <c r="CG322" s="124">
        <f t="shared" ref="CG322" si="5118">Y322/Y343</f>
        <v>9.2263610315186248E-2</v>
      </c>
      <c r="CH322" s="125">
        <f t="shared" ref="CH322" si="5119">Z322/Z343</f>
        <v>5.6880697104766495E-2</v>
      </c>
      <c r="CI322" s="123">
        <f t="shared" ref="CI322" si="5120">AA322/AA343</f>
        <v>4.6331757804472511E-2</v>
      </c>
      <c r="CJ322" s="129">
        <f t="shared" ref="CJ322" si="5121">AB322/AB343</f>
        <v>6.1101992966002341E-2</v>
      </c>
      <c r="CK322" s="130">
        <f t="shared" ref="CK322" si="5122">AC322/AC343</f>
        <v>5.7409557969629703E-2</v>
      </c>
    </row>
    <row r="323" spans="1:89" ht="13.8" thickTop="1" x14ac:dyDescent="0.25">
      <c r="A323" s="139" t="s">
        <v>20</v>
      </c>
      <c r="B323" s="266">
        <v>2275</v>
      </c>
      <c r="C323" s="267">
        <v>1778</v>
      </c>
      <c r="D323" s="268">
        <v>1237</v>
      </c>
      <c r="E323" s="269">
        <v>1039</v>
      </c>
      <c r="F323" s="266">
        <v>1750</v>
      </c>
      <c r="G323" s="270">
        <v>1142</v>
      </c>
      <c r="H323" s="268">
        <v>2618</v>
      </c>
      <c r="I323" s="269">
        <v>2473</v>
      </c>
      <c r="J323" s="266">
        <v>206</v>
      </c>
      <c r="K323" s="270">
        <v>687</v>
      </c>
      <c r="L323" s="268">
        <v>1099</v>
      </c>
      <c r="M323" s="266">
        <v>1711</v>
      </c>
      <c r="N323" s="271">
        <v>2670</v>
      </c>
      <c r="O323" s="272">
        <v>2821</v>
      </c>
      <c r="P323" s="266">
        <v>1551</v>
      </c>
      <c r="Q323" s="270">
        <v>1537</v>
      </c>
      <c r="R323" s="268">
        <v>2471</v>
      </c>
      <c r="S323" s="269">
        <v>1636</v>
      </c>
      <c r="T323" s="266">
        <v>340</v>
      </c>
      <c r="U323" s="270">
        <v>714</v>
      </c>
      <c r="V323" s="268">
        <v>1259</v>
      </c>
      <c r="W323" s="269">
        <v>2113</v>
      </c>
      <c r="X323" s="266">
        <v>1487</v>
      </c>
      <c r="Y323" s="270">
        <v>1184</v>
      </c>
      <c r="Z323" s="268">
        <v>3117</v>
      </c>
      <c r="AA323" s="266">
        <v>3029</v>
      </c>
      <c r="AB323" s="162">
        <f t="shared" si="5009"/>
        <v>22080</v>
      </c>
      <c r="AC323" s="165">
        <f t="shared" si="5040"/>
        <v>21864</v>
      </c>
      <c r="BI323" s="139" t="s">
        <v>20</v>
      </c>
      <c r="BJ323" s="123">
        <f>B323/B343</f>
        <v>7.0564516129032265E-2</v>
      </c>
      <c r="BK323" s="124">
        <f t="shared" ref="BK323" si="5123">C323/C343</f>
        <v>5.0898889270582844E-2</v>
      </c>
      <c r="BL323" s="125">
        <f t="shared" ref="BL323" si="5124">D323/D343</f>
        <v>7.3925775413852868E-2</v>
      </c>
      <c r="BM323" s="126">
        <f t="shared" ref="BM323" si="5125">E323/E343</f>
        <v>6.3621333659910601E-2</v>
      </c>
      <c r="BN323" s="123">
        <f t="shared" ref="BN323" si="5126">F323/F343</f>
        <v>8.7754488015244214E-2</v>
      </c>
      <c r="BO323" s="124">
        <f t="shared" ref="BO323" si="5127">G323/G343</f>
        <v>4.6587524986741728E-2</v>
      </c>
      <c r="BP323" s="125">
        <f t="shared" ref="BP323" si="5128">H323/H343</f>
        <v>6.2322946175637391E-2</v>
      </c>
      <c r="BQ323" s="126">
        <f t="shared" ref="BQ323" si="5129">I323/I343</f>
        <v>5.1220977195998427E-2</v>
      </c>
      <c r="BR323" s="123">
        <f t="shared" ref="BR323" si="5130">J323/J343</f>
        <v>2.9290487700838901E-2</v>
      </c>
      <c r="BS323" s="124">
        <f t="shared" ref="BS323" si="5131">K323/K343</f>
        <v>0.10182303245887062</v>
      </c>
      <c r="BT323" s="125">
        <f t="shared" ref="BT323" si="5132">L323/L343</f>
        <v>5.3192004259232373E-2</v>
      </c>
      <c r="BU323" s="123">
        <f t="shared" ref="BU323" si="5133">M323/M343</f>
        <v>8.1217069350168508E-2</v>
      </c>
      <c r="BV323" s="127">
        <f t="shared" ref="BV323" si="5134">N323/N343</f>
        <v>6.3468669772748884E-2</v>
      </c>
      <c r="BW323" s="128">
        <f t="shared" ref="BW323" si="5135">O323/O343</f>
        <v>7.1991833609799674E-2</v>
      </c>
      <c r="BX323" s="123">
        <f t="shared" ref="BX323" si="5136">P323/P343</f>
        <v>6.6174588275450127E-2</v>
      </c>
      <c r="BY323" s="124">
        <f t="shared" ref="BY323" si="5137">Q323/Q343</f>
        <v>8.0907511712375632E-2</v>
      </c>
      <c r="BZ323" s="125">
        <f t="shared" ref="BZ323" si="5138">R323/R343</f>
        <v>7.8089940903201344E-2</v>
      </c>
      <c r="CA323" s="126">
        <f t="shared" ref="CA323" si="5139">S323/S343</f>
        <v>5.8359790247208644E-2</v>
      </c>
      <c r="CB323" s="123">
        <f t="shared" ref="CB323" si="5140">T323/T343</f>
        <v>5.3746443250079039E-2</v>
      </c>
      <c r="CC323" s="124">
        <f t="shared" ref="CC323" si="5141">U323/U343</f>
        <v>0.12415232133541992</v>
      </c>
      <c r="CD323" s="125">
        <f t="shared" ref="CD323" si="5142">V323/V343</f>
        <v>4.6366883953890915E-2</v>
      </c>
      <c r="CE323" s="126">
        <f t="shared" ref="CE323" si="5143">W323/W343</f>
        <v>6.5415931395312835E-2</v>
      </c>
      <c r="CF323" s="123">
        <f t="shared" ref="CF323" si="5144">X323/X343</f>
        <v>6.7133182844243786E-2</v>
      </c>
      <c r="CG323" s="124">
        <f t="shared" ref="CG323" si="5145">Y323/Y343</f>
        <v>0.11308500477554918</v>
      </c>
      <c r="CH323" s="125">
        <f t="shared" ref="CH323" si="5146">Z323/Z343</f>
        <v>6.258282134682569E-2</v>
      </c>
      <c r="CI323" s="123">
        <f t="shared" ref="CI323" si="5147">AA323/AA343</f>
        <v>5.6588263866833563E-2</v>
      </c>
      <c r="CJ323" s="129">
        <f t="shared" ref="CJ323" si="5148">AB323/AB343</f>
        <v>6.4712778429073858E-2</v>
      </c>
      <c r="CK323" s="130">
        <f t="shared" ref="CK323" si="5149">AC323/AC343</f>
        <v>6.428035926911374E-2</v>
      </c>
    </row>
    <row r="324" spans="1:89" ht="13.8" thickBot="1" x14ac:dyDescent="0.3">
      <c r="A324" s="131" t="s">
        <v>21</v>
      </c>
      <c r="B324" s="273">
        <v>2183</v>
      </c>
      <c r="C324" s="274">
        <v>1637</v>
      </c>
      <c r="D324" s="275">
        <v>1238</v>
      </c>
      <c r="E324" s="276">
        <v>970</v>
      </c>
      <c r="F324" s="273">
        <v>1434</v>
      </c>
      <c r="G324" s="277">
        <v>982</v>
      </c>
      <c r="H324" s="275">
        <v>2477</v>
      </c>
      <c r="I324" s="276">
        <v>2445</v>
      </c>
      <c r="J324" s="273">
        <v>206</v>
      </c>
      <c r="K324" s="277">
        <v>600</v>
      </c>
      <c r="L324" s="275">
        <v>794</v>
      </c>
      <c r="M324" s="273">
        <v>1755</v>
      </c>
      <c r="N324" s="278">
        <v>2272</v>
      </c>
      <c r="O324" s="279">
        <v>2724</v>
      </c>
      <c r="P324" s="273">
        <v>1426</v>
      </c>
      <c r="Q324" s="277">
        <v>1228</v>
      </c>
      <c r="R324" s="275">
        <v>2188</v>
      </c>
      <c r="S324" s="276">
        <v>1331</v>
      </c>
      <c r="T324" s="273">
        <v>266</v>
      </c>
      <c r="U324" s="277">
        <v>534</v>
      </c>
      <c r="V324" s="275">
        <v>1061</v>
      </c>
      <c r="W324" s="276">
        <v>2212</v>
      </c>
      <c r="X324" s="273">
        <v>1290</v>
      </c>
      <c r="Y324" s="277">
        <v>905</v>
      </c>
      <c r="Z324" s="275">
        <v>3012</v>
      </c>
      <c r="AA324" s="273">
        <v>2893</v>
      </c>
      <c r="AB324" s="162">
        <f t="shared" si="5009"/>
        <v>19847</v>
      </c>
      <c r="AC324" s="165">
        <f t="shared" si="5040"/>
        <v>20216</v>
      </c>
      <c r="AE324" t="s">
        <v>85</v>
      </c>
      <c r="BI324" s="131" t="s">
        <v>21</v>
      </c>
      <c r="BJ324" s="123">
        <f>B324/B343</f>
        <v>6.7710918114143925E-2</v>
      </c>
      <c r="BK324" s="124">
        <f t="shared" ref="BK324" si="5150">C324/C343</f>
        <v>4.6862475667010191E-2</v>
      </c>
      <c r="BL324" s="125">
        <f t="shared" ref="BL324" si="5151">D324/D343</f>
        <v>7.3985537560509171E-2</v>
      </c>
      <c r="BM324" s="126">
        <f t="shared" ref="BM324" si="5152">E324/E343</f>
        <v>5.9396240279223564E-2</v>
      </c>
      <c r="BN324" s="123">
        <f t="shared" ref="BN324" si="5153">F324/F343</f>
        <v>7.1908534750777256E-2</v>
      </c>
      <c r="BO324" s="124">
        <f t="shared" ref="BO324" si="5154">G324/G343</f>
        <v>4.0060376126953047E-2</v>
      </c>
      <c r="BP324" s="125">
        <f t="shared" ref="BP324" si="5155">H324/H343</f>
        <v>5.896636274906563E-2</v>
      </c>
      <c r="BQ324" s="126">
        <f t="shared" ref="BQ324" si="5156">I324/I343</f>
        <v>5.0641038918000869E-2</v>
      </c>
      <c r="BR324" s="123">
        <f t="shared" ref="BR324" si="5157">J324/J343</f>
        <v>2.9290487700838901E-2</v>
      </c>
      <c r="BS324" s="124">
        <f t="shared" ref="BS324" si="5158">K324/K343</f>
        <v>8.8928412627834588E-2</v>
      </c>
      <c r="BT324" s="125">
        <f t="shared" ref="BT324" si="5159">L324/L343</f>
        <v>3.8429892067179713E-2</v>
      </c>
      <c r="BU324" s="123">
        <f t="shared" ref="BU324" si="5160">M324/M343</f>
        <v>8.3305643898039586E-2</v>
      </c>
      <c r="BV324" s="127">
        <f t="shared" ref="BV324" si="5161">N324/N343</f>
        <v>5.4007796900256727E-2</v>
      </c>
      <c r="BW324" s="128">
        <f t="shared" ref="BW324" si="5162">O324/O343</f>
        <v>6.9516396580324102E-2</v>
      </c>
      <c r="BX324" s="123">
        <f t="shared" ref="BX324" si="5163">P324/P343</f>
        <v>6.0841368717467363E-2</v>
      </c>
      <c r="BY324" s="124">
        <f t="shared" ref="BY324" si="5164">Q324/Q343</f>
        <v>6.4641785545086067E-2</v>
      </c>
      <c r="BZ324" s="125">
        <f t="shared" ref="BZ324" si="5165">R324/R343</f>
        <v>6.914641468887274E-2</v>
      </c>
      <c r="CA324" s="126">
        <f t="shared" ref="CA324" si="5166">S324/S343</f>
        <v>4.7479756001854959E-2</v>
      </c>
      <c r="CB324" s="123">
        <f t="shared" ref="CB324" si="5167">T324/T343</f>
        <v>4.2048687954473599E-2</v>
      </c>
      <c r="CC324" s="124">
        <f t="shared" ref="CC324" si="5168">U324/U343</f>
        <v>9.2853416797078772E-2</v>
      </c>
      <c r="CD324" s="125">
        <f t="shared" ref="CD324" si="5169">V324/V343</f>
        <v>3.9074872021507751E-2</v>
      </c>
      <c r="CE324" s="126">
        <f t="shared" ref="CE324" si="5170">W324/W343</f>
        <v>6.8480851986006619E-2</v>
      </c>
      <c r="CF324" s="123">
        <f t="shared" ref="CF324" si="5171">X324/X343</f>
        <v>5.8239277652370205E-2</v>
      </c>
      <c r="CG324" s="124">
        <f t="shared" ref="CG324" si="5172">Y324/Y343</f>
        <v>8.6437440305635146E-2</v>
      </c>
      <c r="CH324" s="125">
        <f t="shared" ref="CH324" si="5173">Z324/Z343</f>
        <v>6.0474641609444643E-2</v>
      </c>
      <c r="CI324" s="123">
        <f t="shared" ref="CI324" si="5174">AA324/AA343</f>
        <v>5.4047490051749587E-2</v>
      </c>
      <c r="CJ324" s="129">
        <f t="shared" ref="CJ324" si="5175">AB324/AB343</f>
        <v>5.816822977725674E-2</v>
      </c>
      <c r="CK324" s="130">
        <f t="shared" ref="CK324" si="5176">AC324/AC343</f>
        <v>5.9435224249195173E-2</v>
      </c>
    </row>
    <row r="325" spans="1:89" ht="14.4" thickTop="1" thickBot="1" x14ac:dyDescent="0.3">
      <c r="A325" s="139" t="s">
        <v>22</v>
      </c>
      <c r="B325" s="187">
        <v>2128</v>
      </c>
      <c r="C325" s="188">
        <v>1523</v>
      </c>
      <c r="D325" s="189">
        <v>1182</v>
      </c>
      <c r="E325" s="190">
        <v>802</v>
      </c>
      <c r="F325" s="187">
        <v>1308</v>
      </c>
      <c r="G325" s="191">
        <v>798</v>
      </c>
      <c r="H325" s="189">
        <v>2615</v>
      </c>
      <c r="I325" s="190">
        <v>2319</v>
      </c>
      <c r="J325" s="187">
        <v>239</v>
      </c>
      <c r="K325" s="191">
        <v>745</v>
      </c>
      <c r="L325" s="189">
        <v>698</v>
      </c>
      <c r="M325" s="187">
        <v>1857</v>
      </c>
      <c r="N325" s="192">
        <v>2010</v>
      </c>
      <c r="O325" s="193">
        <v>2814</v>
      </c>
      <c r="P325" s="187">
        <v>1263</v>
      </c>
      <c r="Q325" s="191">
        <v>1056</v>
      </c>
      <c r="R325" s="189">
        <v>2191</v>
      </c>
      <c r="S325" s="190">
        <v>1269</v>
      </c>
      <c r="T325" s="187">
        <v>222</v>
      </c>
      <c r="U325" s="191">
        <v>378</v>
      </c>
      <c r="V325" s="189">
        <v>1012</v>
      </c>
      <c r="W325" s="190">
        <v>2763</v>
      </c>
      <c r="X325" s="187">
        <v>1118</v>
      </c>
      <c r="Y325" s="191">
        <v>658</v>
      </c>
      <c r="Z325" s="189">
        <v>2919</v>
      </c>
      <c r="AA325" s="187">
        <v>2679</v>
      </c>
      <c r="AB325" s="162">
        <f t="shared" si="5009"/>
        <v>18905</v>
      </c>
      <c r="AC325" s="165">
        <f t="shared" si="5040"/>
        <v>19661</v>
      </c>
      <c r="AE325" s="290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39" t="s">
        <v>22</v>
      </c>
      <c r="BJ325" s="123">
        <f>B325/B343</f>
        <v>6.6004962779156323E-2</v>
      </c>
      <c r="BK325" s="124">
        <f t="shared" ref="BK325" si="5177">C325/C343</f>
        <v>4.3598992327951447E-2</v>
      </c>
      <c r="BL325" s="125">
        <f t="shared" ref="BL325" si="5178">D325/D343</f>
        <v>7.0638857347755935E-2</v>
      </c>
      <c r="BM325" s="126">
        <f t="shared" ref="BM325" si="5179">E325/E343</f>
        <v>4.9109056395811646E-2</v>
      </c>
      <c r="BN325" s="123">
        <f t="shared" ref="BN325" si="5180">F325/F343</f>
        <v>6.5590211613679672E-2</v>
      </c>
      <c r="BO325" s="124">
        <f t="shared" ref="BO325" si="5181">G325/G343</f>
        <v>3.2554154938196057E-2</v>
      </c>
      <c r="BP325" s="125">
        <f t="shared" ref="BP325" si="5182">H325/H343</f>
        <v>6.2251529506986931E-2</v>
      </c>
      <c r="BQ325" s="126">
        <f t="shared" ref="BQ325" si="5183">I325/I343</f>
        <v>4.8031316667011867E-2</v>
      </c>
      <c r="BR325" s="123">
        <f t="shared" ref="BR325" si="5184">J325/J343</f>
        <v>3.3982653206313093E-2</v>
      </c>
      <c r="BS325" s="124">
        <f t="shared" ref="BS325" si="5185">K325/K343</f>
        <v>0.11041944567956129</v>
      </c>
      <c r="BT325" s="125">
        <f t="shared" ref="BT325" si="5186">L325/L343</f>
        <v>3.3783456754271329E-2</v>
      </c>
      <c r="BU325" s="123">
        <f t="shared" ref="BU325" si="5187">M325/M343</f>
        <v>8.8147339440831626E-2</v>
      </c>
      <c r="BV325" s="127">
        <f t="shared" ref="BV325" si="5188">N325/N343</f>
        <v>4.7779785109822191E-2</v>
      </c>
      <c r="BW325" s="128">
        <f t="shared" ref="BW325" si="5189">O325/O343</f>
        <v>7.1813193824167412E-2</v>
      </c>
      <c r="BX325" s="123">
        <f t="shared" ref="BX325" si="5190">P325/P343</f>
        <v>5.3886850413857837E-2</v>
      </c>
      <c r="BY325" s="124">
        <f t="shared" ref="BY325" si="5191">Q325/Q343</f>
        <v>5.5587724377533294E-2</v>
      </c>
      <c r="BZ325" s="125">
        <f t="shared" ref="BZ325" si="5192">R325/R343</f>
        <v>6.9241222387257842E-2</v>
      </c>
      <c r="CA325" s="126">
        <f t="shared" ref="CA325" si="5193">S325/S343</f>
        <v>4.526807690935683E-2</v>
      </c>
      <c r="CB325" s="123">
        <f t="shared" ref="CB325" si="5194">T325/T343</f>
        <v>3.5093265886816313E-2</v>
      </c>
      <c r="CC325" s="124">
        <f t="shared" ref="CC325" si="5195">U325/U343</f>
        <v>6.5727699530516437E-2</v>
      </c>
      <c r="CD325" s="125">
        <f t="shared" ref="CD325" si="5196">V325/V343</f>
        <v>3.7270283209958385E-2</v>
      </c>
      <c r="CE325" s="126">
        <f t="shared" ref="CE325" si="5197">W325/W343</f>
        <v>8.5539147394817494E-2</v>
      </c>
      <c r="CF325" s="123">
        <f t="shared" ref="CF325" si="5198">X325/X343</f>
        <v>5.0474040632054178E-2</v>
      </c>
      <c r="CG325" s="124">
        <f t="shared" ref="CG325" si="5199">Y325/Y343</f>
        <v>6.2846227316141354E-2</v>
      </c>
      <c r="CH325" s="125">
        <f t="shared" ref="CH325" si="5200">Z325/Z343</f>
        <v>5.8607396699192869E-2</v>
      </c>
      <c r="CI325" s="123">
        <f t="shared" ref="CI325" si="5201">AA325/AA343</f>
        <v>5.0049507725073328E-2</v>
      </c>
      <c r="CJ325" s="129">
        <f t="shared" ref="CJ325" si="5202">AB325/AB343</f>
        <v>5.54073856975381E-2</v>
      </c>
      <c r="CK325" s="130">
        <f t="shared" ref="CK325" si="5203">AC325/AC343</f>
        <v>5.7803519190909494E-2</v>
      </c>
    </row>
    <row r="326" spans="1:89" ht="15" thickTop="1" thickBot="1" x14ac:dyDescent="0.35">
      <c r="A326" s="131" t="s">
        <v>23</v>
      </c>
      <c r="B326" s="180">
        <v>1849</v>
      </c>
      <c r="C326" s="181">
        <v>1672</v>
      </c>
      <c r="D326" s="182">
        <v>878</v>
      </c>
      <c r="E326" s="183">
        <v>666</v>
      </c>
      <c r="F326" s="180">
        <v>1053</v>
      </c>
      <c r="G326" s="184">
        <v>680</v>
      </c>
      <c r="H326" s="182">
        <v>2285</v>
      </c>
      <c r="I326" s="183">
        <v>2072</v>
      </c>
      <c r="J326" s="180">
        <v>316</v>
      </c>
      <c r="K326" s="184">
        <v>536</v>
      </c>
      <c r="L326" s="182">
        <v>591</v>
      </c>
      <c r="M326" s="180">
        <v>1374</v>
      </c>
      <c r="N326" s="185">
        <v>1769</v>
      </c>
      <c r="O326" s="186">
        <v>2350</v>
      </c>
      <c r="P326" s="180">
        <v>1221</v>
      </c>
      <c r="Q326" s="184">
        <v>873</v>
      </c>
      <c r="R326" s="182">
        <v>1869</v>
      </c>
      <c r="S326" s="183">
        <v>1195</v>
      </c>
      <c r="T326" s="180">
        <v>202</v>
      </c>
      <c r="U326" s="184">
        <v>265</v>
      </c>
      <c r="V326" s="182">
        <v>983</v>
      </c>
      <c r="W326" s="183">
        <v>2189</v>
      </c>
      <c r="X326" s="180">
        <v>1040</v>
      </c>
      <c r="Y326" s="184">
        <v>409</v>
      </c>
      <c r="Z326" s="182">
        <v>2788</v>
      </c>
      <c r="AA326" s="180">
        <v>2474</v>
      </c>
      <c r="AB326" s="162">
        <f t="shared" si="5009"/>
        <v>16844</v>
      </c>
      <c r="AC326" s="165">
        <f t="shared" si="5040"/>
        <v>16755</v>
      </c>
      <c r="AE326" s="291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68" t="s">
        <v>14</v>
      </c>
      <c r="BG326" s="169" t="s">
        <v>15</v>
      </c>
      <c r="BI326" s="131" t="s">
        <v>23</v>
      </c>
      <c r="BJ326" s="123">
        <f>B326/B343</f>
        <v>5.7351116625310172E-2</v>
      </c>
      <c r="BK326" s="124">
        <f t="shared" ref="BK326" si="5204">C326/C343</f>
        <v>4.7864422306194893E-2</v>
      </c>
      <c r="BL326" s="125">
        <f t="shared" ref="BL326" si="5205">D326/D343</f>
        <v>5.2471164764238333E-2</v>
      </c>
      <c r="BM326" s="126">
        <f t="shared" ref="BM326" si="5206">E326/E343</f>
        <v>4.0781336109240097E-2</v>
      </c>
      <c r="BN326" s="123">
        <f t="shared" ref="BN326" si="5207">F326/F343</f>
        <v>5.2803129074315516E-2</v>
      </c>
      <c r="BO326" s="124">
        <f t="shared" ref="BO326" si="5208">G326/G343</f>
        <v>2.7740382654101906E-2</v>
      </c>
      <c r="BP326" s="125">
        <f t="shared" ref="BP326" si="5209">H326/H343</f>
        <v>5.4395695955436002E-2</v>
      </c>
      <c r="BQ326" s="126">
        <f t="shared" ref="BQ326" si="5210">I326/I343</f>
        <v>4.2915432571819144E-2</v>
      </c>
      <c r="BR326" s="123">
        <f t="shared" ref="BR326" si="5211">J326/J343</f>
        <v>4.493103938575288E-2</v>
      </c>
      <c r="BS326" s="124">
        <f t="shared" ref="BS326" si="5212">K326/K343</f>
        <v>7.9442715280865564E-2</v>
      </c>
      <c r="BT326" s="125">
        <f t="shared" ref="BT326" si="5213">L326/L343</f>
        <v>2.8604617395092204E-2</v>
      </c>
      <c r="BU326" s="123">
        <f t="shared" ref="BU326" si="5214">M326/M343</f>
        <v>6.5220487017610476E-2</v>
      </c>
      <c r="BV326" s="127">
        <f t="shared" ref="BV326" si="5215">N326/N343</f>
        <v>4.2050965104117141E-2</v>
      </c>
      <c r="BW326" s="128">
        <f t="shared" ref="BW326" si="5216">O326/O343</f>
        <v>5.997192803368636E-2</v>
      </c>
      <c r="BX326" s="123">
        <f t="shared" ref="BX326" si="5217">P326/P343</f>
        <v>5.2094888642375631E-2</v>
      </c>
      <c r="BY326" s="124">
        <f t="shared" ref="BY326" si="5218">Q326/Q343</f>
        <v>4.5954624414381216E-2</v>
      </c>
      <c r="BZ326" s="125">
        <f t="shared" ref="BZ326" si="5219">R326/R343</f>
        <v>5.9065196093922828E-2</v>
      </c>
      <c r="CA326" s="126">
        <f t="shared" ref="CA326" si="5220">S326/S343</f>
        <v>4.2628330895730031E-2</v>
      </c>
      <c r="CB326" s="123">
        <f t="shared" ref="CB326" si="5221">T326/T343</f>
        <v>3.1931710401517543E-2</v>
      </c>
      <c r="CC326" s="124">
        <f t="shared" ref="CC326" si="5222">U326/U343</f>
        <v>4.6078942792557816E-2</v>
      </c>
      <c r="CD326" s="125">
        <f t="shared" ref="CD326" si="5223">V326/V343</f>
        <v>3.6202261260265899E-2</v>
      </c>
      <c r="CE326" s="126">
        <f t="shared" ref="CE326" si="5224">W326/W343</f>
        <v>6.7768799727562612E-2</v>
      </c>
      <c r="CF326" s="123">
        <f t="shared" ref="CF326" si="5225">X326/X343</f>
        <v>4.6952595936794579E-2</v>
      </c>
      <c r="CG326" s="124">
        <f t="shared" ref="CG326" si="5226">Y326/Y343</f>
        <v>3.9063992359121301E-2</v>
      </c>
      <c r="CH326" s="125">
        <f t="shared" ref="CH326" si="5227">Z326/Z343</f>
        <v>5.5977191503031765E-2</v>
      </c>
      <c r="CI326" s="123">
        <f t="shared" ref="CI326" si="5228">AA326/AA343</f>
        <v>4.6219664842042332E-2</v>
      </c>
      <c r="CJ326" s="129">
        <f t="shared" ref="CJ326" si="5229">AB326/AB343</f>
        <v>4.9366940211019929E-2</v>
      </c>
      <c r="CK326" s="130">
        <f t="shared" ref="CK326" si="5230">AC326/AC343</f>
        <v>4.9259852705543387E-2</v>
      </c>
    </row>
    <row r="327" spans="1:89" ht="13.8" thickTop="1" x14ac:dyDescent="0.25">
      <c r="A327" s="139" t="s">
        <v>24</v>
      </c>
      <c r="B327" s="194">
        <v>2008</v>
      </c>
      <c r="C327" s="188">
        <v>1617</v>
      </c>
      <c r="D327" s="189">
        <v>1061</v>
      </c>
      <c r="E327" s="190">
        <v>681</v>
      </c>
      <c r="F327" s="187">
        <v>1245</v>
      </c>
      <c r="G327" s="191">
        <v>675</v>
      </c>
      <c r="H327" s="189">
        <v>2501</v>
      </c>
      <c r="I327" s="190">
        <v>2214</v>
      </c>
      <c r="J327" s="187">
        <v>303</v>
      </c>
      <c r="K327" s="191">
        <v>488</v>
      </c>
      <c r="L327" s="189">
        <v>570</v>
      </c>
      <c r="M327" s="187">
        <v>1548</v>
      </c>
      <c r="N327" s="192">
        <v>1690</v>
      </c>
      <c r="O327" s="195">
        <v>2365</v>
      </c>
      <c r="P327" s="187">
        <v>1327</v>
      </c>
      <c r="Q327" s="191">
        <v>786</v>
      </c>
      <c r="R327" s="189">
        <v>1879</v>
      </c>
      <c r="S327" s="190">
        <v>1195</v>
      </c>
      <c r="T327" s="187">
        <v>267</v>
      </c>
      <c r="U327" s="191">
        <v>256</v>
      </c>
      <c r="V327" s="189">
        <v>1013</v>
      </c>
      <c r="W327" s="196">
        <v>2287</v>
      </c>
      <c r="X327" s="187">
        <v>1069</v>
      </c>
      <c r="Y327" s="191">
        <v>457</v>
      </c>
      <c r="Z327" s="189">
        <v>2797</v>
      </c>
      <c r="AA327" s="187">
        <v>2736</v>
      </c>
      <c r="AB327" s="162">
        <f t="shared" si="5009"/>
        <v>17730</v>
      </c>
      <c r="AC327" s="165">
        <f t="shared" si="5040"/>
        <v>17305</v>
      </c>
      <c r="AE327" s="254" t="str">
        <f>$AE$17</f>
        <v>17:00 - 17:59</v>
      </c>
      <c r="AF327" s="120">
        <f t="shared" ref="AF327:AO328" si="5231">SUMIF($A$9:$A$32,$AE327,B$319:B$342)</f>
        <v>2066</v>
      </c>
      <c r="AG327" s="177">
        <f t="shared" si="5231"/>
        <v>3388</v>
      </c>
      <c r="AH327" s="121">
        <f t="shared" si="5231"/>
        <v>1223</v>
      </c>
      <c r="AI327" s="172">
        <f t="shared" si="5231"/>
        <v>1355</v>
      </c>
      <c r="AJ327" s="120">
        <f t="shared" si="5231"/>
        <v>1171</v>
      </c>
      <c r="AK327" s="122">
        <f t="shared" si="5231"/>
        <v>3182</v>
      </c>
      <c r="AL327" s="121">
        <f t="shared" si="5231"/>
        <v>3006</v>
      </c>
      <c r="AM327" s="172">
        <f t="shared" si="5231"/>
        <v>4380</v>
      </c>
      <c r="AN327" s="120">
        <f t="shared" si="5231"/>
        <v>877</v>
      </c>
      <c r="AO327" s="122">
        <f t="shared" si="5231"/>
        <v>323</v>
      </c>
      <c r="AP327" s="121">
        <f t="shared" ref="AP327:AY328" si="5232">SUMIF($A$9:$A$32,$AE327,L$319:L$342)</f>
        <v>2259</v>
      </c>
      <c r="AQ327" s="120">
        <f t="shared" si="5232"/>
        <v>1080</v>
      </c>
      <c r="AR327" s="171">
        <f t="shared" si="5232"/>
        <v>3585</v>
      </c>
      <c r="AS327" s="173">
        <f t="shared" si="5232"/>
        <v>2704</v>
      </c>
      <c r="AT327" s="120">
        <f t="shared" si="5232"/>
        <v>2030</v>
      </c>
      <c r="AU327" s="122">
        <f t="shared" si="5232"/>
        <v>1374</v>
      </c>
      <c r="AV327" s="121">
        <f t="shared" si="5232"/>
        <v>2211</v>
      </c>
      <c r="AW327" s="172">
        <f t="shared" si="5232"/>
        <v>2691</v>
      </c>
      <c r="AX327" s="120">
        <f t="shared" si="5232"/>
        <v>755</v>
      </c>
      <c r="AY327" s="122">
        <f t="shared" si="5232"/>
        <v>240</v>
      </c>
      <c r="AZ327" s="121">
        <f t="shared" ref="AZ327:BE328" si="5233">SUMIF($A$9:$A$32,$AE327,V$319:V$342)</f>
        <v>2476</v>
      </c>
      <c r="BA327" s="172">
        <f t="shared" si="5233"/>
        <v>2166</v>
      </c>
      <c r="BB327" s="120">
        <f t="shared" si="5233"/>
        <v>2197</v>
      </c>
      <c r="BC327" s="122">
        <f t="shared" si="5233"/>
        <v>670</v>
      </c>
      <c r="BD327" s="21">
        <f t="shared" si="5233"/>
        <v>3983</v>
      </c>
      <c r="BE327" s="176">
        <f t="shared" si="5233"/>
        <v>4786</v>
      </c>
      <c r="BF327" s="162">
        <f>AF327+AH327+AJ327+AL327+AN327+AP327+AR327+AT327+AV327+AX327+AZ327+BB327+BD327</f>
        <v>27839</v>
      </c>
      <c r="BG327" s="163">
        <f>AG327+AI327+AK327+AM327+AO327+AQ327+AS327+AU327+AW327+AY327+BA327+BC327+BE327</f>
        <v>28339</v>
      </c>
      <c r="BI327" s="139" t="s">
        <v>24</v>
      </c>
      <c r="BJ327" s="123">
        <f>B327/B343</f>
        <v>6.2282878411910672E-2</v>
      </c>
      <c r="BK327" s="124">
        <f t="shared" ref="BK327" si="5234">C327/C343</f>
        <v>4.6289934730333215E-2</v>
      </c>
      <c r="BL327" s="125">
        <f t="shared" ref="BL327" si="5235">D327/D343</f>
        <v>6.3407637602342679E-2</v>
      </c>
      <c r="BM327" s="126">
        <f t="shared" ref="BM327" si="5236">E327/E343</f>
        <v>4.169983467025902E-2</v>
      </c>
      <c r="BN327" s="123">
        <f t="shared" ref="BN327" si="5237">F327/F343</f>
        <v>6.243105004513088E-2</v>
      </c>
      <c r="BO327" s="124">
        <f t="shared" ref="BO327" si="5238">G327/G343</f>
        <v>2.753640925223351E-2</v>
      </c>
      <c r="BP327" s="125">
        <f t="shared" ref="BP327" si="5239">H327/H343</f>
        <v>5.9537696098269338E-2</v>
      </c>
      <c r="BQ327" s="126">
        <f t="shared" ref="BQ327" si="5240">I327/I343</f>
        <v>4.5856548124521036E-2</v>
      </c>
      <c r="BR327" s="123">
        <f t="shared" ref="BR327" si="5241">J327/J343</f>
        <v>4.3082610550263044E-2</v>
      </c>
      <c r="BS327" s="124">
        <f t="shared" ref="BS327" si="5242">K327/K343</f>
        <v>7.2328442270638796E-2</v>
      </c>
      <c r="BT327" s="125">
        <f t="shared" ref="BT327" si="5243">L327/L343</f>
        <v>2.7588209670393497E-2</v>
      </c>
      <c r="BU327" s="123">
        <f t="shared" ref="BU327" si="5244">M327/M343</f>
        <v>7.3479850002373379E-2</v>
      </c>
      <c r="BV327" s="127">
        <f t="shared" ref="BV327" si="5245">N327/N343</f>
        <v>4.0173053152039555E-2</v>
      </c>
      <c r="BW327" s="128">
        <f t="shared" ref="BW327" si="5246">O327/O343</f>
        <v>6.0354727574326909E-2</v>
      </c>
      <c r="BX327" s="123">
        <f t="shared" ref="BX327" si="5247">P327/P343</f>
        <v>5.6617458827545014E-2</v>
      </c>
      <c r="BY327" s="124">
        <f t="shared" ref="BY327" si="5248">Q327/Q343</f>
        <v>4.1374953940095806E-2</v>
      </c>
      <c r="BZ327" s="125">
        <f t="shared" ref="BZ327" si="5249">R327/R343</f>
        <v>5.938122175520652E-2</v>
      </c>
      <c r="CA327" s="126">
        <f t="shared" ref="CA327" si="5250">S327/S343</f>
        <v>4.2628330895730031E-2</v>
      </c>
      <c r="CB327" s="123">
        <f t="shared" ref="CB327" si="5251">T327/T343</f>
        <v>4.2206765728738542E-2</v>
      </c>
      <c r="CC327" s="124">
        <f t="shared" ref="CC327" si="5252">U327/U343</f>
        <v>4.4513997565640756E-2</v>
      </c>
      <c r="CD327" s="125">
        <f t="shared" ref="CD327" si="5253">V327/V343</f>
        <v>3.7307111553051227E-2</v>
      </c>
      <c r="CE327" s="126">
        <f t="shared" ref="CE327" si="5254">W327/W343</f>
        <v>7.0802761524411006E-2</v>
      </c>
      <c r="CF327" s="123">
        <f t="shared" ref="CF327" si="5255">X327/X343</f>
        <v>4.8261851015801355E-2</v>
      </c>
      <c r="CG327" s="124">
        <f t="shared" ref="CG327" si="5256">Y327/Y343</f>
        <v>4.3648519579751674E-2</v>
      </c>
      <c r="CH327" s="125">
        <f t="shared" ref="CH327" si="5257">Z327/Z343</f>
        <v>5.6157892623378711E-2</v>
      </c>
      <c r="CI327" s="123">
        <f t="shared" ref="CI327" si="5258">AA327/AA343</f>
        <v>5.1114390868159991E-2</v>
      </c>
      <c r="CJ327" s="129">
        <f t="shared" ref="CJ327" si="5259">AB327/AB343</f>
        <v>5.1963657678780771E-2</v>
      </c>
      <c r="CK327" s="130">
        <f t="shared" ref="CK327" si="5260">AC327/AC343</f>
        <v>5.0876857718258929E-2</v>
      </c>
    </row>
    <row r="328" spans="1:89" x14ac:dyDescent="0.25">
      <c r="A328" s="131" t="s">
        <v>25</v>
      </c>
      <c r="B328" s="197">
        <v>2096</v>
      </c>
      <c r="C328" s="181">
        <v>1965</v>
      </c>
      <c r="D328" s="182">
        <v>1101</v>
      </c>
      <c r="E328" s="183">
        <v>653</v>
      </c>
      <c r="F328" s="180">
        <v>1183</v>
      </c>
      <c r="G328" s="184">
        <v>972</v>
      </c>
      <c r="H328" s="182">
        <v>2583</v>
      </c>
      <c r="I328" s="183">
        <v>2516</v>
      </c>
      <c r="J328" s="180">
        <v>342</v>
      </c>
      <c r="K328" s="181">
        <v>421</v>
      </c>
      <c r="L328" s="182">
        <v>807</v>
      </c>
      <c r="M328" s="180">
        <v>1678</v>
      </c>
      <c r="N328" s="185">
        <v>2004</v>
      </c>
      <c r="O328" s="198">
        <v>2414</v>
      </c>
      <c r="P328" s="180">
        <v>1430</v>
      </c>
      <c r="Q328" s="181">
        <v>918</v>
      </c>
      <c r="R328" s="182">
        <v>1923</v>
      </c>
      <c r="S328" s="183">
        <v>1379</v>
      </c>
      <c r="T328" s="189">
        <v>260</v>
      </c>
      <c r="U328" s="180">
        <v>267</v>
      </c>
      <c r="V328" s="182">
        <v>1115</v>
      </c>
      <c r="W328" s="199">
        <v>2487</v>
      </c>
      <c r="X328" s="180">
        <v>1300</v>
      </c>
      <c r="Y328" s="184">
        <v>463</v>
      </c>
      <c r="Z328" s="182">
        <v>2986</v>
      </c>
      <c r="AA328" s="180">
        <v>2704</v>
      </c>
      <c r="AB328" s="162">
        <f t="shared" si="5009"/>
        <v>19130</v>
      </c>
      <c r="AC328" s="165">
        <f t="shared" si="5040"/>
        <v>18837</v>
      </c>
      <c r="AE328" s="256" t="str">
        <f>$AE$18</f>
        <v>18:00 - 18:59</v>
      </c>
      <c r="AF328" s="120">
        <f t="shared" si="5231"/>
        <v>2052</v>
      </c>
      <c r="AG328" s="181">
        <f t="shared" si="5231"/>
        <v>2623</v>
      </c>
      <c r="AH328" s="182">
        <f t="shared" si="5231"/>
        <v>896</v>
      </c>
      <c r="AI328" s="183">
        <f t="shared" si="5231"/>
        <v>1309</v>
      </c>
      <c r="AJ328" s="180">
        <f t="shared" si="5231"/>
        <v>943</v>
      </c>
      <c r="AK328" s="184">
        <f t="shared" si="5231"/>
        <v>2635</v>
      </c>
      <c r="AL328" s="182">
        <f t="shared" si="5231"/>
        <v>2952</v>
      </c>
      <c r="AM328" s="183">
        <f t="shared" si="5231"/>
        <v>4359</v>
      </c>
      <c r="AN328" s="180">
        <f t="shared" si="5231"/>
        <v>615</v>
      </c>
      <c r="AO328" s="184">
        <f t="shared" si="5231"/>
        <v>255</v>
      </c>
      <c r="AP328" s="182">
        <f t="shared" si="5232"/>
        <v>1925</v>
      </c>
      <c r="AQ328" s="180">
        <f t="shared" si="5232"/>
        <v>824</v>
      </c>
      <c r="AR328" s="185">
        <f t="shared" si="5232"/>
        <v>3479</v>
      </c>
      <c r="AS328" s="186">
        <f t="shared" si="5232"/>
        <v>2360</v>
      </c>
      <c r="AT328" s="180">
        <f t="shared" si="5232"/>
        <v>1626</v>
      </c>
      <c r="AU328" s="184">
        <f t="shared" si="5232"/>
        <v>1403</v>
      </c>
      <c r="AV328" s="182">
        <f t="shared" si="5232"/>
        <v>2091</v>
      </c>
      <c r="AW328" s="183">
        <f t="shared" si="5232"/>
        <v>2355</v>
      </c>
      <c r="AX328" s="180">
        <f t="shared" si="5232"/>
        <v>561</v>
      </c>
      <c r="AY328" s="184">
        <f t="shared" si="5232"/>
        <v>238</v>
      </c>
      <c r="AZ328" s="182">
        <f t="shared" si="5233"/>
        <v>2589</v>
      </c>
      <c r="BA328" s="183">
        <f t="shared" si="5233"/>
        <v>1861</v>
      </c>
      <c r="BB328" s="180">
        <f t="shared" si="5233"/>
        <v>1770</v>
      </c>
      <c r="BC328" s="184">
        <f t="shared" si="5233"/>
        <v>667</v>
      </c>
      <c r="BD328" s="182">
        <f t="shared" si="5233"/>
        <v>3507</v>
      </c>
      <c r="BE328" s="180">
        <f t="shared" si="5233"/>
        <v>4501</v>
      </c>
      <c r="BF328" s="164">
        <f>SUM(AF328,AH328,AJ328,AL328,AN328,AP328,AR328,AT328,AV328,AX328,AZ328,BB328,BD328)</f>
        <v>25006</v>
      </c>
      <c r="BG328" s="165">
        <f>SUM(AG328,AI328,AK328,AM328,AO328,AQ328,AS328,AU328,AW328,AY328,BA328,BC328,BE328)</f>
        <v>25390</v>
      </c>
      <c r="BI328" s="131" t="s">
        <v>25</v>
      </c>
      <c r="BJ328" s="123">
        <f>B328/B343</f>
        <v>6.5012406947890816E-2</v>
      </c>
      <c r="BK328" s="124">
        <f t="shared" ref="BK328" si="5261">C328/C343</f>
        <v>5.6252147028512542E-2</v>
      </c>
      <c r="BL328" s="125">
        <f t="shared" ref="BL328" si="5262">D328/D343</f>
        <v>6.5798123468594996E-2</v>
      </c>
      <c r="BM328" s="126">
        <f t="shared" ref="BM328" si="5263">E328/E343</f>
        <v>3.99853040230237E-2</v>
      </c>
      <c r="BN328" s="123">
        <f t="shared" ref="BN328" si="5264">F328/F343</f>
        <v>5.9322033898305086E-2</v>
      </c>
      <c r="BO328" s="124">
        <f t="shared" ref="BO328" si="5265">G328/G343</f>
        <v>3.9652429323216255E-2</v>
      </c>
      <c r="BP328" s="125">
        <f t="shared" ref="BP328" si="5266">H328/H343</f>
        <v>6.1489751708048657E-2</v>
      </c>
      <c r="BQ328" s="126">
        <f t="shared" ref="BQ328" si="5267">I328/I343</f>
        <v>5.2111596694351815E-2</v>
      </c>
      <c r="BR328" s="123">
        <f t="shared" ref="BR328" si="5268">J328/J343</f>
        <v>4.8627897056732546E-2</v>
      </c>
      <c r="BS328" s="124">
        <f t="shared" ref="BS328" si="5269">K328/K343</f>
        <v>6.2398102860530609E-2</v>
      </c>
      <c r="BT328" s="125">
        <f t="shared" ref="BT328" si="5270">L328/L343</f>
        <v>3.9059096849136055E-2</v>
      </c>
      <c r="BU328" s="123">
        <f t="shared" ref="BU328" si="5271">M328/M343</f>
        <v>7.9650638439265203E-2</v>
      </c>
      <c r="BV328" s="127">
        <f t="shared" ref="BV328" si="5272">N328/N343</f>
        <v>4.7637158885613769E-2</v>
      </c>
      <c r="BW328" s="128">
        <f t="shared" ref="BW328" si="5273">O328/O343</f>
        <v>6.1605206073752715E-2</v>
      </c>
      <c r="BX328" s="123">
        <f t="shared" ref="BX328" si="5274">P328/P343</f>
        <v>6.1012031743322807E-2</v>
      </c>
      <c r="BY328" s="124">
        <f t="shared" ref="BY328" si="5275">Q328/Q343</f>
        <v>4.8323419487287467E-2</v>
      </c>
      <c r="BZ328" s="125">
        <f t="shared" ref="BZ328" si="5276">R328/R343</f>
        <v>6.0771734664854783E-2</v>
      </c>
      <c r="CA328" s="126">
        <f t="shared" ref="CA328" si="5277">S328/S343</f>
        <v>4.9192023686369636E-2</v>
      </c>
      <c r="CB328" s="123">
        <f t="shared" ref="CB328" si="5278">T328/T343</f>
        <v>4.1100221308883973E-2</v>
      </c>
      <c r="CC328" s="124">
        <f t="shared" ref="CC328" si="5279">U328/U343</f>
        <v>4.6426708398539386E-2</v>
      </c>
      <c r="CD328" s="125">
        <f t="shared" ref="CD328" si="5280">V328/V343</f>
        <v>4.1063602548521344E-2</v>
      </c>
      <c r="CE328" s="126">
        <f t="shared" ref="CE328" si="5281">W328/W343</f>
        <v>7.6994520293489369E-2</v>
      </c>
      <c r="CF328" s="123">
        <f t="shared" ref="CF328" si="5282">X328/X343</f>
        <v>5.8690744920993229E-2</v>
      </c>
      <c r="CG328" s="124">
        <f t="shared" ref="CG328" si="5283">Y328/Y343</f>
        <v>4.4221585482330468E-2</v>
      </c>
      <c r="CH328" s="125">
        <f t="shared" ref="CH328" si="5284">Z328/Z343</f>
        <v>5.9952616150664578E-2</v>
      </c>
      <c r="CI328" s="123">
        <f t="shared" ref="CI328" si="5285">AA328/AA343</f>
        <v>5.0516561735199056E-2</v>
      </c>
      <c r="CJ328" s="129">
        <f t="shared" ref="CJ328" si="5286">AB328/AB343</f>
        <v>5.6066822977725674E-2</v>
      </c>
      <c r="CK328" s="130">
        <f t="shared" ref="CK328" si="5287">AC328/AC343</f>
        <v>5.5380951680950211E-2</v>
      </c>
    </row>
    <row r="329" spans="1:89" ht="13.8" thickBot="1" x14ac:dyDescent="0.3">
      <c r="A329" s="139" t="s">
        <v>26</v>
      </c>
      <c r="B329" s="194">
        <v>1818</v>
      </c>
      <c r="C329" s="188">
        <v>1758</v>
      </c>
      <c r="D329" s="189">
        <v>869</v>
      </c>
      <c r="E329" s="190">
        <v>715</v>
      </c>
      <c r="F329" s="187">
        <v>1135</v>
      </c>
      <c r="G329" s="191">
        <v>848</v>
      </c>
      <c r="H329" s="189">
        <v>2409</v>
      </c>
      <c r="I329" s="190">
        <v>2510</v>
      </c>
      <c r="J329" s="187">
        <v>384</v>
      </c>
      <c r="K329" s="188">
        <v>435</v>
      </c>
      <c r="L329" s="189">
        <v>790</v>
      </c>
      <c r="M329" s="187">
        <v>1468</v>
      </c>
      <c r="N329" s="192">
        <v>1986</v>
      </c>
      <c r="O329" s="195">
        <v>2261</v>
      </c>
      <c r="P329" s="187">
        <v>1329</v>
      </c>
      <c r="Q329" s="188">
        <v>935</v>
      </c>
      <c r="R329" s="189">
        <v>1694</v>
      </c>
      <c r="S329" s="190">
        <v>1417</v>
      </c>
      <c r="T329" s="187">
        <v>271</v>
      </c>
      <c r="U329" s="191">
        <v>256</v>
      </c>
      <c r="V329" s="189">
        <v>1202</v>
      </c>
      <c r="W329" s="196">
        <v>2048</v>
      </c>
      <c r="X329" s="187">
        <v>1203</v>
      </c>
      <c r="Y329" s="191">
        <v>456</v>
      </c>
      <c r="Z329" s="189">
        <v>3008</v>
      </c>
      <c r="AA329" s="187">
        <v>3005</v>
      </c>
      <c r="AB329" s="162">
        <f t="shared" si="5009"/>
        <v>18098</v>
      </c>
      <c r="AC329" s="165">
        <f t="shared" si="5040"/>
        <v>18112</v>
      </c>
      <c r="AE329" s="254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26</v>
      </c>
      <c r="BJ329" s="123">
        <f>B329/B343</f>
        <v>5.6389578163771714E-2</v>
      </c>
      <c r="BK329" s="124">
        <f t="shared" ref="BK329" si="5288">C329/C343</f>
        <v>5.0326348333905875E-2</v>
      </c>
      <c r="BL329" s="125">
        <f t="shared" ref="BL329" si="5289">D329/D343</f>
        <v>5.1933305444331564E-2</v>
      </c>
      <c r="BM329" s="126">
        <f t="shared" ref="BM329" si="5290">E329/E343</f>
        <v>4.3781764741901902E-2</v>
      </c>
      <c r="BN329" s="123">
        <f t="shared" ref="BN329" si="5291">F329/F343</f>
        <v>5.6915053655601247E-2</v>
      </c>
      <c r="BO329" s="124">
        <f t="shared" ref="BO329" si="5292">G329/G343</f>
        <v>3.4593888956880023E-2</v>
      </c>
      <c r="BP329" s="125">
        <f t="shared" ref="BP329" si="5293">H329/H343</f>
        <v>5.7347584926321804E-2</v>
      </c>
      <c r="BQ329" s="126">
        <f t="shared" ref="BQ329" si="5294">I329/I343</f>
        <v>5.1987324206209481E-2</v>
      </c>
      <c r="BR329" s="123">
        <f t="shared" ref="BR329" si="5295">J329/J343</f>
        <v>5.4599744063699704E-2</v>
      </c>
      <c r="BS329" s="124">
        <f t="shared" ref="BS329" si="5296">K329/K343</f>
        <v>6.4473099155180083E-2</v>
      </c>
      <c r="BT329" s="125">
        <f t="shared" ref="BT329" si="5297">L329/L343</f>
        <v>3.8236290595808527E-2</v>
      </c>
      <c r="BU329" s="123">
        <f t="shared" ref="BU329" si="5298">M329/M343</f>
        <v>6.968244173351687E-2</v>
      </c>
      <c r="BV329" s="127">
        <f t="shared" ref="BV329" si="5299">N329/N343</f>
        <v>4.7209280212988494E-2</v>
      </c>
      <c r="BW329" s="128">
        <f t="shared" ref="BW329" si="5300">O329/O343</f>
        <v>5.770065075921909E-2</v>
      </c>
      <c r="BX329" s="123">
        <f t="shared" ref="BX329" si="5301">P329/P343</f>
        <v>5.6702790340472736E-2</v>
      </c>
      <c r="BY329" s="124">
        <f t="shared" ref="BY329" si="5302">Q329/Q343</f>
        <v>4.9218297625940939E-2</v>
      </c>
      <c r="BZ329" s="125">
        <f t="shared" ref="BZ329" si="5303">R329/R343</f>
        <v>5.3534747021458141E-2</v>
      </c>
      <c r="CA329" s="126">
        <f t="shared" ref="CA329" si="5304">S329/S343</f>
        <v>5.0547568936610422E-2</v>
      </c>
      <c r="CB329" s="123">
        <f t="shared" ref="CB329" si="5305">T329/T343</f>
        <v>4.2839076825798295E-2</v>
      </c>
      <c r="CC329" s="124">
        <f t="shared" ref="CC329" si="5306">U329/U343</f>
        <v>4.4513997565640756E-2</v>
      </c>
      <c r="CD329" s="125">
        <f t="shared" ref="CD329" si="5307">V329/V343</f>
        <v>4.426766839759879E-2</v>
      </c>
      <c r="CE329" s="126">
        <f t="shared" ref="CE329" si="5308">W329/W343</f>
        <v>6.3403609795362373E-2</v>
      </c>
      <c r="CF329" s="123">
        <f t="shared" ref="CF329" si="5309">X329/X343</f>
        <v>5.4311512415349886E-2</v>
      </c>
      <c r="CG329" s="124">
        <f t="shared" ref="CG329" si="5310">Y329/Y343</f>
        <v>4.355300859598854E-2</v>
      </c>
      <c r="CH329" s="125">
        <f t="shared" ref="CH329" si="5311">Z329/Z343</f>
        <v>6.0394330000401557E-2</v>
      </c>
      <c r="CI329" s="123">
        <f t="shared" ref="CI329" si="5312">AA329/AA343</f>
        <v>5.6139892017112857E-2</v>
      </c>
      <c r="CJ329" s="129">
        <f t="shared" ref="CJ329" si="5313">AB329/AB343</f>
        <v>5.3042203985932006E-2</v>
      </c>
      <c r="CK329" s="130">
        <f t="shared" ref="CK329" si="5314">AC329/AC343</f>
        <v>5.3249445073279729E-2</v>
      </c>
    </row>
    <row r="330" spans="1:89" ht="14.4" thickTop="1" thickBot="1" x14ac:dyDescent="0.3">
      <c r="A330" s="131" t="s">
        <v>27</v>
      </c>
      <c r="B330" s="197">
        <v>1674</v>
      </c>
      <c r="C330" s="181">
        <v>2433</v>
      </c>
      <c r="D330" s="182">
        <v>799</v>
      </c>
      <c r="E330" s="183">
        <v>819</v>
      </c>
      <c r="F330" s="180">
        <v>901</v>
      </c>
      <c r="G330" s="184">
        <v>1042</v>
      </c>
      <c r="H330" s="182">
        <v>2554</v>
      </c>
      <c r="I330" s="183">
        <v>2580</v>
      </c>
      <c r="J330" s="180">
        <v>468</v>
      </c>
      <c r="K330" s="181">
        <v>355</v>
      </c>
      <c r="L330" s="182">
        <v>961</v>
      </c>
      <c r="M330" s="180">
        <v>1135</v>
      </c>
      <c r="N330" s="185">
        <v>2088</v>
      </c>
      <c r="O330" s="198">
        <v>2010</v>
      </c>
      <c r="P330" s="180">
        <v>1425</v>
      </c>
      <c r="Q330" s="181">
        <v>814</v>
      </c>
      <c r="R330" s="182">
        <v>1612</v>
      </c>
      <c r="S330" s="183">
        <v>1520</v>
      </c>
      <c r="T330" s="180">
        <v>348</v>
      </c>
      <c r="U330" s="184">
        <v>239</v>
      </c>
      <c r="V330" s="182">
        <v>1361</v>
      </c>
      <c r="W330" s="199">
        <v>1775</v>
      </c>
      <c r="X330" s="180">
        <v>1149</v>
      </c>
      <c r="Y330" s="184">
        <v>434</v>
      </c>
      <c r="Z330" s="182">
        <v>2784</v>
      </c>
      <c r="AA330" s="180">
        <v>2985</v>
      </c>
      <c r="AB330" s="162">
        <f t="shared" si="5009"/>
        <v>18124</v>
      </c>
      <c r="AC330" s="165">
        <f t="shared" si="5040"/>
        <v>18141</v>
      </c>
      <c r="AE330" s="251" t="s">
        <v>13</v>
      </c>
      <c r="AF330" s="14">
        <f t="shared" ref="AF330:BG330" si="5315">SUM(AF327:AF329)</f>
        <v>4118</v>
      </c>
      <c r="AG330" s="1">
        <f t="shared" si="5315"/>
        <v>6011</v>
      </c>
      <c r="AH330" s="14">
        <f t="shared" si="5315"/>
        <v>2119</v>
      </c>
      <c r="AI330" s="1">
        <f t="shared" si="5315"/>
        <v>2664</v>
      </c>
      <c r="AJ330" s="14">
        <f t="shared" si="5315"/>
        <v>2114</v>
      </c>
      <c r="AK330" s="1">
        <f t="shared" si="5315"/>
        <v>5817</v>
      </c>
      <c r="AL330" s="14">
        <f t="shared" si="5315"/>
        <v>5958</v>
      </c>
      <c r="AM330" s="1">
        <f t="shared" si="5315"/>
        <v>8739</v>
      </c>
      <c r="AN330" s="14">
        <f t="shared" si="5315"/>
        <v>1492</v>
      </c>
      <c r="AO330" s="1">
        <f t="shared" si="5315"/>
        <v>578</v>
      </c>
      <c r="AP330" s="14">
        <f t="shared" si="5315"/>
        <v>4184</v>
      </c>
      <c r="AQ330" s="1">
        <f t="shared" si="5315"/>
        <v>1904</v>
      </c>
      <c r="AR330" s="14">
        <f t="shared" si="5315"/>
        <v>7064</v>
      </c>
      <c r="AS330" s="1">
        <f t="shared" si="5315"/>
        <v>5064</v>
      </c>
      <c r="AT330" s="14">
        <f t="shared" si="5315"/>
        <v>3656</v>
      </c>
      <c r="AU330" s="1">
        <f t="shared" si="5315"/>
        <v>2777</v>
      </c>
      <c r="AV330" s="14">
        <f t="shared" si="5315"/>
        <v>4302</v>
      </c>
      <c r="AW330" s="1">
        <f t="shared" si="5315"/>
        <v>5046</v>
      </c>
      <c r="AX330" s="14">
        <f t="shared" si="5315"/>
        <v>1316</v>
      </c>
      <c r="AY330" s="1">
        <f t="shared" si="5315"/>
        <v>478</v>
      </c>
      <c r="AZ330" s="14">
        <f t="shared" si="5315"/>
        <v>5065</v>
      </c>
      <c r="BA330" s="1">
        <f t="shared" si="5315"/>
        <v>4027</v>
      </c>
      <c r="BB330" s="14">
        <f t="shared" si="5315"/>
        <v>3967</v>
      </c>
      <c r="BC330" s="1">
        <f t="shared" si="5315"/>
        <v>1337</v>
      </c>
      <c r="BD330" s="14">
        <f t="shared" si="5315"/>
        <v>7490</v>
      </c>
      <c r="BE330" s="1">
        <f t="shared" si="5315"/>
        <v>9287</v>
      </c>
      <c r="BF330" s="166">
        <f t="shared" si="5315"/>
        <v>52845</v>
      </c>
      <c r="BG330" s="167">
        <f t="shared" si="5315"/>
        <v>53729</v>
      </c>
      <c r="BI330" s="131" t="s">
        <v>27</v>
      </c>
      <c r="BJ330" s="123">
        <f>B330/B343</f>
        <v>5.1923076923076926E-2</v>
      </c>
      <c r="BK330" s="124">
        <f t="shared" ref="BK330" si="5316">C330/C343</f>
        <v>6.9649604946753693E-2</v>
      </c>
      <c r="BL330" s="125">
        <f t="shared" ref="BL330" si="5317">D330/D343</f>
        <v>4.7749955178390008E-2</v>
      </c>
      <c r="BM330" s="126">
        <f t="shared" ref="BM330" si="5318">E330/E343</f>
        <v>5.0150021431633093E-2</v>
      </c>
      <c r="BN330" s="123">
        <f t="shared" ref="BN330" si="5319">F330/F343</f>
        <v>4.518102497242002E-2</v>
      </c>
      <c r="BO330" s="124">
        <f t="shared" ref="BO330" si="5320">G330/G343</f>
        <v>4.2508056949373804E-2</v>
      </c>
      <c r="BP330" s="125">
        <f t="shared" ref="BP330" si="5321">H330/H343</f>
        <v>6.0799390577760848E-2</v>
      </c>
      <c r="BQ330" s="126">
        <f t="shared" ref="BQ330" si="5322">I330/I343</f>
        <v>5.3437169901203369E-2</v>
      </c>
      <c r="BR330" s="123">
        <f t="shared" ref="BR330" si="5323">J330/J343</f>
        <v>6.6543438077634007E-2</v>
      </c>
      <c r="BS330" s="124">
        <f t="shared" ref="BS330" si="5324">K330/K343</f>
        <v>5.2615977471468803E-2</v>
      </c>
      <c r="BT330" s="125">
        <f t="shared" ref="BT330" si="5325">L330/L343</f>
        <v>4.6512753496926573E-2</v>
      </c>
      <c r="BU330" s="123">
        <f t="shared" ref="BU330" si="5326">M330/M343</f>
        <v>5.3875729814401668E-2</v>
      </c>
      <c r="BV330" s="127">
        <f t="shared" ref="BV330" si="5327">N330/N343</f>
        <v>4.9633926024531712E-2</v>
      </c>
      <c r="BW330" s="128">
        <f t="shared" ref="BW330" si="5328">O330/O343</f>
        <v>5.1295138445833867E-2</v>
      </c>
      <c r="BX330" s="123">
        <f t="shared" ref="BX330" si="5329">P330/P343</f>
        <v>6.0798702961003495E-2</v>
      </c>
      <c r="BY330" s="124">
        <f t="shared" ref="BY330" si="5330">Q330/Q343</f>
        <v>4.2848870874348584E-2</v>
      </c>
      <c r="BZ330" s="125">
        <f t="shared" ref="BZ330" si="5331">R330/R343</f>
        <v>5.0943336598931833E-2</v>
      </c>
      <c r="CA330" s="126">
        <f t="shared" ref="CA330" si="5332">S330/S343</f>
        <v>5.4221810009631506E-2</v>
      </c>
      <c r="CB330" s="123">
        <f t="shared" ref="CB330" si="5333">T330/T343</f>
        <v>5.5011065444198544E-2</v>
      </c>
      <c r="CC330" s="124">
        <f t="shared" ref="CC330" si="5334">U330/U343</f>
        <v>4.1557989914797429E-2</v>
      </c>
      <c r="CD330" s="125">
        <f t="shared" ref="CD330" si="5335">V330/V343</f>
        <v>5.0123374949361026E-2</v>
      </c>
      <c r="CE330" s="126">
        <f t="shared" ref="CE330" si="5336">W330/W343</f>
        <v>5.4951859075570417E-2</v>
      </c>
      <c r="CF330" s="123">
        <f t="shared" ref="CF330" si="5337">X330/X343</f>
        <v>5.1873589164785551E-2</v>
      </c>
      <c r="CG330" s="124">
        <f t="shared" ref="CG330" si="5338">Y330/Y343</f>
        <v>4.1451766953199617E-2</v>
      </c>
      <c r="CH330" s="125">
        <f t="shared" ref="CH330" si="5339">Z330/Z343</f>
        <v>5.5896879893988678E-2</v>
      </c>
      <c r="CI330" s="123">
        <f t="shared" ref="CI330" si="5340">AA330/AA343</f>
        <v>5.5766248809012271E-2</v>
      </c>
      <c r="CJ330" s="129">
        <f t="shared" ref="CJ330" si="5341">AB330/AB343</f>
        <v>5.3118405627198127E-2</v>
      </c>
      <c r="CK330" s="130">
        <f t="shared" ref="CK330" si="5342">AC330/AC343</f>
        <v>5.3334705337586545E-2</v>
      </c>
    </row>
    <row r="331" spans="1:89" ht="13.8" thickTop="1" x14ac:dyDescent="0.25">
      <c r="A331" s="139" t="s">
        <v>28</v>
      </c>
      <c r="B331" s="194">
        <v>1847</v>
      </c>
      <c r="C331" s="188">
        <v>2391</v>
      </c>
      <c r="D331" s="189">
        <v>866</v>
      </c>
      <c r="E331" s="190">
        <v>935</v>
      </c>
      <c r="F331" s="187">
        <v>898</v>
      </c>
      <c r="G331" s="191">
        <v>1539</v>
      </c>
      <c r="H331" s="189">
        <v>2631</v>
      </c>
      <c r="I331" s="190">
        <v>3087</v>
      </c>
      <c r="J331" s="187">
        <v>574</v>
      </c>
      <c r="K331" s="188">
        <v>280</v>
      </c>
      <c r="L331" s="189">
        <v>1545</v>
      </c>
      <c r="M331" s="187">
        <v>1183</v>
      </c>
      <c r="N331" s="192">
        <v>2859</v>
      </c>
      <c r="O331" s="195">
        <v>2080</v>
      </c>
      <c r="P331" s="187">
        <v>1591</v>
      </c>
      <c r="Q331" s="188">
        <v>872</v>
      </c>
      <c r="R331" s="189">
        <v>1798</v>
      </c>
      <c r="S331" s="190">
        <v>1734</v>
      </c>
      <c r="T331" s="187">
        <v>566</v>
      </c>
      <c r="U331" s="191">
        <v>199</v>
      </c>
      <c r="V331" s="189">
        <v>1888</v>
      </c>
      <c r="W331" s="196">
        <v>1715</v>
      </c>
      <c r="X331" s="187">
        <v>1602</v>
      </c>
      <c r="Y331" s="191">
        <v>510</v>
      </c>
      <c r="Z331" s="189">
        <v>2930</v>
      </c>
      <c r="AA331" s="187">
        <v>3546</v>
      </c>
      <c r="AB331" s="162">
        <f t="shared" si="5009"/>
        <v>21595</v>
      </c>
      <c r="AC331" s="165">
        <f t="shared" si="5040"/>
        <v>20071</v>
      </c>
      <c r="BI331" s="139" t="s">
        <v>28</v>
      </c>
      <c r="BJ331" s="123">
        <f>B331/B343</f>
        <v>5.7289081885856082E-2</v>
      </c>
      <c r="BK331" s="124">
        <f t="shared" ref="BK331" si="5343">C331/C343</f>
        <v>6.8447268979732051E-2</v>
      </c>
      <c r="BL331" s="125">
        <f t="shared" ref="BL331" si="5344">D331/D343</f>
        <v>5.1754019004362634E-2</v>
      </c>
      <c r="BM331" s="126">
        <f t="shared" ref="BM331" si="5345">E331/E343</f>
        <v>5.7253076970179416E-2</v>
      </c>
      <c r="BN331" s="123">
        <f t="shared" ref="BN331" si="5346">F331/F343</f>
        <v>4.5030588707251025E-2</v>
      </c>
      <c r="BO331" s="124">
        <f t="shared" ref="BO331" si="5347">G331/G343</f>
        <v>6.2783013095092405E-2</v>
      </c>
      <c r="BP331" s="125">
        <f t="shared" ref="BP331" si="5348">H331/H343</f>
        <v>6.2632418406456072E-2</v>
      </c>
      <c r="BQ331" s="126">
        <f t="shared" ref="BQ331" si="5349">I331/I343</f>
        <v>6.3938195149230548E-2</v>
      </c>
      <c r="BR331" s="123">
        <f t="shared" ref="BR331" si="5350">J331/J343</f>
        <v>8.1615242428551116E-2</v>
      </c>
      <c r="BS331" s="124">
        <f t="shared" ref="BS331" si="5351">K331/K343</f>
        <v>4.1499925892989474E-2</v>
      </c>
      <c r="BT331" s="125">
        <f t="shared" ref="BT331" si="5352">L331/L343</f>
        <v>7.4778568317119209E-2</v>
      </c>
      <c r="BU331" s="123">
        <f t="shared" ref="BU331" si="5353">M331/M343</f>
        <v>5.6154174775715576E-2</v>
      </c>
      <c r="BV331" s="127">
        <f t="shared" ref="BV331" si="5354">N331/N343</f>
        <v>6.7961395835314256E-2</v>
      </c>
      <c r="BW331" s="128">
        <f t="shared" ref="BW331" si="5355">O331/O343</f>
        <v>5.3081536302156437E-2</v>
      </c>
      <c r="BX331" s="123">
        <f t="shared" ref="BX331" si="5356">P331/P343</f>
        <v>6.7881218534004611E-2</v>
      </c>
      <c r="BY331" s="124">
        <f t="shared" ref="BY331" si="5357">Q331/Q343</f>
        <v>4.5901984523872189E-2</v>
      </c>
      <c r="BZ331" s="125">
        <f t="shared" ref="BZ331" si="5358">R331/R343</f>
        <v>5.6821413898808584E-2</v>
      </c>
      <c r="CA331" s="126">
        <f t="shared" ref="CA331" si="5359">S331/S343</f>
        <v>6.1855670103092786E-2</v>
      </c>
      <c r="CB331" s="123">
        <f t="shared" ref="CB331" si="5360">T331/T343</f>
        <v>8.9472020233955105E-2</v>
      </c>
      <c r="CC331" s="124">
        <f t="shared" ref="CC331" si="5361">U331/U343</f>
        <v>3.4602677795166056E-2</v>
      </c>
      <c r="CD331" s="125">
        <f t="shared" ref="CD331" si="5362">V331/V343</f>
        <v>6.9531911759289952E-2</v>
      </c>
      <c r="CE331" s="126">
        <f t="shared" ref="CE331" si="5363">W331/W343</f>
        <v>5.3094331444846911E-2</v>
      </c>
      <c r="CF331" s="123">
        <f t="shared" ref="CF331" si="5364">X331/X343</f>
        <v>7.2325056433408572E-2</v>
      </c>
      <c r="CG331" s="124">
        <f t="shared" ref="CG331" si="5365">Y331/Y343</f>
        <v>4.8710601719197708E-2</v>
      </c>
      <c r="CH331" s="125">
        <f t="shared" ref="CH331" si="5366">Z331/Z343</f>
        <v>5.8828253624061355E-2</v>
      </c>
      <c r="CI331" s="123">
        <f t="shared" ref="CI331" si="5367">AA331/AA343</f>
        <v>6.624694079623368E-2</v>
      </c>
      <c r="CJ331" s="129">
        <f t="shared" ref="CJ331" si="5368">AB331/AB343</f>
        <v>6.3291324736225091E-2</v>
      </c>
      <c r="CK331" s="130">
        <f t="shared" ref="CK331" si="5369">AC331/AC343</f>
        <v>5.9008922927661078E-2</v>
      </c>
    </row>
    <row r="332" spans="1:89" x14ac:dyDescent="0.25">
      <c r="A332" s="131" t="s">
        <v>29</v>
      </c>
      <c r="B332" s="197">
        <v>2162</v>
      </c>
      <c r="C332" s="181">
        <v>2754</v>
      </c>
      <c r="D332" s="182">
        <v>1144</v>
      </c>
      <c r="E332" s="183">
        <v>1359</v>
      </c>
      <c r="F332" s="180">
        <v>1210</v>
      </c>
      <c r="G332" s="184">
        <v>2350</v>
      </c>
      <c r="H332" s="182">
        <v>2772</v>
      </c>
      <c r="I332" s="183">
        <v>3973</v>
      </c>
      <c r="J332" s="180">
        <v>838</v>
      </c>
      <c r="K332" s="181">
        <v>236</v>
      </c>
      <c r="L332" s="182">
        <v>2000</v>
      </c>
      <c r="M332" s="180">
        <v>1077</v>
      </c>
      <c r="N332" s="185">
        <v>3485</v>
      </c>
      <c r="O332" s="198">
        <v>2442</v>
      </c>
      <c r="P332" s="180">
        <v>2122</v>
      </c>
      <c r="Q332" s="181">
        <v>1167</v>
      </c>
      <c r="R332" s="182">
        <v>2409</v>
      </c>
      <c r="S332" s="183">
        <v>2293</v>
      </c>
      <c r="T332" s="180">
        <v>979</v>
      </c>
      <c r="U332" s="184">
        <v>207</v>
      </c>
      <c r="V332" s="182">
        <v>2485</v>
      </c>
      <c r="W332" s="199">
        <v>1945</v>
      </c>
      <c r="X332" s="180">
        <v>2022</v>
      </c>
      <c r="Y332" s="184">
        <v>565</v>
      </c>
      <c r="Z332" s="182">
        <v>3433</v>
      </c>
      <c r="AA332" s="180">
        <v>4513</v>
      </c>
      <c r="AB332" s="162">
        <f t="shared" si="5009"/>
        <v>27061</v>
      </c>
      <c r="AC332" s="165">
        <f t="shared" si="5040"/>
        <v>24881</v>
      </c>
      <c r="BI332" s="131" t="s">
        <v>29</v>
      </c>
      <c r="BJ332" s="123">
        <f>B332/B343</f>
        <v>6.7059553349875928E-2</v>
      </c>
      <c r="BK332" s="124">
        <f t="shared" ref="BK332" si="5370">C332/C343</f>
        <v>7.8838886980419104E-2</v>
      </c>
      <c r="BL332" s="125">
        <f t="shared" ref="BL332" si="5371">D332/D343</f>
        <v>6.8367895774816237E-2</v>
      </c>
      <c r="BM332" s="126">
        <f t="shared" ref="BM332" si="5372">E332/E343</f>
        <v>8.3215969628314249E-2</v>
      </c>
      <c r="BN332" s="123">
        <f t="shared" ref="BN332" si="5373">F332/F343</f>
        <v>6.0675960284825997E-2</v>
      </c>
      <c r="BO332" s="124">
        <f t="shared" ref="BO332" si="5374">G332/G343</f>
        <v>9.5867498878146287E-2</v>
      </c>
      <c r="BP332" s="125">
        <f t="shared" ref="BP332" si="5375">H332/H343</f>
        <v>6.5989001833027833E-2</v>
      </c>
      <c r="BQ332" s="126">
        <f t="shared" ref="BQ332" si="5376">I332/I343</f>
        <v>8.2289099231581786E-2</v>
      </c>
      <c r="BR332" s="123">
        <f t="shared" ref="BR332" si="5377">J332/J343</f>
        <v>0.11915256647234466</v>
      </c>
      <c r="BS332" s="124">
        <f t="shared" ref="BS332" si="5378">K332/K343</f>
        <v>3.497850896694827E-2</v>
      </c>
      <c r="BT332" s="125">
        <f t="shared" ref="BT332" si="5379">L332/L343</f>
        <v>9.6800735685591208E-2</v>
      </c>
      <c r="BU332" s="123">
        <f t="shared" ref="BU332" si="5380">M332/M343</f>
        <v>5.1122608819480705E-2</v>
      </c>
      <c r="BV332" s="127">
        <f t="shared" ref="BV332" si="5381">N332/N343</f>
        <v>8.2842065227726538E-2</v>
      </c>
      <c r="BW332" s="128">
        <f t="shared" ref="BW332" si="5382">O332/O343</f>
        <v>6.2319765216281742E-2</v>
      </c>
      <c r="BX332" s="123">
        <f t="shared" ref="BX332" si="5383">P332/P343</f>
        <v>9.0536735216315389E-2</v>
      </c>
      <c r="BY332" s="124">
        <f t="shared" ref="BY332" si="5384">Q332/Q343</f>
        <v>6.1430752224035372E-2</v>
      </c>
      <c r="BZ332" s="125">
        <f t="shared" ref="BZ332" si="5385">R332/R343</f>
        <v>7.613058180324242E-2</v>
      </c>
      <c r="CA332" s="126">
        <f t="shared" ref="CA332" si="5386">S332/S343</f>
        <v>8.1796454179003317E-2</v>
      </c>
      <c r="CB332" s="123">
        <f t="shared" ref="CB332" si="5387">T332/T343</f>
        <v>0.15475814100537463</v>
      </c>
      <c r="CC332" s="124">
        <f t="shared" ref="CC332" si="5388">U332/U343</f>
        <v>3.5993740219092331E-2</v>
      </c>
      <c r="CD332" s="125">
        <f t="shared" ref="CD332" si="5389">V332/V343</f>
        <v>9.1518432585717971E-2</v>
      </c>
      <c r="CE332" s="126">
        <f t="shared" ref="CE332" si="5390">W332/W343</f>
        <v>6.0214854029287022E-2</v>
      </c>
      <c r="CF332" s="123">
        <f t="shared" ref="CF332" si="5391">X332/X343</f>
        <v>9.1286681715575621E-2</v>
      </c>
      <c r="CG332" s="124">
        <f t="shared" ref="CG332" si="5392">Y332/Y343</f>
        <v>5.3963705826170008E-2</v>
      </c>
      <c r="CH332" s="125">
        <f t="shared" ref="CH332" si="5393">Z332/Z343</f>
        <v>6.8927438461229576E-2</v>
      </c>
      <c r="CI332" s="123">
        <f t="shared" ref="CI332" si="5394">AA332/AA343</f>
        <v>8.4312589907896945E-2</v>
      </c>
      <c r="CJ332" s="129">
        <f t="shared" ref="CJ332" si="5395">AB332/AB343</f>
        <v>7.9311254396248532E-2</v>
      </c>
      <c r="CK332" s="130">
        <f t="shared" ref="CK332" si="5396">AC332/AC343</f>
        <v>7.3150366766136982E-2</v>
      </c>
    </row>
    <row r="333" spans="1:89" x14ac:dyDescent="0.25">
      <c r="A333" s="139" t="s">
        <v>30</v>
      </c>
      <c r="B333" s="280">
        <v>2066</v>
      </c>
      <c r="C333" s="267">
        <v>3388</v>
      </c>
      <c r="D333" s="268">
        <v>1223</v>
      </c>
      <c r="E333" s="269">
        <v>1355</v>
      </c>
      <c r="F333" s="266">
        <v>1171</v>
      </c>
      <c r="G333" s="270">
        <v>3182</v>
      </c>
      <c r="H333" s="268">
        <v>3006</v>
      </c>
      <c r="I333" s="269">
        <v>4380</v>
      </c>
      <c r="J333" s="266">
        <v>877</v>
      </c>
      <c r="K333" s="267">
        <v>323</v>
      </c>
      <c r="L333" s="268">
        <v>2259</v>
      </c>
      <c r="M333" s="266">
        <v>1080</v>
      </c>
      <c r="N333" s="271">
        <v>3585</v>
      </c>
      <c r="O333" s="281">
        <v>2704</v>
      </c>
      <c r="P333" s="266">
        <v>2030</v>
      </c>
      <c r="Q333" s="267">
        <v>1374</v>
      </c>
      <c r="R333" s="268">
        <v>2211</v>
      </c>
      <c r="S333" s="269">
        <v>2691</v>
      </c>
      <c r="T333" s="266">
        <v>755</v>
      </c>
      <c r="U333" s="270">
        <v>240</v>
      </c>
      <c r="V333" s="268">
        <v>2476</v>
      </c>
      <c r="W333" s="282">
        <v>2166</v>
      </c>
      <c r="X333" s="266">
        <v>2197</v>
      </c>
      <c r="Y333" s="270">
        <v>670</v>
      </c>
      <c r="Z333" s="268">
        <v>3983</v>
      </c>
      <c r="AA333" s="266">
        <v>4786</v>
      </c>
      <c r="AB333" s="162">
        <f t="shared" si="5009"/>
        <v>27839</v>
      </c>
      <c r="AC333" s="165">
        <f t="shared" si="5040"/>
        <v>28339</v>
      </c>
      <c r="BI333" s="139" t="s">
        <v>30</v>
      </c>
      <c r="BJ333" s="123">
        <f>B333/B343</f>
        <v>6.4081885856079407E-2</v>
      </c>
      <c r="BK333" s="124">
        <f t="shared" ref="BK333" si="5397">C333/C343</f>
        <v>9.6988434673079119E-2</v>
      </c>
      <c r="BL333" s="125">
        <f t="shared" ref="BL333" si="5398">D333/D343</f>
        <v>7.3089105360664555E-2</v>
      </c>
      <c r="BM333" s="126">
        <f t="shared" ref="BM333" si="5399">E333/E343</f>
        <v>8.2971036678709198E-2</v>
      </c>
      <c r="BN333" s="123">
        <f t="shared" ref="BN333" si="5400">F333/F343</f>
        <v>5.8720288837629121E-2</v>
      </c>
      <c r="BO333" s="124">
        <f t="shared" ref="BO333" si="5401">G333/G343</f>
        <v>0.12980867294904744</v>
      </c>
      <c r="BP333" s="125">
        <f t="shared" ref="BP333" si="5402">H333/H343</f>
        <v>7.1559501987763938E-2</v>
      </c>
      <c r="BQ333" s="126">
        <f t="shared" ref="BQ333" si="5403">I333/I343</f>
        <v>9.0718916343903402E-2</v>
      </c>
      <c r="BR333" s="123">
        <f t="shared" ref="BR333" si="5404">J333/J343</f>
        <v>0.12469785297881417</v>
      </c>
      <c r="BS333" s="124">
        <f t="shared" ref="BS333" si="5405">K333/K343</f>
        <v>4.7873128797984291E-2</v>
      </c>
      <c r="BT333" s="125">
        <f t="shared" ref="BT333" si="5406">L333/L343</f>
        <v>0.10933643095687527</v>
      </c>
      <c r="BU333" s="123">
        <f t="shared" ref="BU333" si="5407">M333/M343</f>
        <v>5.1265011629562825E-2</v>
      </c>
      <c r="BV333" s="127">
        <f t="shared" ref="BV333" si="5408">N333/N343</f>
        <v>8.5219168964533618E-2</v>
      </c>
      <c r="BW333" s="128">
        <f t="shared" ref="BW333" si="5409">O333/O343</f>
        <v>6.900599719280337E-2</v>
      </c>
      <c r="BX333" s="123">
        <f t="shared" ref="BX333" si="5410">P333/P343</f>
        <v>8.6611485621640075E-2</v>
      </c>
      <c r="BY333" s="124">
        <f t="shared" ref="BY333" si="5411">Q333/Q343</f>
        <v>7.232720955940411E-2</v>
      </c>
      <c r="BZ333" s="125">
        <f t="shared" ref="BZ333" si="5412">R333/R343</f>
        <v>6.987327370982524E-2</v>
      </c>
      <c r="CA333" s="126">
        <f t="shared" ref="CA333" si="5413">S333/S343</f>
        <v>9.5994007063104195E-2</v>
      </c>
      <c r="CB333" s="123">
        <f t="shared" ref="CB333" si="5414">T333/T343</f>
        <v>0.11934871957002846</v>
      </c>
      <c r="CC333" s="124">
        <f t="shared" ref="CC333" si="5415">U333/U343</f>
        <v>4.1731872717788214E-2</v>
      </c>
      <c r="CD333" s="125">
        <f t="shared" ref="CD333" si="5416">V333/V343</f>
        <v>9.1186977497882377E-2</v>
      </c>
      <c r="CE333" s="126">
        <f t="shared" ref="CE333" si="5417">W333/W343</f>
        <v>6.7056747469118605E-2</v>
      </c>
      <c r="CF333" s="123">
        <f t="shared" ref="CF333" si="5418">X333/X343</f>
        <v>9.9187358916478549E-2</v>
      </c>
      <c r="CG333" s="124">
        <f t="shared" ref="CG333" si="5419">Y333/Y343</f>
        <v>6.3992359121298956E-2</v>
      </c>
      <c r="CH333" s="125">
        <f t="shared" ref="CH333" si="5420">Z333/Z343</f>
        <v>7.997028470465406E-2</v>
      </c>
      <c r="CI333" s="123">
        <f t="shared" ref="CI333" si="5421">AA333/AA343</f>
        <v>8.9412819698469925E-2</v>
      </c>
      <c r="CJ333" s="129">
        <f t="shared" ref="CJ333" si="5422">AB333/AB343</f>
        <v>8.159144196951934E-2</v>
      </c>
      <c r="CK333" s="130">
        <f t="shared" ref="CK333" si="5423">AC333/AC343</f>
        <v>8.3316918282446681E-2</v>
      </c>
    </row>
    <row r="334" spans="1:89" x14ac:dyDescent="0.25">
      <c r="A334" s="131" t="s">
        <v>31</v>
      </c>
      <c r="B334" s="283">
        <v>2052</v>
      </c>
      <c r="C334" s="274">
        <v>2623</v>
      </c>
      <c r="D334" s="275">
        <v>896</v>
      </c>
      <c r="E334" s="276">
        <v>1309</v>
      </c>
      <c r="F334" s="273">
        <v>943</v>
      </c>
      <c r="G334" s="277">
        <v>2635</v>
      </c>
      <c r="H334" s="275">
        <v>2952</v>
      </c>
      <c r="I334" s="276">
        <v>4359</v>
      </c>
      <c r="J334" s="273">
        <v>615</v>
      </c>
      <c r="K334" s="274">
        <v>255</v>
      </c>
      <c r="L334" s="275">
        <v>1925</v>
      </c>
      <c r="M334" s="273">
        <v>824</v>
      </c>
      <c r="N334" s="278">
        <v>3479</v>
      </c>
      <c r="O334" s="284">
        <v>2360</v>
      </c>
      <c r="P334" s="273">
        <v>1626</v>
      </c>
      <c r="Q334" s="274">
        <v>1403</v>
      </c>
      <c r="R334" s="275">
        <v>2091</v>
      </c>
      <c r="S334" s="276">
        <v>2355</v>
      </c>
      <c r="T334" s="273">
        <v>561</v>
      </c>
      <c r="U334" s="277">
        <v>238</v>
      </c>
      <c r="V334" s="275">
        <v>2589</v>
      </c>
      <c r="W334" s="285">
        <v>1861</v>
      </c>
      <c r="X334" s="273">
        <v>1770</v>
      </c>
      <c r="Y334" s="277">
        <v>667</v>
      </c>
      <c r="Z334" s="275">
        <v>3507</v>
      </c>
      <c r="AA334" s="273">
        <v>4501</v>
      </c>
      <c r="AB334" s="162">
        <f t="shared" si="5009"/>
        <v>25006</v>
      </c>
      <c r="AC334" s="165">
        <f t="shared" si="5040"/>
        <v>25390</v>
      </c>
      <c r="BI334" s="131" t="s">
        <v>31</v>
      </c>
      <c r="BJ334" s="123">
        <f>B334/B343</f>
        <v>6.3647642679900751E-2</v>
      </c>
      <c r="BK334" s="124">
        <f t="shared" ref="BK334" si="5424">C334/C343</f>
        <v>7.5088743845184935E-2</v>
      </c>
      <c r="BL334" s="125">
        <f t="shared" ref="BL334" si="5425">D334/D343</f>
        <v>5.3546883404051872E-2</v>
      </c>
      <c r="BM334" s="126">
        <f t="shared" ref="BM334" si="5426">E334/E343</f>
        <v>8.0154307758251178E-2</v>
      </c>
      <c r="BN334" s="123">
        <f t="shared" ref="BN334" si="5427">F334/F343</f>
        <v>4.7287132684785876E-2</v>
      </c>
      <c r="BO334" s="124">
        <f t="shared" ref="BO334" si="5428">G334/G343</f>
        <v>0.10749398278464488</v>
      </c>
      <c r="BP334" s="125">
        <f t="shared" ref="BP334" si="5429">H334/H343</f>
        <v>7.0274001952055604E-2</v>
      </c>
      <c r="BQ334" s="126">
        <f t="shared" ref="BQ334" si="5430">I334/I343</f>
        <v>9.0283962635405238E-2</v>
      </c>
      <c r="BR334" s="123">
        <f t="shared" ref="BR334" si="5431">J334/J343</f>
        <v>8.7444902602019051E-2</v>
      </c>
      <c r="BS334" s="124">
        <f t="shared" ref="BS334" si="5432">K334/K343</f>
        <v>3.7794575366829702E-2</v>
      </c>
      <c r="BT334" s="125">
        <f t="shared" ref="BT334" si="5433">L334/L343</f>
        <v>9.3170708097381538E-2</v>
      </c>
      <c r="BU334" s="123">
        <f t="shared" ref="BU334" si="5434">M334/M343</f>
        <v>3.9113305169222005E-2</v>
      </c>
      <c r="BV334" s="127">
        <f t="shared" ref="BV334" si="5435">N334/N343</f>
        <v>8.2699439003518116E-2</v>
      </c>
      <c r="BW334" s="128">
        <f t="shared" ref="BW334" si="5436">O334/O343</f>
        <v>6.0227127727446726E-2</v>
      </c>
      <c r="BX334" s="123">
        <f t="shared" ref="BX334" si="5437">P334/P343</f>
        <v>6.9374520010239776E-2</v>
      </c>
      <c r="BY334" s="124">
        <f t="shared" ref="BY334" si="5438">Q334/Q343</f>
        <v>7.3853766384165923E-2</v>
      </c>
      <c r="BZ334" s="125">
        <f t="shared" ref="BZ334" si="5439">R334/R343</f>
        <v>6.608096577442088E-2</v>
      </c>
      <c r="CA334" s="126">
        <f t="shared" ref="CA334" si="5440">S334/S343</f>
        <v>8.4008133271501445E-2</v>
      </c>
      <c r="CB334" s="123">
        <f t="shared" ref="CB334" si="5441">T334/T343</f>
        <v>8.8681631362630409E-2</v>
      </c>
      <c r="CC334" s="124">
        <f t="shared" ref="CC334" si="5442">U334/U343</f>
        <v>4.1384107111806644E-2</v>
      </c>
      <c r="CD334" s="125">
        <f t="shared" ref="CD334" si="5443">V334/V343</f>
        <v>9.5348580267373764E-2</v>
      </c>
      <c r="CE334" s="126">
        <f t="shared" ref="CE334" si="5444">W334/W343</f>
        <v>5.7614315346274106E-2</v>
      </c>
      <c r="CF334" s="123">
        <f t="shared" ref="CF334" si="5445">X334/X343</f>
        <v>7.9909706546275397E-2</v>
      </c>
      <c r="CG334" s="124">
        <f t="shared" ref="CG334" si="5446">Y334/Y343</f>
        <v>6.3705826170009555E-2</v>
      </c>
      <c r="CH334" s="125">
        <f t="shared" ref="CH334" si="5447">Z334/Z343</f>
        <v>7.0413203228526677E-2</v>
      </c>
      <c r="CI334" s="123">
        <f t="shared" ref="CI334" si="5448">AA334/AA343</f>
        <v>8.4088403983036603E-2</v>
      </c>
      <c r="CJ334" s="129">
        <f t="shared" ref="CJ334" si="5449">AB334/AB343</f>
        <v>7.3288393903868695E-2</v>
      </c>
      <c r="CK334" s="130">
        <f t="shared" ref="CK334" si="5450">AC334/AC343</f>
        <v>7.4646831405177361E-2</v>
      </c>
    </row>
    <row r="335" spans="1:89" x14ac:dyDescent="0.25">
      <c r="A335" s="139" t="s">
        <v>32</v>
      </c>
      <c r="B335" s="194">
        <v>2018</v>
      </c>
      <c r="C335" s="188">
        <v>2718</v>
      </c>
      <c r="D335" s="189">
        <v>706</v>
      </c>
      <c r="E335" s="190">
        <v>1265</v>
      </c>
      <c r="F335" s="187">
        <v>778</v>
      </c>
      <c r="G335" s="191">
        <v>2225</v>
      </c>
      <c r="H335" s="189">
        <v>2555</v>
      </c>
      <c r="I335" s="190">
        <v>3747</v>
      </c>
      <c r="J335" s="187">
        <v>475</v>
      </c>
      <c r="K335" s="188">
        <v>209</v>
      </c>
      <c r="L335" s="189">
        <v>1769</v>
      </c>
      <c r="M335" s="187">
        <v>731</v>
      </c>
      <c r="N335" s="192">
        <v>2900</v>
      </c>
      <c r="O335" s="195">
        <v>1990</v>
      </c>
      <c r="P335" s="187">
        <v>1184</v>
      </c>
      <c r="Q335" s="188">
        <v>1287</v>
      </c>
      <c r="R335" s="189">
        <v>1601</v>
      </c>
      <c r="S335" s="190">
        <v>2051</v>
      </c>
      <c r="T335" s="187">
        <v>409</v>
      </c>
      <c r="U335" s="191">
        <v>217</v>
      </c>
      <c r="V335" s="189">
        <v>2393</v>
      </c>
      <c r="W335" s="196">
        <v>1566</v>
      </c>
      <c r="X335" s="187">
        <v>1259</v>
      </c>
      <c r="Y335" s="191">
        <v>541</v>
      </c>
      <c r="Z335" s="189">
        <v>2941</v>
      </c>
      <c r="AA335" s="187">
        <v>4181</v>
      </c>
      <c r="AB335" s="162">
        <f t="shared" si="5009"/>
        <v>20988</v>
      </c>
      <c r="AC335" s="165">
        <f t="shared" si="5040"/>
        <v>22728</v>
      </c>
      <c r="BI335" s="139" t="s">
        <v>32</v>
      </c>
      <c r="BJ335" s="123">
        <f>B335/B343</f>
        <v>6.2593052109181146E-2</v>
      </c>
      <c r="BK335" s="124">
        <f t="shared" ref="BK335" si="5451">C335/C343</f>
        <v>7.780831329440055E-2</v>
      </c>
      <c r="BL335" s="125">
        <f t="shared" ref="BL335" si="5452">D335/D343</f>
        <v>4.2192075539353377E-2</v>
      </c>
      <c r="BM335" s="126">
        <f t="shared" ref="BM335" si="5453">E335/E343</f>
        <v>7.7460045312595677E-2</v>
      </c>
      <c r="BN335" s="123">
        <f t="shared" ref="BN335" si="5454">F335/F343</f>
        <v>3.9013138100491423E-2</v>
      </c>
      <c r="BO335" s="124">
        <f t="shared" ref="BO335" si="5455">G335/G343</f>
        <v>9.0768163831436377E-2</v>
      </c>
      <c r="BP335" s="125">
        <f t="shared" ref="BP335" si="5456">H335/H343</f>
        <v>6.0823196133977672E-2</v>
      </c>
      <c r="BQ335" s="126">
        <f t="shared" ref="BQ335" si="5457">I335/I343</f>
        <v>7.7608168844887221E-2</v>
      </c>
      <c r="BR335" s="123">
        <f t="shared" ref="BR335" si="5458">J335/J343</f>
        <v>6.7538745912128537E-2</v>
      </c>
      <c r="BS335" s="124">
        <f t="shared" ref="BS335" si="5459">K335/K343</f>
        <v>3.0976730398695716E-2</v>
      </c>
      <c r="BT335" s="125">
        <f t="shared" ref="BT335" si="5460">L335/L343</f>
        <v>8.562025071390543E-2</v>
      </c>
      <c r="BU335" s="123">
        <f t="shared" ref="BU335" si="5461">M335/M343</f>
        <v>3.4698818056676316E-2</v>
      </c>
      <c r="BV335" s="127">
        <f t="shared" ref="BV335" si="5462">N335/N343</f>
        <v>6.8936008367405155E-2</v>
      </c>
      <c r="BW335" s="128">
        <f t="shared" ref="BW335" si="5463">O335/O343</f>
        <v>5.0784739058313128E-2</v>
      </c>
      <c r="BX335" s="123">
        <f t="shared" ref="BX335" si="5464">P335/P343</f>
        <v>5.051625565321273E-2</v>
      </c>
      <c r="BY335" s="124">
        <f t="shared" ref="BY335" si="5465">Q335/Q343</f>
        <v>6.7747539085118699E-2</v>
      </c>
      <c r="BZ335" s="125">
        <f t="shared" ref="BZ335" si="5466">R335/R343</f>
        <v>5.0595708371519769E-2</v>
      </c>
      <c r="CA335" s="126">
        <f t="shared" ref="CA335" si="5467">S335/S343</f>
        <v>7.3163771269575142E-2</v>
      </c>
      <c r="CB335" s="123">
        <f t="shared" ref="CB335" si="5468">T335/T343</f>
        <v>6.4653809674359783E-2</v>
      </c>
      <c r="CC335" s="124">
        <f t="shared" ref="CC335" si="5469">U335/U343</f>
        <v>3.7732568249000176E-2</v>
      </c>
      <c r="CD335" s="125">
        <f t="shared" ref="CD335" si="5470">V335/V343</f>
        <v>8.8130225021176303E-2</v>
      </c>
      <c r="CE335" s="126">
        <f t="shared" ref="CE335" si="5471">W335/W343</f>
        <v>4.8481471161883533E-2</v>
      </c>
      <c r="CF335" s="123">
        <f t="shared" ref="CF335" si="5472">X335/X343</f>
        <v>5.6839729119638825E-2</v>
      </c>
      <c r="CG335" s="124">
        <f t="shared" ref="CG335" si="5473">Y335/Y343</f>
        <v>5.1671442215854825E-2</v>
      </c>
      <c r="CH335" s="125">
        <f t="shared" ref="CH335" si="5474">Z335/Z343</f>
        <v>5.9049110548929848E-2</v>
      </c>
      <c r="CI335" s="123">
        <f t="shared" ref="CI335" si="5475">AA335/AA343</f>
        <v>7.8110112653427238E-2</v>
      </c>
      <c r="CJ335" s="129">
        <f t="shared" ref="CJ335" si="5476">AB335/AB343</f>
        <v>6.1512309495896832E-2</v>
      </c>
      <c r="CK335" s="130">
        <f t="shared" ref="CK335" si="5477">AC335/AC343</f>
        <v>6.6820527143634151E-2</v>
      </c>
    </row>
    <row r="336" spans="1:89" x14ac:dyDescent="0.25">
      <c r="A336" s="131" t="s">
        <v>33</v>
      </c>
      <c r="B336" s="197">
        <v>1759</v>
      </c>
      <c r="C336" s="181">
        <v>2043</v>
      </c>
      <c r="D336" s="182">
        <v>582</v>
      </c>
      <c r="E336" s="183">
        <v>1061</v>
      </c>
      <c r="F336" s="180">
        <v>648</v>
      </c>
      <c r="G336" s="184">
        <v>1676</v>
      </c>
      <c r="H336" s="182">
        <v>2132</v>
      </c>
      <c r="I336" s="183">
        <v>3099</v>
      </c>
      <c r="J336" s="180">
        <v>439</v>
      </c>
      <c r="K336" s="181">
        <v>133</v>
      </c>
      <c r="L336" s="182">
        <v>1560</v>
      </c>
      <c r="M336" s="180">
        <v>592</v>
      </c>
      <c r="N336" s="185">
        <v>2554</v>
      </c>
      <c r="O336" s="198">
        <v>1896</v>
      </c>
      <c r="P336" s="180">
        <v>697</v>
      </c>
      <c r="Q336" s="181">
        <v>1182</v>
      </c>
      <c r="R336" s="182">
        <v>1231</v>
      </c>
      <c r="S336" s="183">
        <v>1762</v>
      </c>
      <c r="T336" s="180">
        <v>238</v>
      </c>
      <c r="U336" s="184">
        <v>237</v>
      </c>
      <c r="V336" s="182">
        <v>2078</v>
      </c>
      <c r="W336" s="199">
        <v>1339</v>
      </c>
      <c r="X336" s="180">
        <v>819</v>
      </c>
      <c r="Y336" s="184">
        <v>485</v>
      </c>
      <c r="Z336" s="182">
        <v>2652</v>
      </c>
      <c r="AA336" s="180">
        <v>2854</v>
      </c>
      <c r="AB336" s="162">
        <f t="shared" si="5009"/>
        <v>17389</v>
      </c>
      <c r="AC336" s="165">
        <f t="shared" si="5040"/>
        <v>18359</v>
      </c>
      <c r="BI336" s="131" t="s">
        <v>33</v>
      </c>
      <c r="BJ336" s="123">
        <f>B336/B343</f>
        <v>5.4559553349875931E-2</v>
      </c>
      <c r="BK336" s="124">
        <f t="shared" ref="BK336" si="5478">C336/C343</f>
        <v>5.8485056681552731E-2</v>
      </c>
      <c r="BL336" s="125">
        <f t="shared" ref="BL336" si="5479">D336/D343</f>
        <v>3.4781569353971198E-2</v>
      </c>
      <c r="BM336" s="126">
        <f t="shared" ref="BM336" si="5480">E336/E343</f>
        <v>6.4968464882738344E-2</v>
      </c>
      <c r="BN336" s="123">
        <f t="shared" ref="BN336" si="5481">F336/F343</f>
        <v>3.2494233276501854E-2</v>
      </c>
      <c r="BO336" s="124">
        <f t="shared" ref="BO336" si="5482">G336/G343</f>
        <v>6.8371884306286462E-2</v>
      </c>
      <c r="BP336" s="125">
        <f t="shared" ref="BP336" si="5483">H336/H343</f>
        <v>5.0753445854262384E-2</v>
      </c>
      <c r="BQ336" s="126">
        <f t="shared" ref="BQ336" si="5484">I336/I343</f>
        <v>6.4186740125515215E-2</v>
      </c>
      <c r="BR336" s="123">
        <f t="shared" ref="BR336" si="5485">J336/J343</f>
        <v>6.2420019906156692E-2</v>
      </c>
      <c r="BS336" s="124">
        <f t="shared" ref="BS336" si="5486">K336/K343</f>
        <v>1.971246479917E-2</v>
      </c>
      <c r="BT336" s="125">
        <f t="shared" ref="BT336" si="5487">L336/L343</f>
        <v>7.5504573834761141E-2</v>
      </c>
      <c r="BU336" s="123">
        <f t="shared" ref="BU336" si="5488">M336/M343</f>
        <v>2.810082118953814E-2</v>
      </c>
      <c r="BV336" s="127">
        <f t="shared" ref="BV336" si="5489">N336/N343</f>
        <v>6.0711229438052676E-2</v>
      </c>
      <c r="BW336" s="128">
        <f t="shared" ref="BW336" si="5490">O336/O343</f>
        <v>4.8385861936965674E-2</v>
      </c>
      <c r="BX336" s="123">
        <f t="shared" ref="BX336" si="5491">P336/P343</f>
        <v>2.9738032255311887E-2</v>
      </c>
      <c r="BY336" s="124">
        <f t="shared" ref="BY336" si="5492">Q336/Q343</f>
        <v>6.2220350581670789E-2</v>
      </c>
      <c r="BZ336" s="125">
        <f t="shared" ref="BZ336" si="5493">R336/R343</f>
        <v>3.8902758904023005E-2</v>
      </c>
      <c r="CA336" s="126">
        <f t="shared" ref="CA336" si="5494">S336/S343</f>
        <v>6.2854492919059674E-2</v>
      </c>
      <c r="CB336" s="123">
        <f t="shared" ref="CB336" si="5495">T336/T343</f>
        <v>3.7622510275055331E-2</v>
      </c>
      <c r="CC336" s="124">
        <f t="shared" ref="CC336" si="5496">U336/U343</f>
        <v>4.1210224308815858E-2</v>
      </c>
      <c r="CD336" s="125">
        <f t="shared" ref="CD336" si="5497">V336/V343</f>
        <v>7.6529296946930364E-2</v>
      </c>
      <c r="CE336" s="126">
        <f t="shared" ref="CE336" si="5498">W336/W343</f>
        <v>4.1453824958979597E-2</v>
      </c>
      <c r="CF336" s="123">
        <f t="shared" ref="CF336" si="5499">X336/X343</f>
        <v>3.6975169300225735E-2</v>
      </c>
      <c r="CG336" s="124">
        <f t="shared" ref="CG336" si="5500">Y336/Y343</f>
        <v>4.6322827125119391E-2</v>
      </c>
      <c r="CH336" s="125">
        <f t="shared" ref="CH336" si="5501">Z336/Z343</f>
        <v>5.32465967955668E-2</v>
      </c>
      <c r="CI336" s="123">
        <f t="shared" ref="CI336" si="5502">AA336/AA343</f>
        <v>5.3318885795953445E-2</v>
      </c>
      <c r="CJ336" s="129">
        <f t="shared" ref="CJ336" si="5503">AB336/AB343</f>
        <v>5.0964243845252048E-2</v>
      </c>
      <c r="CK336" s="130">
        <f t="shared" ref="CK336" si="5504">AC336/AC343</f>
        <v>5.3975627324444705E-2</v>
      </c>
    </row>
    <row r="337" spans="1:89" x14ac:dyDescent="0.25">
      <c r="A337" s="139" t="s">
        <v>34</v>
      </c>
      <c r="B337" s="194">
        <v>656</v>
      </c>
      <c r="C337" s="188">
        <v>1582</v>
      </c>
      <c r="D337" s="189">
        <v>280</v>
      </c>
      <c r="E337" s="190">
        <v>936</v>
      </c>
      <c r="F337" s="187">
        <v>270</v>
      </c>
      <c r="G337" s="191">
        <v>1446</v>
      </c>
      <c r="H337" s="189">
        <v>1228</v>
      </c>
      <c r="I337" s="190">
        <v>2416</v>
      </c>
      <c r="J337" s="187">
        <v>379</v>
      </c>
      <c r="K337" s="188">
        <v>106</v>
      </c>
      <c r="L337" s="189">
        <v>1090</v>
      </c>
      <c r="M337" s="187">
        <v>435</v>
      </c>
      <c r="N337" s="192">
        <v>2266</v>
      </c>
      <c r="O337" s="195">
        <v>1536</v>
      </c>
      <c r="P337" s="187">
        <v>571</v>
      </c>
      <c r="Q337" s="188">
        <v>1076</v>
      </c>
      <c r="R337" s="189">
        <v>907</v>
      </c>
      <c r="S337" s="190">
        <v>1622</v>
      </c>
      <c r="T337" s="187">
        <v>227</v>
      </c>
      <c r="U337" s="191">
        <v>202</v>
      </c>
      <c r="V337" s="189">
        <v>2027</v>
      </c>
      <c r="W337" s="196">
        <v>947</v>
      </c>
      <c r="X337" s="187">
        <v>595</v>
      </c>
      <c r="Y337" s="191">
        <v>400</v>
      </c>
      <c r="Z337" s="189">
        <v>2077</v>
      </c>
      <c r="AA337" s="187">
        <v>2461</v>
      </c>
      <c r="AB337" s="162">
        <f t="shared" si="5009"/>
        <v>12573</v>
      </c>
      <c r="AC337" s="165">
        <f t="shared" si="5040"/>
        <v>15165</v>
      </c>
      <c r="BI337" s="139" t="s">
        <v>34</v>
      </c>
      <c r="BJ337" s="123">
        <f>B337/B343</f>
        <v>2.0347394540942927E-2</v>
      </c>
      <c r="BK337" s="124">
        <f t="shared" ref="BK337" si="5505">C337/C343</f>
        <v>4.5287988091148521E-2</v>
      </c>
      <c r="BL337" s="125">
        <f t="shared" ref="BL337" si="5506">D337/D343</f>
        <v>1.673340106376621E-2</v>
      </c>
      <c r="BM337" s="126">
        <f t="shared" ref="BM337" si="5507">E337/E343</f>
        <v>5.7314310207580675E-2</v>
      </c>
      <c r="BN337" s="123">
        <f t="shared" ref="BN337" si="5508">F337/F343</f>
        <v>1.3539263865209107E-2</v>
      </c>
      <c r="BO337" s="124">
        <f t="shared" ref="BO337" si="5509">G337/G343</f>
        <v>5.8989107820340225E-2</v>
      </c>
      <c r="BP337" s="125">
        <f t="shared" ref="BP337" si="5510">H337/H343</f>
        <v>2.9233223034256194E-2</v>
      </c>
      <c r="BQ337" s="126">
        <f t="shared" ref="BQ337" si="5511">I337/I343</f>
        <v>5.0040388558646259E-2</v>
      </c>
      <c r="BR337" s="123">
        <f t="shared" ref="BR337" si="5512">J337/J343</f>
        <v>5.3888809896203614E-2</v>
      </c>
      <c r="BS337" s="124">
        <f t="shared" ref="BS337" si="5513">K337/K343</f>
        <v>1.5710686230917446E-2</v>
      </c>
      <c r="BT337" s="125">
        <f t="shared" ref="BT337" si="5514">L337/L343</f>
        <v>5.2756400948647211E-2</v>
      </c>
      <c r="BU337" s="123">
        <f t="shared" ref="BU337" si="5515">M337/M343</f>
        <v>2.0648407461907249E-2</v>
      </c>
      <c r="BV337" s="127">
        <f t="shared" ref="BV337" si="5516">N337/N343</f>
        <v>5.3865170676048305E-2</v>
      </c>
      <c r="BW337" s="128">
        <f t="shared" ref="BW337" si="5517">O337/O343</f>
        <v>3.9198672961592448E-2</v>
      </c>
      <c r="BX337" s="123">
        <f t="shared" ref="BX337" si="5518">P337/P343</f>
        <v>2.4362146940865262E-2</v>
      </c>
      <c r="BY337" s="124">
        <f t="shared" ref="BY337" si="5519">Q337/Q343</f>
        <v>5.664052218771385E-2</v>
      </c>
      <c r="BZ337" s="125">
        <f t="shared" ref="BZ337" si="5520">R337/R343</f>
        <v>2.8663527478431247E-2</v>
      </c>
      <c r="CA337" s="126">
        <f t="shared" ref="CA337" si="5521">S337/S343</f>
        <v>5.78603788392252E-2</v>
      </c>
      <c r="CB337" s="123">
        <f t="shared" ref="CB337" si="5522">T337/T343</f>
        <v>3.5883654758141002E-2</v>
      </c>
      <c r="CC337" s="124">
        <f t="shared" ref="CC337" si="5523">U337/U343</f>
        <v>3.5124326204138412E-2</v>
      </c>
      <c r="CD337" s="125">
        <f t="shared" ref="CD337" si="5524">V337/V343</f>
        <v>7.4651051449195302E-2</v>
      </c>
      <c r="CE337" s="126">
        <f t="shared" ref="CE337" si="5525">W337/W343</f>
        <v>2.9317977771586019E-2</v>
      </c>
      <c r="CF337" s="123">
        <f t="shared" ref="CF337" si="5526">X337/X343</f>
        <v>2.6862302483069977E-2</v>
      </c>
      <c r="CG337" s="124">
        <f t="shared" ref="CG337" si="5527">Y337/Y343</f>
        <v>3.8204393505253106E-2</v>
      </c>
      <c r="CH337" s="125">
        <f t="shared" ref="CH337" si="5528">Z337/Z343</f>
        <v>4.1701802995623018E-2</v>
      </c>
      <c r="CI337" s="123">
        <f t="shared" ref="CI337" si="5529">AA337/AA343</f>
        <v>4.5976796756776954E-2</v>
      </c>
      <c r="CJ337" s="129">
        <f t="shared" ref="CJ337" si="5530">AB337/AB343</f>
        <v>3.6849355216881596E-2</v>
      </c>
      <c r="CK337" s="130">
        <f t="shared" ref="CK337" si="5531">AC337/AC343</f>
        <v>4.4585238214238467E-2</v>
      </c>
    </row>
    <row r="338" spans="1:89" x14ac:dyDescent="0.25">
      <c r="A338" s="131" t="s">
        <v>35</v>
      </c>
      <c r="B338" s="197">
        <v>0</v>
      </c>
      <c r="C338" s="181">
        <v>958</v>
      </c>
      <c r="D338" s="182">
        <v>7</v>
      </c>
      <c r="E338" s="183">
        <v>518</v>
      </c>
      <c r="F338" s="180">
        <v>16</v>
      </c>
      <c r="G338" s="184">
        <v>852</v>
      </c>
      <c r="H338" s="182">
        <v>138</v>
      </c>
      <c r="I338" s="183">
        <v>1109</v>
      </c>
      <c r="J338" s="180">
        <v>108</v>
      </c>
      <c r="K338" s="181">
        <v>34</v>
      </c>
      <c r="L338" s="182">
        <v>719</v>
      </c>
      <c r="M338" s="180">
        <v>98</v>
      </c>
      <c r="N338" s="185">
        <v>442</v>
      </c>
      <c r="O338" s="198">
        <v>262</v>
      </c>
      <c r="P338" s="180">
        <v>120</v>
      </c>
      <c r="Q338" s="181">
        <v>235</v>
      </c>
      <c r="R338" s="182">
        <v>153</v>
      </c>
      <c r="S338" s="183">
        <v>171</v>
      </c>
      <c r="T338" s="180">
        <v>25</v>
      </c>
      <c r="U338" s="184">
        <v>7</v>
      </c>
      <c r="V338" s="182">
        <v>390</v>
      </c>
      <c r="W338" s="199">
        <v>30</v>
      </c>
      <c r="X338" s="180">
        <v>46</v>
      </c>
      <c r="Y338" s="184">
        <v>32</v>
      </c>
      <c r="Z338" s="182">
        <v>71</v>
      </c>
      <c r="AA338" s="180">
        <v>189</v>
      </c>
      <c r="AB338" s="162">
        <f t="shared" si="5009"/>
        <v>2235</v>
      </c>
      <c r="AC338" s="165">
        <f t="shared" si="5040"/>
        <v>4495</v>
      </c>
      <c r="BI338" s="131" t="s">
        <v>35</v>
      </c>
      <c r="BJ338" s="123">
        <f>B338/B343</f>
        <v>0</v>
      </c>
      <c r="BK338" s="124">
        <f t="shared" ref="BK338" si="5532">C338/C343</f>
        <v>2.742471086682698E-2</v>
      </c>
      <c r="BL338" s="125">
        <f t="shared" ref="BL338" si="5533">D338/D343</f>
        <v>4.1833502659415525E-4</v>
      </c>
      <c r="BM338" s="126">
        <f t="shared" ref="BM338" si="5534">E338/E343</f>
        <v>3.1718816973853405E-2</v>
      </c>
      <c r="BN338" s="123">
        <f t="shared" ref="BN338" si="5535">F338/F343</f>
        <v>8.0232674756794701E-4</v>
      </c>
      <c r="BO338" s="124">
        <f t="shared" ref="BO338" si="5536">G338/G343</f>
        <v>3.4757067678374741E-2</v>
      </c>
      <c r="BP338" s="125">
        <f t="shared" ref="BP338" si="5537">H338/H343</f>
        <v>3.285166757921299E-3</v>
      </c>
      <c r="BQ338" s="126">
        <f t="shared" ref="BQ338" si="5538">I338/I343</f>
        <v>2.2969698224974629E-2</v>
      </c>
      <c r="BR338" s="123">
        <f t="shared" ref="BR338" si="5539">J338/J343</f>
        <v>1.535617801791554E-2</v>
      </c>
      <c r="BS338" s="124">
        <f t="shared" ref="BS338" si="5540">K338/K343</f>
        <v>5.0392767155772933E-3</v>
      </c>
      <c r="BT338" s="125">
        <f t="shared" ref="BT338" si="5541">L338/L343</f>
        <v>3.4799864478970037E-2</v>
      </c>
      <c r="BU338" s="123">
        <f t="shared" ref="BU338" si="5542">M338/M343</f>
        <v>4.6518251293492189E-3</v>
      </c>
      <c r="BV338" s="127">
        <f t="shared" ref="BV338" si="5543">N338/N343</f>
        <v>1.0506798516687269E-2</v>
      </c>
      <c r="BW338" s="128">
        <f t="shared" ref="BW338" si="5544">O338/O343</f>
        <v>6.6862319765216283E-3</v>
      </c>
      <c r="BX338" s="123">
        <f t="shared" ref="BX338" si="5545">P338/P343</f>
        <v>5.1198907756634529E-3</v>
      </c>
      <c r="BY338" s="124">
        <f t="shared" ref="BY338" si="5546">Q338/Q343</f>
        <v>1.237037426962152E-2</v>
      </c>
      <c r="BZ338" s="125">
        <f t="shared" ref="BZ338" si="5547">R338/R343</f>
        <v>4.8351926176405527E-3</v>
      </c>
      <c r="CA338" s="126">
        <f t="shared" ref="CA338" si="5548">S338/S343</f>
        <v>6.0999536260835444E-3</v>
      </c>
      <c r="CB338" s="123">
        <f t="shared" ref="CB338" si="5549">T338/T343</f>
        <v>3.9519443566234588E-3</v>
      </c>
      <c r="CC338" s="124">
        <f t="shared" ref="CC338" si="5550">U338/U343</f>
        <v>1.2171796209354895E-3</v>
      </c>
      <c r="CD338" s="125">
        <f t="shared" ref="CD338" si="5551">V338/V343</f>
        <v>1.4363053806209258E-2</v>
      </c>
      <c r="CE338" s="126">
        <f t="shared" ref="CE338" si="5552">W338/W343</f>
        <v>9.2876381536175347E-4</v>
      </c>
      <c r="CF338" s="123">
        <f t="shared" ref="CF338" si="5553">X338/X343</f>
        <v>2.0767494356659141E-3</v>
      </c>
      <c r="CG338" s="124">
        <f t="shared" ref="CG338" si="5554">Y338/Y343</f>
        <v>3.0563514804202484E-3</v>
      </c>
      <c r="CH338" s="125">
        <f t="shared" ref="CH338" si="5555">Z338/Z343</f>
        <v>1.4255310605147974E-3</v>
      </c>
      <c r="CI338" s="123">
        <f t="shared" ref="CI338" si="5556">AA338/AA343</f>
        <v>3.5309283165505258E-3</v>
      </c>
      <c r="CJ338" s="129">
        <f t="shared" ref="CJ338" si="5557">AB338/AB343</f>
        <v>6.5504103165298947E-3</v>
      </c>
      <c r="CK338" s="130">
        <f t="shared" ref="CK338" si="5558">AC338/AC343</f>
        <v>1.3215340967556999E-2</v>
      </c>
    </row>
    <row r="339" spans="1:89" x14ac:dyDescent="0.25">
      <c r="A339" s="139" t="s">
        <v>36</v>
      </c>
      <c r="B339" s="194"/>
      <c r="C339" s="188"/>
      <c r="D339" s="189"/>
      <c r="E339" s="190"/>
      <c r="F339" s="187"/>
      <c r="G339" s="191"/>
      <c r="H339" s="189"/>
      <c r="I339" s="190"/>
      <c r="J339" s="187"/>
      <c r="K339" s="191"/>
      <c r="L339" s="189"/>
      <c r="M339" s="187"/>
      <c r="N339" s="192"/>
      <c r="O339" s="195"/>
      <c r="P339" s="187"/>
      <c r="Q339" s="191"/>
      <c r="R339" s="189"/>
      <c r="S339" s="190"/>
      <c r="T339" s="187"/>
      <c r="U339" s="191"/>
      <c r="V339" s="189"/>
      <c r="W339" s="190"/>
      <c r="X339" s="187"/>
      <c r="Y339" s="191"/>
      <c r="Z339" s="189"/>
      <c r="AA339" s="187"/>
      <c r="AB339" s="162">
        <f t="shared" si="5009"/>
        <v>0</v>
      </c>
      <c r="AC339" s="165">
        <f t="shared" si="5040"/>
        <v>0</v>
      </c>
      <c r="BI339" s="139" t="s">
        <v>36</v>
      </c>
      <c r="BJ339" s="123">
        <f>B339/B343</f>
        <v>0</v>
      </c>
      <c r="BK339" s="124">
        <f t="shared" ref="BK339" si="5559">C339/C343</f>
        <v>0</v>
      </c>
      <c r="BL339" s="125">
        <f t="shared" ref="BL339" si="5560">D339/D343</f>
        <v>0</v>
      </c>
      <c r="BM339" s="126">
        <f t="shared" ref="BM339" si="5561">E339/E343</f>
        <v>0</v>
      </c>
      <c r="BN339" s="123">
        <f t="shared" ref="BN339" si="5562">F339/F343</f>
        <v>0</v>
      </c>
      <c r="BO339" s="124">
        <f t="shared" ref="BO339" si="5563">G339/G343</f>
        <v>0</v>
      </c>
      <c r="BP339" s="125">
        <f t="shared" ref="BP339" si="5564">H339/H343</f>
        <v>0</v>
      </c>
      <c r="BQ339" s="126">
        <f t="shared" ref="BQ339" si="5565">I339/I343</f>
        <v>0</v>
      </c>
      <c r="BR339" s="123">
        <f t="shared" ref="BR339" si="5566">J339/J343</f>
        <v>0</v>
      </c>
      <c r="BS339" s="124">
        <f t="shared" ref="BS339" si="5567">K339/K343</f>
        <v>0</v>
      </c>
      <c r="BT339" s="125">
        <f t="shared" ref="BT339" si="5568">L339/L343</f>
        <v>0</v>
      </c>
      <c r="BU339" s="123">
        <f t="shared" ref="BU339" si="5569">M339/M343</f>
        <v>0</v>
      </c>
      <c r="BV339" s="127">
        <f t="shared" ref="BV339" si="5570">N339/N343</f>
        <v>0</v>
      </c>
      <c r="BW339" s="128">
        <f t="shared" ref="BW339" si="5571">O339/O343</f>
        <v>0</v>
      </c>
      <c r="BX339" s="123">
        <f t="shared" ref="BX339" si="5572">P339/P343</f>
        <v>0</v>
      </c>
      <c r="BY339" s="124">
        <f t="shared" ref="BY339" si="5573">Q339/Q343</f>
        <v>0</v>
      </c>
      <c r="BZ339" s="125">
        <f t="shared" ref="BZ339" si="5574">R339/R343</f>
        <v>0</v>
      </c>
      <c r="CA339" s="126">
        <f t="shared" ref="CA339" si="5575">S339/S343</f>
        <v>0</v>
      </c>
      <c r="CB339" s="123">
        <f t="shared" ref="CB339" si="5576">T339/T343</f>
        <v>0</v>
      </c>
      <c r="CC339" s="124">
        <f t="shared" ref="CC339" si="5577">U339/U343</f>
        <v>0</v>
      </c>
      <c r="CD339" s="125">
        <f t="shared" ref="CD339" si="5578">V339/V343</f>
        <v>0</v>
      </c>
      <c r="CE339" s="126">
        <f t="shared" ref="CE339" si="5579">W339/W343</f>
        <v>0</v>
      </c>
      <c r="CF339" s="123">
        <f t="shared" ref="CF339" si="5580">X339/X343</f>
        <v>0</v>
      </c>
      <c r="CG339" s="124">
        <f t="shared" ref="CG339" si="5581">Y339/Y343</f>
        <v>0</v>
      </c>
      <c r="CH339" s="125">
        <f t="shared" ref="CH339" si="5582">Z339/Z343</f>
        <v>0</v>
      </c>
      <c r="CI339" s="123">
        <f t="shared" ref="CI339" si="5583">AA339/AA343</f>
        <v>0</v>
      </c>
      <c r="CJ339" s="129">
        <f t="shared" ref="CJ339" si="5584">AB339/AB343</f>
        <v>0</v>
      </c>
      <c r="CK339" s="130">
        <f t="shared" ref="CK339" si="5585">AC339/AC343</f>
        <v>0</v>
      </c>
    </row>
    <row r="340" spans="1:89" x14ac:dyDescent="0.25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2">
        <f t="shared" si="5009"/>
        <v>0</v>
      </c>
      <c r="AC340" s="165">
        <f t="shared" si="5040"/>
        <v>0</v>
      </c>
      <c r="BI340" s="131" t="s">
        <v>37</v>
      </c>
      <c r="BJ340" s="123">
        <f>B340/B343</f>
        <v>0</v>
      </c>
      <c r="BK340" s="124">
        <f t="shared" ref="BK340" si="5586">C340/C343</f>
        <v>0</v>
      </c>
      <c r="BL340" s="125">
        <f t="shared" ref="BL340" si="5587">D340/D343</f>
        <v>0</v>
      </c>
      <c r="BM340" s="126">
        <f t="shared" ref="BM340" si="5588">E340/E343</f>
        <v>0</v>
      </c>
      <c r="BN340" s="123">
        <f t="shared" ref="BN340" si="5589">F340/F343</f>
        <v>0</v>
      </c>
      <c r="BO340" s="124">
        <f t="shared" ref="BO340" si="5590">G340/G343</f>
        <v>0</v>
      </c>
      <c r="BP340" s="125">
        <f t="shared" ref="BP340" si="5591">H340/H343</f>
        <v>0</v>
      </c>
      <c r="BQ340" s="126">
        <f t="shared" ref="BQ340" si="5592">I340/I343</f>
        <v>0</v>
      </c>
      <c r="BR340" s="123">
        <f t="shared" ref="BR340" si="5593">J340/J343</f>
        <v>0</v>
      </c>
      <c r="BS340" s="124">
        <f t="shared" ref="BS340" si="5594">K340/K343</f>
        <v>0</v>
      </c>
      <c r="BT340" s="125">
        <f t="shared" ref="BT340" si="5595">L340/L343</f>
        <v>0</v>
      </c>
      <c r="BU340" s="123">
        <f t="shared" ref="BU340" si="5596">M340/M343</f>
        <v>0</v>
      </c>
      <c r="BV340" s="127">
        <f t="shared" ref="BV340" si="5597">N340/N343</f>
        <v>0</v>
      </c>
      <c r="BW340" s="128">
        <f t="shared" ref="BW340" si="5598">O340/O343</f>
        <v>0</v>
      </c>
      <c r="BX340" s="123">
        <f t="shared" ref="BX340" si="5599">P340/P343</f>
        <v>0</v>
      </c>
      <c r="BY340" s="124">
        <f t="shared" ref="BY340" si="5600">Q340/Q343</f>
        <v>0</v>
      </c>
      <c r="BZ340" s="125">
        <f t="shared" ref="BZ340" si="5601">R340/R343</f>
        <v>0</v>
      </c>
      <c r="CA340" s="126">
        <f t="shared" ref="CA340" si="5602">S340/S343</f>
        <v>0</v>
      </c>
      <c r="CB340" s="123">
        <f t="shared" ref="CB340" si="5603">T340/T343</f>
        <v>0</v>
      </c>
      <c r="CC340" s="124">
        <f t="shared" ref="CC340" si="5604">U340/U343</f>
        <v>0</v>
      </c>
      <c r="CD340" s="125">
        <f t="shared" ref="CD340" si="5605">V340/V343</f>
        <v>0</v>
      </c>
      <c r="CE340" s="126">
        <f t="shared" ref="CE340" si="5606">W340/W343</f>
        <v>0</v>
      </c>
      <c r="CF340" s="123">
        <f t="shared" ref="CF340" si="5607">X340/X343</f>
        <v>0</v>
      </c>
      <c r="CG340" s="124">
        <f t="shared" ref="CG340" si="5608">Y340/Y343</f>
        <v>0</v>
      </c>
      <c r="CH340" s="125">
        <f t="shared" ref="CH340" si="5609">Z340/Z343</f>
        <v>0</v>
      </c>
      <c r="CI340" s="123">
        <f t="shared" ref="CI340" si="5610">AA340/AA343</f>
        <v>0</v>
      </c>
      <c r="CJ340" s="129">
        <f t="shared" ref="CJ340" si="5611">AB340/AB343</f>
        <v>0</v>
      </c>
      <c r="CK340" s="130">
        <f t="shared" ref="CK340" si="5612">AC340/AC343</f>
        <v>0</v>
      </c>
    </row>
    <row r="341" spans="1:89" x14ac:dyDescent="0.25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2">
        <f t="shared" si="5009"/>
        <v>0</v>
      </c>
      <c r="AC341" s="165">
        <f t="shared" si="5040"/>
        <v>0</v>
      </c>
      <c r="BI341" s="139" t="s">
        <v>38</v>
      </c>
      <c r="BJ341" s="123">
        <f>B341/B343</f>
        <v>0</v>
      </c>
      <c r="BK341" s="124">
        <f t="shared" ref="BK341" si="5613">C341/C343</f>
        <v>0</v>
      </c>
      <c r="BL341" s="125">
        <f t="shared" ref="BL341" si="5614">D341/D343</f>
        <v>0</v>
      </c>
      <c r="BM341" s="126">
        <f t="shared" ref="BM341" si="5615">E341/E343</f>
        <v>0</v>
      </c>
      <c r="BN341" s="123">
        <f t="shared" ref="BN341" si="5616">F341/F343</f>
        <v>0</v>
      </c>
      <c r="BO341" s="124">
        <f t="shared" ref="BO341" si="5617">G341/G343</f>
        <v>0</v>
      </c>
      <c r="BP341" s="125">
        <f t="shared" ref="BP341" si="5618">H341/H343</f>
        <v>0</v>
      </c>
      <c r="BQ341" s="126">
        <f t="shared" ref="BQ341" si="5619">I341/I343</f>
        <v>0</v>
      </c>
      <c r="BR341" s="123">
        <f t="shared" ref="BR341" si="5620">J341/J343</f>
        <v>0</v>
      </c>
      <c r="BS341" s="124">
        <f t="shared" ref="BS341" si="5621">K341/K343</f>
        <v>0</v>
      </c>
      <c r="BT341" s="125">
        <f t="shared" ref="BT341" si="5622">L341/L343</f>
        <v>0</v>
      </c>
      <c r="BU341" s="123">
        <f t="shared" ref="BU341" si="5623">M341/M343</f>
        <v>0</v>
      </c>
      <c r="BV341" s="127">
        <f t="shared" ref="BV341" si="5624">N341/N343</f>
        <v>0</v>
      </c>
      <c r="BW341" s="128">
        <f t="shared" ref="BW341" si="5625">O341/O343</f>
        <v>0</v>
      </c>
      <c r="BX341" s="123">
        <f t="shared" ref="BX341" si="5626">P341/P343</f>
        <v>0</v>
      </c>
      <c r="BY341" s="124">
        <f t="shared" ref="BY341" si="5627">Q341/Q343</f>
        <v>0</v>
      </c>
      <c r="BZ341" s="125">
        <f t="shared" ref="BZ341" si="5628">R341/R343</f>
        <v>0</v>
      </c>
      <c r="CA341" s="126">
        <f t="shared" ref="CA341" si="5629">S341/S343</f>
        <v>0</v>
      </c>
      <c r="CB341" s="123">
        <f t="shared" ref="CB341" si="5630">T341/T343</f>
        <v>0</v>
      </c>
      <c r="CC341" s="124">
        <f t="shared" ref="CC341" si="5631">U341/U343</f>
        <v>0</v>
      </c>
      <c r="CD341" s="125">
        <f t="shared" ref="CD341" si="5632">V341/V343</f>
        <v>0</v>
      </c>
      <c r="CE341" s="126">
        <f t="shared" ref="CE341" si="5633">W341/W343</f>
        <v>0</v>
      </c>
      <c r="CF341" s="123">
        <f t="shared" ref="CF341" si="5634">X341/X343</f>
        <v>0</v>
      </c>
      <c r="CG341" s="124">
        <f t="shared" ref="CG341" si="5635">Y341/Y343</f>
        <v>0</v>
      </c>
      <c r="CH341" s="125">
        <f t="shared" ref="CH341" si="5636">Z341/Z343</f>
        <v>0</v>
      </c>
      <c r="CI341" s="123">
        <f t="shared" ref="CI341" si="5637">AA341/AA343</f>
        <v>0</v>
      </c>
      <c r="CJ341" s="129">
        <f t="shared" ref="CJ341" si="5638">AB341/AB343</f>
        <v>0</v>
      </c>
      <c r="CK341" s="130">
        <f t="shared" ref="CK341" si="5639">AC341/AC343</f>
        <v>0</v>
      </c>
    </row>
    <row r="342" spans="1:89" ht="13.8" thickBot="1" x14ac:dyDescent="0.3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2">
        <f t="shared" si="5009"/>
        <v>0</v>
      </c>
      <c r="AC342" s="165">
        <f t="shared" si="5040"/>
        <v>0</v>
      </c>
      <c r="BI342" s="131" t="s">
        <v>39</v>
      </c>
      <c r="BJ342" s="123">
        <f>B342/B343</f>
        <v>0</v>
      </c>
      <c r="BK342" s="124">
        <f t="shared" ref="BK342" si="5640">C342/C343</f>
        <v>0</v>
      </c>
      <c r="BL342" s="125">
        <f t="shared" ref="BL342" si="5641">D342/D343</f>
        <v>0</v>
      </c>
      <c r="BM342" s="126">
        <f t="shared" ref="BM342" si="5642">E342/E343</f>
        <v>0</v>
      </c>
      <c r="BN342" s="123">
        <f t="shared" ref="BN342" si="5643">F342/F343</f>
        <v>0</v>
      </c>
      <c r="BO342" s="124">
        <f t="shared" ref="BO342" si="5644">G342/G343</f>
        <v>0</v>
      </c>
      <c r="BP342" s="125">
        <f t="shared" ref="BP342" si="5645">H342/H343</f>
        <v>0</v>
      </c>
      <c r="BQ342" s="126">
        <f t="shared" ref="BQ342" si="5646">I342/I343</f>
        <v>0</v>
      </c>
      <c r="BR342" s="123">
        <f t="shared" ref="BR342" si="5647">J342/J343</f>
        <v>0</v>
      </c>
      <c r="BS342" s="124">
        <f t="shared" ref="BS342" si="5648">K342/K343</f>
        <v>0</v>
      </c>
      <c r="BT342" s="125">
        <f t="shared" ref="BT342" si="5649">L342/L343</f>
        <v>0</v>
      </c>
      <c r="BU342" s="123">
        <f t="shared" ref="BU342" si="5650">M342/M343</f>
        <v>0</v>
      </c>
      <c r="BV342" s="127">
        <f t="shared" ref="BV342" si="5651">N342/N343</f>
        <v>0</v>
      </c>
      <c r="BW342" s="128">
        <f t="shared" ref="BW342" si="5652">O342/O343</f>
        <v>0</v>
      </c>
      <c r="BX342" s="123">
        <f t="shared" ref="BX342" si="5653">P342/P343</f>
        <v>0</v>
      </c>
      <c r="BY342" s="124">
        <f t="shared" ref="BY342" si="5654">Q342/Q343</f>
        <v>0</v>
      </c>
      <c r="BZ342" s="125">
        <f t="shared" ref="BZ342" si="5655">R342/R343</f>
        <v>0</v>
      </c>
      <c r="CA342" s="126">
        <f t="shared" ref="CA342" si="5656">S342/S343</f>
        <v>0</v>
      </c>
      <c r="CB342" s="123">
        <f t="shared" ref="CB342" si="5657">T342/T343</f>
        <v>0</v>
      </c>
      <c r="CC342" s="124">
        <f t="shared" ref="CC342" si="5658">U342/U343</f>
        <v>0</v>
      </c>
      <c r="CD342" s="125">
        <f t="shared" ref="CD342" si="5659">V342/V343</f>
        <v>0</v>
      </c>
      <c r="CE342" s="126">
        <f t="shared" ref="CE342" si="5660">W342/W343</f>
        <v>0</v>
      </c>
      <c r="CF342" s="123">
        <f t="shared" ref="CF342" si="5661">X342/X343</f>
        <v>0</v>
      </c>
      <c r="CG342" s="124">
        <f t="shared" ref="CG342" si="5662">Y342/Y343</f>
        <v>0</v>
      </c>
      <c r="CH342" s="125">
        <f t="shared" ref="CH342" si="5663">Z342/Z343</f>
        <v>0</v>
      </c>
      <c r="CI342" s="123">
        <f t="shared" ref="CI342" si="5664">AA342/AA343</f>
        <v>0</v>
      </c>
      <c r="CJ342" s="129">
        <f t="shared" ref="CJ342" si="5665">AB342/AB343</f>
        <v>0</v>
      </c>
      <c r="CK342" s="130">
        <f t="shared" ref="CK342" si="5666">AC342/AC343</f>
        <v>0</v>
      </c>
    </row>
    <row r="343" spans="1:89" ht="14.4" thickTop="1" thickBot="1" x14ac:dyDescent="0.3">
      <c r="A343" s="251" t="s">
        <v>13</v>
      </c>
      <c r="B343" s="14">
        <f>SUM(B320:B342)</f>
        <v>32240</v>
      </c>
      <c r="C343" s="1">
        <f t="shared" ref="C343" si="5667">SUM(C320:C342)</f>
        <v>34932</v>
      </c>
      <c r="D343" s="14">
        <f t="shared" ref="D343" si="5668">SUM(D320:D342)</f>
        <v>16733</v>
      </c>
      <c r="E343" s="1">
        <f t="shared" ref="E343" si="5669">SUM(E320:E342)</f>
        <v>16331</v>
      </c>
      <c r="F343" s="14">
        <f t="shared" ref="F343" si="5670">SUM(F320:F342)</f>
        <v>19942</v>
      </c>
      <c r="G343" s="1">
        <f t="shared" ref="G343" si="5671">SUM(G320:G342)</f>
        <v>24513</v>
      </c>
      <c r="H343" s="14">
        <f t="shared" ref="H343" si="5672">SUM(H320:H342)</f>
        <v>42007</v>
      </c>
      <c r="I343" s="1">
        <f t="shared" ref="I343" si="5673">SUM(I320:I342)</f>
        <v>48281</v>
      </c>
      <c r="J343" s="14">
        <f t="shared" ref="J343" si="5674">SUM(J320:J342)</f>
        <v>7033</v>
      </c>
      <c r="K343" s="1">
        <f t="shared" ref="K343" si="5675">SUM(K320:K342)</f>
        <v>6747</v>
      </c>
      <c r="L343" s="14">
        <f t="shared" ref="L343" si="5676">SUM(L320:L342)</f>
        <v>20661</v>
      </c>
      <c r="M343" s="1">
        <f t="shared" ref="M343" si="5677">SUM(M320:M342)</f>
        <v>21067</v>
      </c>
      <c r="N343" s="14">
        <f t="shared" ref="N343" si="5678">SUM(N320:N342)</f>
        <v>42068</v>
      </c>
      <c r="O343" s="1">
        <f t="shared" ref="O343" si="5679">SUM(O320:O342)</f>
        <v>39185</v>
      </c>
      <c r="P343" s="14">
        <f t="shared" ref="P343" si="5680">SUM(P320:P342)</f>
        <v>23438</v>
      </c>
      <c r="Q343" s="1">
        <f t="shared" ref="Q343" si="5681">SUM(Q320:Q342)</f>
        <v>18997</v>
      </c>
      <c r="R343" s="14">
        <f t="shared" ref="R343" si="5682">SUM(R320:R342)</f>
        <v>31643</v>
      </c>
      <c r="S343" s="1">
        <f t="shared" ref="S343" si="5683">SUM(S320:S342)</f>
        <v>28033</v>
      </c>
      <c r="T343" s="14">
        <f t="shared" ref="T343" si="5684">SUM(T320:T342)</f>
        <v>6326</v>
      </c>
      <c r="U343" s="1">
        <f t="shared" ref="U343" si="5685">SUM(U320:U342)</f>
        <v>5751</v>
      </c>
      <c r="V343" s="14">
        <f t="shared" ref="V343" si="5686">SUM(V320:V342)</f>
        <v>27153</v>
      </c>
      <c r="W343" s="1">
        <f t="shared" ref="W343" si="5687">SUM(W320:W342)</f>
        <v>32301</v>
      </c>
      <c r="X343" s="14">
        <f t="shared" ref="X343" si="5688">SUM(X320:X342)</f>
        <v>22150</v>
      </c>
      <c r="Y343" s="1">
        <f t="shared" ref="Y343" si="5689">SUM(Y320:Y342)</f>
        <v>10470</v>
      </c>
      <c r="Z343" s="14">
        <f t="shared" ref="Z343" si="5690">SUM(Z320:Z342)</f>
        <v>49806</v>
      </c>
      <c r="AA343" s="1">
        <f t="shared" ref="AA343" si="5691">SUM(AA320:AA342)</f>
        <v>53527</v>
      </c>
      <c r="AB343" s="166">
        <f t="shared" ref="AB343:AC343" si="5692">SUM(AB319:AB342)</f>
        <v>341200</v>
      </c>
      <c r="AC343" s="167">
        <f t="shared" si="5692"/>
        <v>340135</v>
      </c>
      <c r="BI343" s="251" t="s">
        <v>13</v>
      </c>
      <c r="BJ343" s="147" t="e">
        <f>SUM(BJ319:BJ342)</f>
        <v>#REF!</v>
      </c>
      <c r="BK343" s="148">
        <f t="shared" ref="BK343:CK343" si="5693">SUM(BK319:BK342)</f>
        <v>1</v>
      </c>
      <c r="BL343" s="147">
        <f t="shared" si="5693"/>
        <v>1.0000000000000002</v>
      </c>
      <c r="BM343" s="148">
        <f t="shared" si="5693"/>
        <v>0.99999999999999989</v>
      </c>
      <c r="BN343" s="147">
        <f t="shared" si="5693"/>
        <v>1</v>
      </c>
      <c r="BO343" s="148">
        <f t="shared" si="5693"/>
        <v>0.99999999999999989</v>
      </c>
      <c r="BP343" s="147">
        <f t="shared" si="5693"/>
        <v>1</v>
      </c>
      <c r="BQ343" s="148">
        <f t="shared" si="5693"/>
        <v>1</v>
      </c>
      <c r="BR343" s="147">
        <f t="shared" si="5693"/>
        <v>1</v>
      </c>
      <c r="BS343" s="148">
        <f t="shared" si="5693"/>
        <v>1.0000000000000002</v>
      </c>
      <c r="BT343" s="147">
        <f t="shared" si="5693"/>
        <v>0.99999999999999989</v>
      </c>
      <c r="BU343" s="148">
        <f t="shared" si="5693"/>
        <v>1</v>
      </c>
      <c r="BV343" s="147">
        <f t="shared" si="5693"/>
        <v>0.99999999999999989</v>
      </c>
      <c r="BW343" s="148">
        <f t="shared" si="5693"/>
        <v>1</v>
      </c>
      <c r="BX343" s="147">
        <f t="shared" si="5693"/>
        <v>1.0000000000000002</v>
      </c>
      <c r="BY343" s="148">
        <f t="shared" si="5693"/>
        <v>1</v>
      </c>
      <c r="BZ343" s="147">
        <f t="shared" si="5693"/>
        <v>0.99999999999999989</v>
      </c>
      <c r="CA343" s="148">
        <f t="shared" si="5693"/>
        <v>1</v>
      </c>
      <c r="CB343" s="147">
        <f t="shared" si="5693"/>
        <v>1</v>
      </c>
      <c r="CC343" s="148">
        <f t="shared" si="5693"/>
        <v>0.99999999999999989</v>
      </c>
      <c r="CD343" s="147">
        <f t="shared" si="5693"/>
        <v>1</v>
      </c>
      <c r="CE343" s="148">
        <f t="shared" si="5693"/>
        <v>1.0000000000000002</v>
      </c>
      <c r="CF343" s="147">
        <f t="shared" si="5693"/>
        <v>1</v>
      </c>
      <c r="CG343" s="148">
        <f t="shared" si="5693"/>
        <v>1</v>
      </c>
      <c r="CH343" s="147">
        <f t="shared" si="5693"/>
        <v>1</v>
      </c>
      <c r="CI343" s="148">
        <f t="shared" si="5693"/>
        <v>1</v>
      </c>
      <c r="CJ343" s="147">
        <f t="shared" si="5693"/>
        <v>0.99999999999999989</v>
      </c>
      <c r="CK343" s="148">
        <f t="shared" si="5693"/>
        <v>1</v>
      </c>
    </row>
    <row r="344" spans="1:89" ht="13.8" thickTop="1" x14ac:dyDescent="0.25">
      <c r="A344" s="178"/>
    </row>
    <row r="346" spans="1:89" x14ac:dyDescent="0.25">
      <c r="A346" s="299">
        <f>+A315+1</f>
        <v>45242</v>
      </c>
      <c r="B346" s="299"/>
      <c r="C346" s="299"/>
      <c r="D346" s="299"/>
      <c r="BI346" s="298">
        <f>+BI315+1</f>
        <v>45242</v>
      </c>
      <c r="BJ346" s="298"/>
      <c r="BK346" s="298"/>
      <c r="BL346" s="298"/>
    </row>
    <row r="347" spans="1:89" ht="13.8" thickBot="1" x14ac:dyDescent="0.3">
      <c r="AE347" t="s">
        <v>84</v>
      </c>
    </row>
    <row r="348" spans="1:89" ht="14.4" thickTop="1" thickBot="1" x14ac:dyDescent="0.3">
      <c r="A348" s="290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0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0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5">
      <c r="A349" s="291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68" t="s">
        <v>14</v>
      </c>
      <c r="AC349" s="169" t="s">
        <v>15</v>
      </c>
      <c r="AE349" s="291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68" t="s">
        <v>14</v>
      </c>
      <c r="BG349" s="169" t="s">
        <v>15</v>
      </c>
      <c r="BI349" s="291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8" thickTop="1" x14ac:dyDescent="0.25">
      <c r="A350" s="119" t="s">
        <v>16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1"/>
      <c r="AA350" s="176"/>
      <c r="AB350" s="162">
        <f t="shared" ref="AB350:AB373" si="5694">B350+D350+F350+H350+J350+L350+N350+P350+R350+T350+V350+X350+Z350</f>
        <v>0</v>
      </c>
      <c r="AC350" s="163">
        <f>C350+E350+G350+I350+K350+M350+O350+Q350+S350+U350+W350+Y350+AA350</f>
        <v>0</v>
      </c>
      <c r="AE350" s="254" t="str">
        <f>$AE$9</f>
        <v>07:00 - 07:59</v>
      </c>
      <c r="AF350" s="120">
        <f t="shared" ref="AF350:AO351" si="5695">SUMIF($A$9:$A$32,$AE350,B$350:B$373)</f>
        <v>1045</v>
      </c>
      <c r="AG350" s="177">
        <f t="shared" si="5695"/>
        <v>937</v>
      </c>
      <c r="AH350" s="121">
        <f t="shared" si="5695"/>
        <v>670</v>
      </c>
      <c r="AI350" s="172">
        <f t="shared" si="5695"/>
        <v>556</v>
      </c>
      <c r="AJ350" s="120">
        <f t="shared" si="5695"/>
        <v>846</v>
      </c>
      <c r="AK350" s="122">
        <f t="shared" si="5695"/>
        <v>647</v>
      </c>
      <c r="AL350" s="121">
        <f t="shared" si="5695"/>
        <v>1428</v>
      </c>
      <c r="AM350" s="172">
        <f t="shared" si="5695"/>
        <v>1508</v>
      </c>
      <c r="AN350" s="120">
        <f t="shared" si="5695"/>
        <v>107</v>
      </c>
      <c r="AO350" s="122">
        <f t="shared" si="5695"/>
        <v>222</v>
      </c>
      <c r="AP350" s="121">
        <f t="shared" ref="AP350:AY351" si="5696">SUMIF($A$9:$A$32,$AE350,L$350:L$373)</f>
        <v>466</v>
      </c>
      <c r="AQ350" s="120">
        <f t="shared" si="5696"/>
        <v>772</v>
      </c>
      <c r="AR350" s="171">
        <f t="shared" si="5696"/>
        <v>1439</v>
      </c>
      <c r="AS350" s="173">
        <f t="shared" si="5696"/>
        <v>1514</v>
      </c>
      <c r="AT350" s="120">
        <f t="shared" si="5696"/>
        <v>819</v>
      </c>
      <c r="AU350" s="122">
        <f t="shared" si="5696"/>
        <v>794</v>
      </c>
      <c r="AV350" s="121">
        <f t="shared" si="5696"/>
        <v>1319</v>
      </c>
      <c r="AW350" s="172">
        <f t="shared" si="5696"/>
        <v>912</v>
      </c>
      <c r="AX350" s="120">
        <f t="shared" si="5696"/>
        <v>222</v>
      </c>
      <c r="AY350" s="122">
        <f t="shared" si="5696"/>
        <v>244</v>
      </c>
      <c r="AZ350" s="121">
        <f t="shared" ref="AZ350:BE351" si="5697">SUMIF($A$9:$A$32,$AE350,V$350:V$373)</f>
        <v>617</v>
      </c>
      <c r="BA350" s="172">
        <f t="shared" si="5697"/>
        <v>1197</v>
      </c>
      <c r="BB350" s="120">
        <f t="shared" si="5697"/>
        <v>713</v>
      </c>
      <c r="BC350" s="122">
        <f t="shared" si="5697"/>
        <v>438</v>
      </c>
      <c r="BD350" s="21">
        <f t="shared" si="5697"/>
        <v>1924</v>
      </c>
      <c r="BE350" s="176">
        <f t="shared" si="5697"/>
        <v>1753</v>
      </c>
      <c r="BF350" s="162">
        <f>AF350+AH350+AJ350+AL350+AN350+AP350+AR350+AT350+AV350+AX350+AZ350+BB350+BD350</f>
        <v>11615</v>
      </c>
      <c r="BG350" s="163">
        <f>AG350+AI350+AK350+AM350+AO350+AQ350+AS350+AU350+AW350+AY350+BA350+BC350+BE350</f>
        <v>11494</v>
      </c>
      <c r="BI350" s="119" t="s">
        <v>16</v>
      </c>
      <c r="BJ350" s="123">
        <f>B350/B374</f>
        <v>0</v>
      </c>
      <c r="BK350" s="124">
        <f t="shared" ref="BK350" si="5698">C350/C374</f>
        <v>0</v>
      </c>
      <c r="BL350" s="125">
        <f t="shared" ref="BL350" si="5699">D350/D374</f>
        <v>0</v>
      </c>
      <c r="BM350" s="126">
        <f t="shared" ref="BM350" si="5700">E350/E374</f>
        <v>0</v>
      </c>
      <c r="BN350" s="123">
        <f t="shared" ref="BN350" si="5701">F350/F374</f>
        <v>0</v>
      </c>
      <c r="BO350" s="124">
        <f t="shared" ref="BO350" si="5702">G350/G374</f>
        <v>0</v>
      </c>
      <c r="BP350" s="125">
        <f t="shared" ref="BP350" si="5703">H350/H374</f>
        <v>0</v>
      </c>
      <c r="BQ350" s="126">
        <f t="shared" ref="BQ350" si="5704">I350/I374</f>
        <v>0</v>
      </c>
      <c r="BR350" s="123">
        <f t="shared" ref="BR350" si="5705">J350/J374</f>
        <v>0</v>
      </c>
      <c r="BS350" s="124">
        <f t="shared" ref="BS350" si="5706">K350/K374</f>
        <v>0</v>
      </c>
      <c r="BT350" s="125">
        <f t="shared" ref="BT350" si="5707">L350/L374</f>
        <v>0</v>
      </c>
      <c r="BU350" s="123">
        <f t="shared" ref="BU350" si="5708">M350/M374</f>
        <v>0</v>
      </c>
      <c r="BV350" s="127">
        <f t="shared" ref="BV350" si="5709">N350/N374</f>
        <v>0</v>
      </c>
      <c r="BW350" s="128">
        <f t="shared" ref="BW350" si="5710">O350/O374</f>
        <v>0</v>
      </c>
      <c r="BX350" s="123">
        <f t="shared" ref="BX350" si="5711">P350/P374</f>
        <v>0</v>
      </c>
      <c r="BY350" s="124">
        <f t="shared" ref="BY350" si="5712">Q350/Q374</f>
        <v>0</v>
      </c>
      <c r="BZ350" s="125">
        <f t="shared" ref="BZ350" si="5713">R350/R374</f>
        <v>0</v>
      </c>
      <c r="CA350" s="126">
        <f t="shared" ref="CA350" si="5714">S350/S374</f>
        <v>0</v>
      </c>
      <c r="CB350" s="123">
        <f t="shared" ref="CB350" si="5715">T350/T374</f>
        <v>0</v>
      </c>
      <c r="CC350" s="124">
        <f t="shared" ref="CC350" si="5716">U350/U374</f>
        <v>0</v>
      </c>
      <c r="CD350" s="125">
        <f t="shared" ref="CD350" si="5717">V350/V374</f>
        <v>0</v>
      </c>
      <c r="CE350" s="126">
        <f t="shared" ref="CE350" si="5718">W350/W374</f>
        <v>0</v>
      </c>
      <c r="CF350" s="123">
        <f t="shared" ref="CF350" si="5719">X350/X374</f>
        <v>0</v>
      </c>
      <c r="CG350" s="124">
        <f t="shared" ref="CG350" si="5720">Y350/Y374</f>
        <v>0</v>
      </c>
      <c r="CH350" s="125">
        <f t="shared" ref="CH350" si="5721">Z350/Z374</f>
        <v>0</v>
      </c>
      <c r="CI350" s="123">
        <f t="shared" ref="CI350" si="5722">AA350/AA374</f>
        <v>0</v>
      </c>
      <c r="CJ350" s="129">
        <f t="shared" ref="CJ350" si="5723">AB350/AB374</f>
        <v>0</v>
      </c>
      <c r="CK350" s="130">
        <f t="shared" ref="CK350" si="5724">AC350/AC374</f>
        <v>0</v>
      </c>
    </row>
    <row r="351" spans="1:89" x14ac:dyDescent="0.25">
      <c r="A351" s="131" t="s">
        <v>17</v>
      </c>
      <c r="B351" s="180">
        <v>212</v>
      </c>
      <c r="C351" s="181">
        <v>0</v>
      </c>
      <c r="D351" s="182">
        <v>194</v>
      </c>
      <c r="E351" s="183">
        <v>1</v>
      </c>
      <c r="F351" s="180">
        <v>289</v>
      </c>
      <c r="G351" s="184">
        <v>8</v>
      </c>
      <c r="H351" s="182">
        <v>291</v>
      </c>
      <c r="I351" s="183">
        <v>21</v>
      </c>
      <c r="J351" s="180">
        <v>6</v>
      </c>
      <c r="K351" s="184">
        <v>14</v>
      </c>
      <c r="L351" s="182">
        <v>20</v>
      </c>
      <c r="M351" s="180">
        <v>51</v>
      </c>
      <c r="N351" s="185">
        <v>121</v>
      </c>
      <c r="O351" s="186">
        <v>93</v>
      </c>
      <c r="P351" s="180">
        <v>52</v>
      </c>
      <c r="Q351" s="184">
        <v>34</v>
      </c>
      <c r="R351" s="182">
        <v>53</v>
      </c>
      <c r="S351" s="183">
        <v>63</v>
      </c>
      <c r="T351" s="180">
        <v>1</v>
      </c>
      <c r="U351" s="184">
        <v>0</v>
      </c>
      <c r="V351" s="182">
        <v>9</v>
      </c>
      <c r="W351" s="183">
        <v>0</v>
      </c>
      <c r="X351" s="180">
        <v>0</v>
      </c>
      <c r="Y351" s="184">
        <v>0</v>
      </c>
      <c r="Z351" s="182">
        <v>0</v>
      </c>
      <c r="AA351" s="180">
        <v>0</v>
      </c>
      <c r="AB351" s="162">
        <f t="shared" si="5694"/>
        <v>1248</v>
      </c>
      <c r="AC351" s="165">
        <f t="shared" ref="AC351:AC373" si="5725">SUM(C351,E351,G351,I351,K351,M351,O351,Q351,S351,U351,W351,Y351,AA351)</f>
        <v>285</v>
      </c>
      <c r="AE351" s="256" t="str">
        <f>$AE$10</f>
        <v>08:00 - 08:59</v>
      </c>
      <c r="AF351" s="120">
        <f t="shared" si="5695"/>
        <v>1550</v>
      </c>
      <c r="AG351" s="181">
        <f t="shared" si="5695"/>
        <v>947</v>
      </c>
      <c r="AH351" s="182">
        <f t="shared" si="5695"/>
        <v>831</v>
      </c>
      <c r="AI351" s="183">
        <f t="shared" si="5695"/>
        <v>547</v>
      </c>
      <c r="AJ351" s="180">
        <f t="shared" si="5695"/>
        <v>994</v>
      </c>
      <c r="AK351" s="184">
        <f t="shared" si="5695"/>
        <v>630</v>
      </c>
      <c r="AL351" s="182">
        <f t="shared" si="5695"/>
        <v>1846</v>
      </c>
      <c r="AM351" s="183">
        <f t="shared" si="5695"/>
        <v>1594</v>
      </c>
      <c r="AN351" s="180">
        <f t="shared" si="5695"/>
        <v>126</v>
      </c>
      <c r="AO351" s="184">
        <f t="shared" si="5695"/>
        <v>307</v>
      </c>
      <c r="AP351" s="182">
        <f t="shared" si="5696"/>
        <v>413</v>
      </c>
      <c r="AQ351" s="180">
        <f t="shared" si="5696"/>
        <v>942</v>
      </c>
      <c r="AR351" s="185">
        <f t="shared" si="5696"/>
        <v>1467</v>
      </c>
      <c r="AS351" s="186">
        <f t="shared" si="5696"/>
        <v>1793</v>
      </c>
      <c r="AT351" s="180">
        <f t="shared" si="5696"/>
        <v>995</v>
      </c>
      <c r="AU351" s="184">
        <f t="shared" si="5696"/>
        <v>662</v>
      </c>
      <c r="AV351" s="182">
        <f t="shared" si="5696"/>
        <v>1533</v>
      </c>
      <c r="AW351" s="183">
        <f t="shared" si="5696"/>
        <v>1022</v>
      </c>
      <c r="AX351" s="180">
        <f t="shared" si="5696"/>
        <v>170</v>
      </c>
      <c r="AY351" s="184">
        <f t="shared" si="5696"/>
        <v>218</v>
      </c>
      <c r="AZ351" s="182">
        <f t="shared" si="5697"/>
        <v>557</v>
      </c>
      <c r="BA351" s="183">
        <f t="shared" si="5697"/>
        <v>1525</v>
      </c>
      <c r="BB351" s="180">
        <f t="shared" si="5697"/>
        <v>834</v>
      </c>
      <c r="BC351" s="184">
        <f t="shared" si="5697"/>
        <v>387</v>
      </c>
      <c r="BD351" s="182">
        <f t="shared" si="5697"/>
        <v>2283</v>
      </c>
      <c r="BE351" s="180">
        <f t="shared" si="5697"/>
        <v>2047</v>
      </c>
      <c r="BF351" s="164">
        <f>SUM(AF351,AH351,AJ351,AL351,AN351,AP351,AR351,AT351,AV351,AX351,AZ351,BB351,BD351)</f>
        <v>13599</v>
      </c>
      <c r="BG351" s="165">
        <f>SUM(AG351,AI351,AK351,AM351,AO351,AQ351,AS351,AU351,AW351,AY351,BA351,BC351,BE351)</f>
        <v>12621</v>
      </c>
      <c r="BI351" s="131" t="s">
        <v>17</v>
      </c>
      <c r="BJ351" s="123">
        <f>B351/B374</f>
        <v>8.0039264544871074E-3</v>
      </c>
      <c r="BK351" s="124">
        <f t="shared" ref="BK351" si="5726">C351/C374</f>
        <v>0</v>
      </c>
      <c r="BL351" s="125">
        <f t="shared" ref="BL351" si="5727">D351/D374</f>
        <v>1.6465795280937022E-2</v>
      </c>
      <c r="BM351" s="126">
        <f t="shared" ref="BM351" si="5728">E351/E374</f>
        <v>9.1751536838242042E-5</v>
      </c>
      <c r="BN351" s="123">
        <f t="shared" ref="BN351" si="5729">F351/F374</f>
        <v>1.9520432286389732E-2</v>
      </c>
      <c r="BO351" s="124">
        <f t="shared" ref="BO351" si="5730">G351/G374</f>
        <v>5.692734647406248E-4</v>
      </c>
      <c r="BP351" s="125">
        <f t="shared" ref="BP351" si="5731">H351/H374</f>
        <v>8.3941500562494595E-3</v>
      </c>
      <c r="BQ351" s="126">
        <f t="shared" ref="BQ351" si="5732">I351/I374</f>
        <v>6.1915853406846119E-4</v>
      </c>
      <c r="BR351" s="123">
        <f t="shared" ref="BR351" si="5733">J351/J374</f>
        <v>1.4144271570014145E-3</v>
      </c>
      <c r="BS351" s="124">
        <f t="shared" ref="BS351" si="5734">K351/K374</f>
        <v>3.0574361214238915E-3</v>
      </c>
      <c r="BT351" s="125">
        <f t="shared" ref="BT351" si="5735">L351/L374</f>
        <v>1.5827793605571383E-3</v>
      </c>
      <c r="BU351" s="123">
        <f t="shared" ref="BU351" si="5736">M351/M374</f>
        <v>3.3665588487688958E-3</v>
      </c>
      <c r="BV351" s="127">
        <f t="shared" ref="BV351" si="5737">N351/N374</f>
        <v>4.0910166683571694E-3</v>
      </c>
      <c r="BW351" s="128">
        <f t="shared" ref="BW351" si="5738">O351/O374</f>
        <v>3.103620891039546E-3</v>
      </c>
      <c r="BX351" s="123">
        <f t="shared" ref="BX351" si="5739">P351/P374</f>
        <v>3.2370517928286854E-3</v>
      </c>
      <c r="BY351" s="124">
        <f t="shared" ref="BY351" si="5740">Q351/Q374</f>
        <v>2.2109507088047859E-3</v>
      </c>
      <c r="BZ351" s="125">
        <f t="shared" ref="BZ351" si="5741">R351/R374</f>
        <v>2.3414030747481887E-3</v>
      </c>
      <c r="CA351" s="126">
        <f t="shared" ref="CA351" si="5742">S351/S374</f>
        <v>2.7391304347826086E-3</v>
      </c>
      <c r="CB351" s="123">
        <f t="shared" ref="CB351" si="5743">T351/T374</f>
        <v>3.3898305084745765E-4</v>
      </c>
      <c r="CC351" s="124">
        <f t="shared" ref="CC351" si="5744">U351/U374</f>
        <v>0</v>
      </c>
      <c r="CD351" s="125">
        <f t="shared" ref="CD351" si="5745">V351/V374</f>
        <v>4.6926325668700139E-4</v>
      </c>
      <c r="CE351" s="126">
        <f t="shared" ref="CE351" si="5746">W351/W374</f>
        <v>0</v>
      </c>
      <c r="CF351" s="123">
        <f t="shared" ref="CF351" si="5747">X351/X374</f>
        <v>0</v>
      </c>
      <c r="CG351" s="124">
        <f t="shared" ref="CG351" si="5748">Y351/Y374</f>
        <v>0</v>
      </c>
      <c r="CH351" s="125">
        <f t="shared" ref="CH351" si="5749">Z351/Z374</f>
        <v>0</v>
      </c>
      <c r="CI351" s="123">
        <f t="shared" ref="CI351" si="5750">AA351/AA374</f>
        <v>0</v>
      </c>
      <c r="CJ351" s="129">
        <f t="shared" ref="CJ351" si="5751">AB351/AB374</f>
        <v>5.0199712799720037E-3</v>
      </c>
      <c r="CK351" s="130">
        <f t="shared" ref="CK351" si="5752">AC351/AC374</f>
        <v>1.1499354422207877E-3</v>
      </c>
    </row>
    <row r="352" spans="1:89" ht="13.8" thickBot="1" x14ac:dyDescent="0.3">
      <c r="A352" s="139" t="s">
        <v>18</v>
      </c>
      <c r="B352" s="187">
        <v>700</v>
      </c>
      <c r="C352" s="188">
        <v>288</v>
      </c>
      <c r="D352" s="189">
        <v>559</v>
      </c>
      <c r="E352" s="190">
        <v>194</v>
      </c>
      <c r="F352" s="187">
        <v>821</v>
      </c>
      <c r="G352" s="191">
        <v>265</v>
      </c>
      <c r="H352" s="189">
        <v>1064</v>
      </c>
      <c r="I352" s="190">
        <v>477</v>
      </c>
      <c r="J352" s="187">
        <v>60</v>
      </c>
      <c r="K352" s="191">
        <v>184</v>
      </c>
      <c r="L352" s="189">
        <v>188</v>
      </c>
      <c r="M352" s="187">
        <v>524</v>
      </c>
      <c r="N352" s="192">
        <v>830</v>
      </c>
      <c r="O352" s="193">
        <v>805</v>
      </c>
      <c r="P352" s="187">
        <v>392</v>
      </c>
      <c r="Q352" s="191">
        <v>453</v>
      </c>
      <c r="R352" s="189">
        <v>735</v>
      </c>
      <c r="S352" s="190">
        <v>544</v>
      </c>
      <c r="T352" s="187">
        <v>80</v>
      </c>
      <c r="U352" s="191">
        <v>287</v>
      </c>
      <c r="V352" s="189">
        <v>245</v>
      </c>
      <c r="W352" s="190">
        <v>683</v>
      </c>
      <c r="X352" s="187">
        <v>466</v>
      </c>
      <c r="Y352" s="191">
        <v>273</v>
      </c>
      <c r="Z352" s="189">
        <v>1243</v>
      </c>
      <c r="AA352" s="187">
        <v>971</v>
      </c>
      <c r="AB352" s="162">
        <f t="shared" si="5694"/>
        <v>7383</v>
      </c>
      <c r="AC352" s="165">
        <f t="shared" si="5725"/>
        <v>5948</v>
      </c>
      <c r="AE352" s="254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18</v>
      </c>
      <c r="BJ352" s="123">
        <f>B352/B374</f>
        <v>2.6428059047834788E-2</v>
      </c>
      <c r="BK352" s="124">
        <f t="shared" ref="BK352" si="5753">C352/C374</f>
        <v>1.1736897872687261E-2</v>
      </c>
      <c r="BL352" s="125">
        <f t="shared" ref="BL352" si="5754">D352/D374</f>
        <v>4.7445255474452552E-2</v>
      </c>
      <c r="BM352" s="126">
        <f t="shared" ref="BM352" si="5755">E352/E374</f>
        <v>1.7799798146618955E-2</v>
      </c>
      <c r="BN352" s="123">
        <f t="shared" ref="BN352" si="5756">F352/F374</f>
        <v>5.5454238432961836E-2</v>
      </c>
      <c r="BO352" s="124">
        <f t="shared" ref="BO352" si="5757">G352/G374</f>
        <v>1.8857183519533197E-2</v>
      </c>
      <c r="BP352" s="125">
        <f t="shared" ref="BP352" si="5758">H352/H374</f>
        <v>3.0692012576802145E-2</v>
      </c>
      <c r="BQ352" s="126">
        <f t="shared" ref="BQ352" si="5759">I352/I374</f>
        <v>1.4063743845269334E-2</v>
      </c>
      <c r="BR352" s="123">
        <f t="shared" ref="BR352" si="5760">J352/J374</f>
        <v>1.4144271570014143E-2</v>
      </c>
      <c r="BS352" s="124">
        <f t="shared" ref="BS352" si="5761">K352/K374</f>
        <v>4.0183446167285433E-2</v>
      </c>
      <c r="BT352" s="125">
        <f t="shared" ref="BT352" si="5762">L352/L374</f>
        <v>1.4878125989237101E-2</v>
      </c>
      <c r="BU352" s="123">
        <f t="shared" ref="BU352" si="5763">M352/M374</f>
        <v>3.4589741897154927E-2</v>
      </c>
      <c r="BV352" s="127">
        <f t="shared" ref="BV352" si="5764">N352/N374</f>
        <v>2.806234574162356E-2</v>
      </c>
      <c r="BW352" s="128">
        <f t="shared" ref="BW352" si="5765">O352/O374</f>
        <v>2.6864675454697146E-2</v>
      </c>
      <c r="BX352" s="123">
        <f t="shared" ref="BX352" si="5766">P352/P374</f>
        <v>2.4402390438247011E-2</v>
      </c>
      <c r="BY352" s="124">
        <f t="shared" ref="BY352" si="5767">Q352/Q374</f>
        <v>2.9457666796722591E-2</v>
      </c>
      <c r="BZ352" s="125">
        <f t="shared" ref="BZ352" si="5768">R352/R374</f>
        <v>3.2470401130941864E-2</v>
      </c>
      <c r="CA352" s="126">
        <f t="shared" ref="CA352" si="5769">S352/S374</f>
        <v>2.365217391304348E-2</v>
      </c>
      <c r="CB352" s="123">
        <f t="shared" ref="CB352" si="5770">T352/T374</f>
        <v>2.7118644067796609E-2</v>
      </c>
      <c r="CC352" s="124">
        <f t="shared" ref="CC352" si="5771">U352/U374</f>
        <v>8.2971957213067354E-2</v>
      </c>
      <c r="CD352" s="125">
        <f t="shared" ref="CD352" si="5772">V352/V374</f>
        <v>1.2774388654257261E-2</v>
      </c>
      <c r="CE352" s="126">
        <f t="shared" ref="CE352" si="5773">W352/W374</f>
        <v>2.7039866978106813E-2</v>
      </c>
      <c r="CF352" s="123">
        <f t="shared" ref="CF352" si="5774">X352/X374</f>
        <v>3.6563358179678304E-2</v>
      </c>
      <c r="CG352" s="124">
        <f t="shared" ref="CG352" si="5775">Y352/Y374</f>
        <v>3.9005572224603512E-2</v>
      </c>
      <c r="CH352" s="125">
        <f t="shared" ref="CH352" si="5776">Z352/Z374</f>
        <v>3.0438083110904329E-2</v>
      </c>
      <c r="CI352" s="123">
        <f t="shared" ref="CI352" si="5777">AA352/AA374</f>
        <v>2.3889777340386272E-2</v>
      </c>
      <c r="CJ352" s="129">
        <f t="shared" ref="CJ352" si="5778">AB352/AB374</f>
        <v>2.9697474326949764E-2</v>
      </c>
      <c r="CK352" s="130">
        <f t="shared" ref="CK352" si="5779">AC352/AC374</f>
        <v>2.3999354422207877E-2</v>
      </c>
    </row>
    <row r="353" spans="1:89" ht="14.4" thickTop="1" thickBot="1" x14ac:dyDescent="0.3">
      <c r="A353" s="131" t="s">
        <v>19</v>
      </c>
      <c r="B353" s="180">
        <v>1003</v>
      </c>
      <c r="C353" s="181">
        <v>786</v>
      </c>
      <c r="D353" s="182">
        <v>581</v>
      </c>
      <c r="E353" s="183">
        <v>461</v>
      </c>
      <c r="F353" s="180">
        <v>1070</v>
      </c>
      <c r="G353" s="184">
        <v>661</v>
      </c>
      <c r="H353" s="182">
        <v>1450</v>
      </c>
      <c r="I353" s="183">
        <v>1223</v>
      </c>
      <c r="J353" s="180">
        <v>99</v>
      </c>
      <c r="K353" s="184">
        <v>222</v>
      </c>
      <c r="L353" s="182">
        <v>419</v>
      </c>
      <c r="M353" s="180">
        <v>665</v>
      </c>
      <c r="N353" s="185">
        <v>1317</v>
      </c>
      <c r="O353" s="186">
        <v>1246</v>
      </c>
      <c r="P353" s="180">
        <v>722</v>
      </c>
      <c r="Q353" s="184">
        <v>912</v>
      </c>
      <c r="R353" s="182">
        <v>1087</v>
      </c>
      <c r="S353" s="183">
        <v>887</v>
      </c>
      <c r="T353" s="180">
        <v>223</v>
      </c>
      <c r="U353" s="184">
        <v>287</v>
      </c>
      <c r="V353" s="182">
        <v>575</v>
      </c>
      <c r="W353" s="183">
        <v>973</v>
      </c>
      <c r="X353" s="180">
        <v>715</v>
      </c>
      <c r="Y353" s="184">
        <v>496</v>
      </c>
      <c r="Z353" s="182">
        <v>1911</v>
      </c>
      <c r="AA353" s="180">
        <v>1503</v>
      </c>
      <c r="AB353" s="162">
        <f t="shared" si="5694"/>
        <v>11172</v>
      </c>
      <c r="AC353" s="165">
        <f t="shared" si="5725"/>
        <v>10322</v>
      </c>
      <c r="AE353" s="251" t="s">
        <v>13</v>
      </c>
      <c r="AF353" s="14">
        <f t="shared" ref="AF353:BG353" si="5780">SUM(AF350:AF352)</f>
        <v>2595</v>
      </c>
      <c r="AG353" s="1">
        <f t="shared" si="5780"/>
        <v>1884</v>
      </c>
      <c r="AH353" s="14">
        <f t="shared" si="5780"/>
        <v>1501</v>
      </c>
      <c r="AI353" s="1">
        <f t="shared" si="5780"/>
        <v>1103</v>
      </c>
      <c r="AJ353" s="14">
        <f t="shared" si="5780"/>
        <v>1840</v>
      </c>
      <c r="AK353" s="1">
        <f t="shared" si="5780"/>
        <v>1277</v>
      </c>
      <c r="AL353" s="14">
        <f t="shared" si="5780"/>
        <v>3274</v>
      </c>
      <c r="AM353" s="1">
        <f t="shared" si="5780"/>
        <v>3102</v>
      </c>
      <c r="AN353" s="14">
        <f t="shared" si="5780"/>
        <v>233</v>
      </c>
      <c r="AO353" s="1">
        <f t="shared" si="5780"/>
        <v>529</v>
      </c>
      <c r="AP353" s="14">
        <f t="shared" si="5780"/>
        <v>879</v>
      </c>
      <c r="AQ353" s="1">
        <f t="shared" si="5780"/>
        <v>1714</v>
      </c>
      <c r="AR353" s="14">
        <f t="shared" si="5780"/>
        <v>2906</v>
      </c>
      <c r="AS353" s="1">
        <f t="shared" si="5780"/>
        <v>3307</v>
      </c>
      <c r="AT353" s="14">
        <f t="shared" si="5780"/>
        <v>1814</v>
      </c>
      <c r="AU353" s="1">
        <f t="shared" si="5780"/>
        <v>1456</v>
      </c>
      <c r="AV353" s="14">
        <f t="shared" si="5780"/>
        <v>2852</v>
      </c>
      <c r="AW353" s="1">
        <f t="shared" si="5780"/>
        <v>1934</v>
      </c>
      <c r="AX353" s="14">
        <f t="shared" si="5780"/>
        <v>392</v>
      </c>
      <c r="AY353" s="1">
        <f t="shared" si="5780"/>
        <v>462</v>
      </c>
      <c r="AZ353" s="14">
        <f t="shared" si="5780"/>
        <v>1174</v>
      </c>
      <c r="BA353" s="1">
        <f t="shared" si="5780"/>
        <v>2722</v>
      </c>
      <c r="BB353" s="14">
        <f t="shared" si="5780"/>
        <v>1547</v>
      </c>
      <c r="BC353" s="1">
        <f t="shared" si="5780"/>
        <v>825</v>
      </c>
      <c r="BD353" s="14">
        <f t="shared" si="5780"/>
        <v>4207</v>
      </c>
      <c r="BE353" s="1">
        <f t="shared" si="5780"/>
        <v>3800</v>
      </c>
      <c r="BF353" s="166">
        <f t="shared" si="5780"/>
        <v>25214</v>
      </c>
      <c r="BG353" s="167">
        <f t="shared" si="5780"/>
        <v>24115</v>
      </c>
      <c r="BI353" s="131" t="s">
        <v>19</v>
      </c>
      <c r="BJ353" s="123">
        <f>B353/B374</f>
        <v>3.7867633178540416E-2</v>
      </c>
      <c r="BK353" s="124">
        <f t="shared" ref="BK353" si="5781">C353/C374</f>
        <v>3.2031950444208979E-2</v>
      </c>
      <c r="BL353" s="125">
        <f t="shared" ref="BL353" si="5782">D353/D374</f>
        <v>4.9312510609404177E-2</v>
      </c>
      <c r="BM353" s="126">
        <f t="shared" ref="BM353" si="5783">E353/E374</f>
        <v>4.2297458482429579E-2</v>
      </c>
      <c r="BN353" s="123">
        <f t="shared" ref="BN353" si="5784">F353/F374</f>
        <v>7.2272880783519081E-2</v>
      </c>
      <c r="BO353" s="124">
        <f t="shared" ref="BO353" si="5785">G353/G374</f>
        <v>4.7036220024194123E-2</v>
      </c>
      <c r="BP353" s="125">
        <f t="shared" ref="BP353" si="5786">H353/H374</f>
        <v>4.182652089883751E-2</v>
      </c>
      <c r="BQ353" s="126">
        <f t="shared" ref="BQ353" si="5787">I353/I374</f>
        <v>3.6058613674558482E-2</v>
      </c>
      <c r="BR353" s="123">
        <f t="shared" ref="BR353" si="5788">J353/J374</f>
        <v>2.3338048090523339E-2</v>
      </c>
      <c r="BS353" s="124">
        <f t="shared" ref="BS353" si="5789">K353/K374</f>
        <v>4.8482201354007423E-2</v>
      </c>
      <c r="BT353" s="125">
        <f t="shared" ref="BT353" si="5790">L353/L374</f>
        <v>3.3159227603672049E-2</v>
      </c>
      <c r="BU353" s="123">
        <f t="shared" ref="BU353" si="5791">M353/M374</f>
        <v>4.3897286949633636E-2</v>
      </c>
      <c r="BV353" s="127">
        <f t="shared" ref="BV353" si="5792">N353/N374</f>
        <v>4.4527842580383406E-2</v>
      </c>
      <c r="BW353" s="128">
        <f t="shared" ref="BW353" si="5793">O353/O374</f>
        <v>4.1581845486400801E-2</v>
      </c>
      <c r="BX353" s="123">
        <f t="shared" ref="BX353" si="5794">P353/P374</f>
        <v>4.4945219123505978E-2</v>
      </c>
      <c r="BY353" s="124">
        <f t="shared" ref="BY353" si="5795">Q353/Q374</f>
        <v>5.9305501365587203E-2</v>
      </c>
      <c r="BZ353" s="125">
        <f t="shared" ref="BZ353" si="5796">R353/R374</f>
        <v>4.802085174059021E-2</v>
      </c>
      <c r="CA353" s="126">
        <f t="shared" ref="CA353" si="5797">S353/S374</f>
        <v>3.8565217391304349E-2</v>
      </c>
      <c r="CB353" s="123">
        <f t="shared" ref="CB353" si="5798">T353/T374</f>
        <v>7.5593220338983053E-2</v>
      </c>
      <c r="CC353" s="124">
        <f t="shared" ref="CC353" si="5799">U353/U374</f>
        <v>8.2971957213067354E-2</v>
      </c>
      <c r="CD353" s="125">
        <f t="shared" ref="CD353" si="5800">V353/V374</f>
        <v>2.9980708066113977E-2</v>
      </c>
      <c r="CE353" s="126">
        <f t="shared" ref="CE353" si="5801">W353/W374</f>
        <v>3.8520923235282473E-2</v>
      </c>
      <c r="CF353" s="123">
        <f t="shared" ref="CF353" si="5802">X353/X374</f>
        <v>5.6100431541781091E-2</v>
      </c>
      <c r="CG353" s="124">
        <f t="shared" ref="CG353" si="5803">Y353/Y374</f>
        <v>7.0867266752393202E-2</v>
      </c>
      <c r="CH353" s="125">
        <f t="shared" ref="CH353" si="5804">Z353/Z374</f>
        <v>4.6795797928349293E-2</v>
      </c>
      <c r="CI353" s="123">
        <f t="shared" ref="CI353" si="5805">AA353/AA374</f>
        <v>3.6978718169516547E-2</v>
      </c>
      <c r="CJ353" s="129">
        <f t="shared" ref="CJ353" si="5806">AB353/AB374</f>
        <v>4.4938396746672458E-2</v>
      </c>
      <c r="CK353" s="130">
        <f t="shared" ref="CK353" si="5807">AC353/AC374</f>
        <v>4.1647837314396384E-2</v>
      </c>
    </row>
    <row r="354" spans="1:89" ht="13.8" thickTop="1" x14ac:dyDescent="0.25">
      <c r="A354" s="139" t="s">
        <v>20</v>
      </c>
      <c r="B354" s="266">
        <v>1045</v>
      </c>
      <c r="C354" s="267">
        <v>937</v>
      </c>
      <c r="D354" s="268">
        <v>670</v>
      </c>
      <c r="E354" s="269">
        <v>556</v>
      </c>
      <c r="F354" s="266">
        <v>846</v>
      </c>
      <c r="G354" s="270">
        <v>647</v>
      </c>
      <c r="H354" s="268">
        <v>1428</v>
      </c>
      <c r="I354" s="269">
        <v>1508</v>
      </c>
      <c r="J354" s="266">
        <v>107</v>
      </c>
      <c r="K354" s="270">
        <v>222</v>
      </c>
      <c r="L354" s="268">
        <v>466</v>
      </c>
      <c r="M354" s="266">
        <v>772</v>
      </c>
      <c r="N354" s="271">
        <v>1439</v>
      </c>
      <c r="O354" s="272">
        <v>1514</v>
      </c>
      <c r="P354" s="266">
        <v>819</v>
      </c>
      <c r="Q354" s="270">
        <v>794</v>
      </c>
      <c r="R354" s="268">
        <v>1319</v>
      </c>
      <c r="S354" s="269">
        <v>912</v>
      </c>
      <c r="T354" s="266">
        <v>222</v>
      </c>
      <c r="U354" s="270">
        <v>244</v>
      </c>
      <c r="V354" s="268">
        <v>617</v>
      </c>
      <c r="W354" s="269">
        <v>1197</v>
      </c>
      <c r="X354" s="266">
        <v>713</v>
      </c>
      <c r="Y354" s="270">
        <v>438</v>
      </c>
      <c r="Z354" s="268">
        <v>1924</v>
      </c>
      <c r="AA354" s="266">
        <v>1753</v>
      </c>
      <c r="AB354" s="162">
        <f t="shared" si="5694"/>
        <v>11615</v>
      </c>
      <c r="AC354" s="165">
        <f t="shared" si="5725"/>
        <v>11494</v>
      </c>
      <c r="BI354" s="139" t="s">
        <v>20</v>
      </c>
      <c r="BJ354" s="123">
        <f>B354/B374</f>
        <v>3.9453316721410503E-2</v>
      </c>
      <c r="BK354" s="124">
        <f t="shared" ref="BK354" si="5808">C354/C374</f>
        <v>3.8185671203847096E-2</v>
      </c>
      <c r="BL354" s="125">
        <f t="shared" ref="BL354" si="5809">D354/D374</f>
        <v>5.686640638261755E-2</v>
      </c>
      <c r="BM354" s="126">
        <f t="shared" ref="BM354" si="5810">E354/E374</f>
        <v>5.1013854482062575E-2</v>
      </c>
      <c r="BN354" s="123">
        <f t="shared" ref="BN354" si="5811">F354/F374</f>
        <v>5.7142857142857141E-2</v>
      </c>
      <c r="BO354" s="124">
        <f t="shared" ref="BO354" si="5812">G354/G374</f>
        <v>4.603999146089803E-2</v>
      </c>
      <c r="BP354" s="125">
        <f t="shared" ref="BP354" si="5813">H354/H374</f>
        <v>4.1191911616234457E-2</v>
      </c>
      <c r="BQ354" s="126">
        <f t="shared" ref="BQ354" si="5814">I354/I374</f>
        <v>4.4461479494059028E-2</v>
      </c>
      <c r="BR354" s="123">
        <f t="shared" ref="BR354" si="5815">J354/J374</f>
        <v>2.5223950966525223E-2</v>
      </c>
      <c r="BS354" s="124">
        <f t="shared" ref="BS354" si="5816">K354/K374</f>
        <v>4.8482201354007423E-2</v>
      </c>
      <c r="BT354" s="125">
        <f t="shared" ref="BT354" si="5817">L354/L374</f>
        <v>3.6878759100981325E-2</v>
      </c>
      <c r="BU354" s="123">
        <f t="shared" ref="BU354" si="5818">M354/M374</f>
        <v>5.0960459436266418E-2</v>
      </c>
      <c r="BV354" s="127">
        <f t="shared" ref="BV354" si="5819">N354/N374</f>
        <v>4.8652669303850968E-2</v>
      </c>
      <c r="BW354" s="128">
        <f t="shared" ref="BW354" si="5820">O354/O374</f>
        <v>5.0525613215417986E-2</v>
      </c>
      <c r="BX354" s="123">
        <f t="shared" ref="BX354" si="5821">P354/P374</f>
        <v>5.0983565737051796E-2</v>
      </c>
      <c r="BY354" s="124">
        <f t="shared" ref="BY354" si="5822">Q354/Q374</f>
        <v>5.1632201846794124E-2</v>
      </c>
      <c r="BZ354" s="125">
        <f t="shared" ref="BZ354" si="5823">R354/R374</f>
        <v>5.8270012369676619E-2</v>
      </c>
      <c r="CA354" s="126">
        <f t="shared" ref="CA354" si="5824">S354/S374</f>
        <v>3.965217391304348E-2</v>
      </c>
      <c r="CB354" s="123">
        <f t="shared" ref="CB354" si="5825">T354/T374</f>
        <v>7.5254237288135586E-2</v>
      </c>
      <c r="CC354" s="124">
        <f t="shared" ref="CC354" si="5826">U354/U374</f>
        <v>7.054061867591789E-2</v>
      </c>
      <c r="CD354" s="125">
        <f t="shared" ref="CD354" si="5827">V354/V374</f>
        <v>3.2170603263986651E-2</v>
      </c>
      <c r="CE354" s="126">
        <f t="shared" ref="CE354" si="5828">W354/W374</f>
        <v>4.7389049447721605E-2</v>
      </c>
      <c r="CF354" s="123">
        <f t="shared" ref="CF354" si="5829">X354/X374</f>
        <v>5.5943507257748139E-2</v>
      </c>
      <c r="CG354" s="124">
        <f t="shared" ref="CG354" si="5830">Y354/Y374</f>
        <v>6.2580368624089153E-2</v>
      </c>
      <c r="CH354" s="125">
        <f t="shared" ref="CH354" si="5831">Z354/Z374</f>
        <v>4.7114136689766634E-2</v>
      </c>
      <c r="CI354" s="123">
        <f t="shared" ref="CI354" si="5832">AA354/AA374</f>
        <v>4.3129536228318367E-2</v>
      </c>
      <c r="CJ354" s="129">
        <f t="shared" ref="CJ354" si="5833">AB354/AB374</f>
        <v>4.6720325654547139E-2</v>
      </c>
      <c r="CK354" s="130">
        <f t="shared" ref="CK354" si="5834">AC354/AC374</f>
        <v>4.6376694641704325E-2</v>
      </c>
    </row>
    <row r="355" spans="1:89" ht="13.8" thickBot="1" x14ac:dyDescent="0.3">
      <c r="A355" s="131" t="s">
        <v>21</v>
      </c>
      <c r="B355" s="273">
        <v>1550</v>
      </c>
      <c r="C355" s="274">
        <v>947</v>
      </c>
      <c r="D355" s="275">
        <v>831</v>
      </c>
      <c r="E355" s="276">
        <v>547</v>
      </c>
      <c r="F355" s="273">
        <v>994</v>
      </c>
      <c r="G355" s="277">
        <v>630</v>
      </c>
      <c r="H355" s="275">
        <v>1846</v>
      </c>
      <c r="I355" s="276">
        <v>1594</v>
      </c>
      <c r="J355" s="273">
        <v>126</v>
      </c>
      <c r="K355" s="277">
        <v>307</v>
      </c>
      <c r="L355" s="275">
        <v>413</v>
      </c>
      <c r="M355" s="273">
        <v>942</v>
      </c>
      <c r="N355" s="278">
        <v>1467</v>
      </c>
      <c r="O355" s="279">
        <v>1793</v>
      </c>
      <c r="P355" s="273">
        <v>995</v>
      </c>
      <c r="Q355" s="277">
        <v>662</v>
      </c>
      <c r="R355" s="275">
        <v>1533</v>
      </c>
      <c r="S355" s="276">
        <v>1022</v>
      </c>
      <c r="T355" s="273">
        <v>170</v>
      </c>
      <c r="U355" s="277">
        <v>218</v>
      </c>
      <c r="V355" s="275">
        <v>557</v>
      </c>
      <c r="W355" s="276">
        <v>1525</v>
      </c>
      <c r="X355" s="273">
        <v>834</v>
      </c>
      <c r="Y355" s="277">
        <v>387</v>
      </c>
      <c r="Z355" s="275">
        <v>2283</v>
      </c>
      <c r="AA355" s="273">
        <v>2047</v>
      </c>
      <c r="AB355" s="162">
        <f t="shared" si="5694"/>
        <v>13599</v>
      </c>
      <c r="AC355" s="165">
        <f t="shared" si="5725"/>
        <v>12621</v>
      </c>
      <c r="AE355" t="s">
        <v>85</v>
      </c>
      <c r="BI355" s="131" t="s">
        <v>21</v>
      </c>
      <c r="BJ355" s="123">
        <f>B355/B374</f>
        <v>5.8519273605919887E-2</v>
      </c>
      <c r="BK355" s="124">
        <f t="shared" ref="BK355" si="5835">C355/C374</f>
        <v>3.8593202379982067E-2</v>
      </c>
      <c r="BL355" s="125">
        <f t="shared" ref="BL355" si="5836">D355/D374</f>
        <v>7.0531318961127146E-2</v>
      </c>
      <c r="BM355" s="126">
        <f t="shared" ref="BM355" si="5837">E355/E374</f>
        <v>5.0188090650518394E-2</v>
      </c>
      <c r="BN355" s="123">
        <f t="shared" ref="BN355" si="5838">F355/F374</f>
        <v>6.7139479905437352E-2</v>
      </c>
      <c r="BO355" s="124">
        <f t="shared" ref="BO355" si="5839">G355/G374</f>
        <v>4.48302853483242E-2</v>
      </c>
      <c r="BP355" s="125">
        <f t="shared" ref="BP355" si="5840">H355/H374</f>
        <v>5.3249487985692442E-2</v>
      </c>
      <c r="BQ355" s="126">
        <f t="shared" ref="BQ355" si="5841">I355/I374</f>
        <v>4.6997081109767962E-2</v>
      </c>
      <c r="BR355" s="123">
        <f t="shared" ref="BR355" si="5842">J355/J374</f>
        <v>2.9702970297029702E-2</v>
      </c>
      <c r="BS355" s="124">
        <f t="shared" ref="BS355" si="5843">K355/K374</f>
        <v>6.7045206376938199E-2</v>
      </c>
      <c r="BT355" s="125">
        <f t="shared" ref="BT355" si="5844">L355/L374</f>
        <v>3.2684393795504904E-2</v>
      </c>
      <c r="BU355" s="123">
        <f t="shared" ref="BU355" si="5845">M355/M374</f>
        <v>6.2182322265496075E-2</v>
      </c>
      <c r="BV355" s="127">
        <f t="shared" ref="BV355" si="5846">N355/N374</f>
        <v>4.9599350846941878E-2</v>
      </c>
      <c r="BW355" s="128">
        <f t="shared" ref="BW355" si="5847">O355/O374</f>
        <v>5.9836475888536626E-2</v>
      </c>
      <c r="BX355" s="123">
        <f t="shared" ref="BX355" si="5848">P355/P374</f>
        <v>6.1939741035856574E-2</v>
      </c>
      <c r="BY355" s="124">
        <f t="shared" ref="BY355" si="5849">Q355/Q374</f>
        <v>4.304851085966966E-2</v>
      </c>
      <c r="BZ355" s="125">
        <f t="shared" ref="BZ355" si="5850">R355/R374</f>
        <v>6.7723979501678744E-2</v>
      </c>
      <c r="CA355" s="126">
        <f t="shared" ref="CA355" si="5851">S355/S374</f>
        <v>4.4434782608695655E-2</v>
      </c>
      <c r="CB355" s="123">
        <f t="shared" ref="CB355" si="5852">T355/T374</f>
        <v>5.7627118644067797E-2</v>
      </c>
      <c r="CC355" s="124">
        <f t="shared" ref="CC355" si="5853">U355/U374</f>
        <v>6.3023995374385661E-2</v>
      </c>
      <c r="CD355" s="125">
        <f t="shared" ref="CD355" si="5854">V355/V374</f>
        <v>2.9042181552739976E-2</v>
      </c>
      <c r="CE355" s="126">
        <f t="shared" ref="CE355" si="5855">W355/W374</f>
        <v>6.0374519973078904E-2</v>
      </c>
      <c r="CF355" s="123">
        <f t="shared" ref="CF355" si="5856">X355/X374</f>
        <v>6.5437426441741858E-2</v>
      </c>
      <c r="CG355" s="124">
        <f t="shared" ref="CG355" si="5857">Y355/Y374</f>
        <v>5.5293613373339046E-2</v>
      </c>
      <c r="CH355" s="125">
        <f t="shared" ref="CH355" si="5858">Z355/Z374</f>
        <v>5.5905184024291697E-2</v>
      </c>
      <c r="CI355" s="123">
        <f t="shared" ref="CI355" si="5859">AA355/AA374</f>
        <v>5.0362898265469309E-2</v>
      </c>
      <c r="CJ355" s="129">
        <f t="shared" ref="CJ355" si="5860">AB355/AB374</f>
        <v>5.4700792817579551E-2</v>
      </c>
      <c r="CK355" s="130">
        <f t="shared" ref="CK355" si="5861">AC355/AC374</f>
        <v>5.0923983214977403E-2</v>
      </c>
    </row>
    <row r="356" spans="1:89" ht="14.4" thickTop="1" thickBot="1" x14ac:dyDescent="0.3">
      <c r="A356" s="139" t="s">
        <v>22</v>
      </c>
      <c r="B356" s="187">
        <v>1653</v>
      </c>
      <c r="C356" s="188">
        <v>1265</v>
      </c>
      <c r="D356" s="189">
        <v>994</v>
      </c>
      <c r="E356" s="190">
        <v>517</v>
      </c>
      <c r="F356" s="187">
        <v>1113</v>
      </c>
      <c r="G356" s="191">
        <v>568</v>
      </c>
      <c r="H356" s="189">
        <v>2287</v>
      </c>
      <c r="I356" s="190">
        <v>1698</v>
      </c>
      <c r="J356" s="187">
        <v>156</v>
      </c>
      <c r="K356" s="191">
        <v>490</v>
      </c>
      <c r="L356" s="189">
        <v>350</v>
      </c>
      <c r="M356" s="187">
        <v>1318</v>
      </c>
      <c r="N356" s="192">
        <v>1479</v>
      </c>
      <c r="O356" s="193">
        <v>2340</v>
      </c>
      <c r="P356" s="187">
        <v>1018</v>
      </c>
      <c r="Q356" s="191">
        <v>655</v>
      </c>
      <c r="R356" s="189">
        <v>1812</v>
      </c>
      <c r="S356" s="190">
        <v>1127</v>
      </c>
      <c r="T356" s="187">
        <v>134</v>
      </c>
      <c r="U356" s="191">
        <v>208</v>
      </c>
      <c r="V356" s="189">
        <v>537</v>
      </c>
      <c r="W356" s="190">
        <v>2282</v>
      </c>
      <c r="X356" s="187">
        <v>774</v>
      </c>
      <c r="Y356" s="191">
        <v>385</v>
      </c>
      <c r="Z356" s="189">
        <v>2536</v>
      </c>
      <c r="AA356" s="187">
        <v>2199</v>
      </c>
      <c r="AB356" s="162">
        <f t="shared" si="5694"/>
        <v>14843</v>
      </c>
      <c r="AC356" s="165">
        <f t="shared" si="5725"/>
        <v>15052</v>
      </c>
      <c r="AE356" s="290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39" t="s">
        <v>22</v>
      </c>
      <c r="BJ356" s="123">
        <f>B356/B374</f>
        <v>6.2407973722958435E-2</v>
      </c>
      <c r="BK356" s="124">
        <f t="shared" ref="BK356" si="5862">C356/C374</f>
        <v>5.1552693781074251E-2</v>
      </c>
      <c r="BL356" s="125">
        <f t="shared" ref="BL356" si="5863">D356/D374</f>
        <v>8.4365982006450513E-2</v>
      </c>
      <c r="BM356" s="126">
        <f t="shared" ref="BM356" si="5864">E356/E374</f>
        <v>4.7435544545371133E-2</v>
      </c>
      <c r="BN356" s="123">
        <f t="shared" ref="BN356" si="5865">F356/F374</f>
        <v>7.5177304964539005E-2</v>
      </c>
      <c r="BO356" s="124">
        <f t="shared" ref="BO356" si="5866">G356/G374</f>
        <v>4.0418415996584356E-2</v>
      </c>
      <c r="BP356" s="125">
        <f t="shared" ref="BP356" si="5867">H356/H374</f>
        <v>6.5970519514235437E-2</v>
      </c>
      <c r="BQ356" s="126">
        <f t="shared" ref="BQ356" si="5868">I356/I374</f>
        <v>5.0063390040392723E-2</v>
      </c>
      <c r="BR356" s="123">
        <f t="shared" ref="BR356" si="5869">J356/J374</f>
        <v>3.6775106082036775E-2</v>
      </c>
      <c r="BS356" s="124">
        <f t="shared" ref="BS356" si="5870">K356/K374</f>
        <v>0.10701026424983621</v>
      </c>
      <c r="BT356" s="125">
        <f t="shared" ref="BT356" si="5871">L356/L374</f>
        <v>2.7698638809749921E-2</v>
      </c>
      <c r="BU356" s="123">
        <f t="shared" ref="BU356" si="5872">M356/M374</f>
        <v>8.7002442405439306E-2</v>
      </c>
      <c r="BV356" s="127">
        <f t="shared" ref="BV356" si="5873">N356/N374</f>
        <v>5.0005071508266559E-2</v>
      </c>
      <c r="BW356" s="128">
        <f t="shared" ref="BW356" si="5874">O356/O374</f>
        <v>7.8091106290672452E-2</v>
      </c>
      <c r="BX356" s="123">
        <f t="shared" ref="BX356" si="5875">P356/P374</f>
        <v>6.3371513944223107E-2</v>
      </c>
      <c r="BY356" s="124">
        <f t="shared" ref="BY356" si="5876">Q356/Q374</f>
        <v>4.2593315125503968E-2</v>
      </c>
      <c r="BZ356" s="125">
        <f t="shared" ref="BZ356" si="5877">R356/R374</f>
        <v>8.0049478706485239E-2</v>
      </c>
      <c r="CA356" s="126">
        <f t="shared" ref="CA356" si="5878">S356/S374</f>
        <v>4.9000000000000002E-2</v>
      </c>
      <c r="CB356" s="123">
        <f t="shared" ref="CB356" si="5879">T356/T374</f>
        <v>4.5423728813559321E-2</v>
      </c>
      <c r="CC356" s="124">
        <f t="shared" ref="CC356" si="5880">U356/U374</f>
        <v>6.013298641225788E-2</v>
      </c>
      <c r="CD356" s="125">
        <f t="shared" ref="CD356" si="5881">V356/V374</f>
        <v>2.799937431565775E-2</v>
      </c>
      <c r="CE356" s="126">
        <f t="shared" ref="CE356" si="5882">W356/W374</f>
        <v>9.0344035789223648E-2</v>
      </c>
      <c r="CF356" s="123">
        <f t="shared" ref="CF356" si="5883">X356/X374</f>
        <v>6.0729697920753237E-2</v>
      </c>
      <c r="CG356" s="124">
        <f t="shared" ref="CG356" si="5884">Y356/Y374</f>
        <v>5.5007858265466496E-2</v>
      </c>
      <c r="CH356" s="125">
        <f t="shared" ref="CH356" si="5885">Z356/Z374</f>
        <v>6.2100546073413816E-2</v>
      </c>
      <c r="CI356" s="123">
        <f t="shared" ref="CI356" si="5886">AA356/AA374</f>
        <v>5.4102595645220818E-2</v>
      </c>
      <c r="CJ356" s="129">
        <f t="shared" ref="CJ356" si="5887">AB356/AB374</f>
        <v>5.9704674446013184E-2</v>
      </c>
      <c r="CK356" s="130">
        <f t="shared" ref="CK356" si="5888">AC356/AC374</f>
        <v>6.0732730794060684E-2</v>
      </c>
    </row>
    <row r="357" spans="1:89" ht="15" thickTop="1" thickBot="1" x14ac:dyDescent="0.35">
      <c r="A357" s="131" t="s">
        <v>23</v>
      </c>
      <c r="B357" s="180">
        <v>1504</v>
      </c>
      <c r="C357" s="181">
        <v>1288</v>
      </c>
      <c r="D357" s="182">
        <v>757</v>
      </c>
      <c r="E357" s="183">
        <v>485</v>
      </c>
      <c r="F357" s="180">
        <v>948</v>
      </c>
      <c r="G357" s="184">
        <v>454</v>
      </c>
      <c r="H357" s="182">
        <v>2034</v>
      </c>
      <c r="I357" s="183">
        <v>1700</v>
      </c>
      <c r="J357" s="180">
        <v>131</v>
      </c>
      <c r="K357" s="184">
        <v>417</v>
      </c>
      <c r="L357" s="182">
        <v>314</v>
      </c>
      <c r="M357" s="180">
        <v>1203</v>
      </c>
      <c r="N357" s="185">
        <v>1350</v>
      </c>
      <c r="O357" s="186">
        <v>1926</v>
      </c>
      <c r="P357" s="180">
        <v>1092</v>
      </c>
      <c r="Q357" s="184">
        <v>662</v>
      </c>
      <c r="R357" s="182">
        <v>1484</v>
      </c>
      <c r="S357" s="183">
        <v>948</v>
      </c>
      <c r="T357" s="180">
        <v>107</v>
      </c>
      <c r="U357" s="184">
        <v>159</v>
      </c>
      <c r="V357" s="182">
        <v>637</v>
      </c>
      <c r="W357" s="183">
        <v>1959</v>
      </c>
      <c r="X357" s="180">
        <v>812</v>
      </c>
      <c r="Y357" s="184">
        <v>311</v>
      </c>
      <c r="Z357" s="182">
        <v>2471</v>
      </c>
      <c r="AA357" s="180">
        <v>2118</v>
      </c>
      <c r="AB357" s="162">
        <f t="shared" si="5694"/>
        <v>13641</v>
      </c>
      <c r="AC357" s="165">
        <f t="shared" si="5725"/>
        <v>13630</v>
      </c>
      <c r="AE357" s="291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68" t="s">
        <v>14</v>
      </c>
      <c r="BG357" s="169" t="s">
        <v>15</v>
      </c>
      <c r="BI357" s="131" t="s">
        <v>23</v>
      </c>
      <c r="BJ357" s="123">
        <f>B357/B374</f>
        <v>5.6782572582776455E-2</v>
      </c>
      <c r="BK357" s="124">
        <f t="shared" ref="BK357" si="5889">C357/C374</f>
        <v>5.2490015486184691E-2</v>
      </c>
      <c r="BL357" s="125">
        <f t="shared" ref="BL357" si="5890">D357/D374</f>
        <v>6.4250551689017138E-2</v>
      </c>
      <c r="BM357" s="126">
        <f t="shared" ref="BM357" si="5891">E357/E374</f>
        <v>4.449949536654739E-2</v>
      </c>
      <c r="BN357" s="123">
        <f t="shared" ref="BN357" si="5892">F357/F374</f>
        <v>6.4032421479229995E-2</v>
      </c>
      <c r="BO357" s="124">
        <f t="shared" ref="BO357" si="5893">G357/G374</f>
        <v>3.2306269124030458E-2</v>
      </c>
      <c r="BP357" s="125">
        <f t="shared" ref="BP357" si="5894">H357/H374</f>
        <v>5.8672512764300341E-2</v>
      </c>
      <c r="BQ357" s="126">
        <f t="shared" ref="BQ357" si="5895">I357/I374</f>
        <v>5.0122357519827812E-2</v>
      </c>
      <c r="BR357" s="123">
        <f t="shared" ref="BR357" si="5896">J357/J374</f>
        <v>3.0881659594530882E-2</v>
      </c>
      <c r="BS357" s="124">
        <f t="shared" ref="BS357" si="5897">K357/K374</f>
        <v>9.1067918759554486E-2</v>
      </c>
      <c r="BT357" s="125">
        <f t="shared" ref="BT357" si="5898">L357/L374</f>
        <v>2.4849635960747071E-2</v>
      </c>
      <c r="BU357" s="123">
        <f t="shared" ref="BU357" si="5899">M357/M374</f>
        <v>7.9411182256254542E-2</v>
      </c>
      <c r="BV357" s="127">
        <f t="shared" ref="BV357" si="5900">N357/N374</f>
        <v>4.564357439902627E-2</v>
      </c>
      <c r="BW357" s="128">
        <f t="shared" ref="BW357" si="5901">O357/O374</f>
        <v>6.4274987485399629E-2</v>
      </c>
      <c r="BX357" s="123">
        <f t="shared" ref="BX357" si="5902">P357/P374</f>
        <v>6.7978087649402386E-2</v>
      </c>
      <c r="BY357" s="124">
        <f t="shared" ref="BY357" si="5903">Q357/Q374</f>
        <v>4.304851085966966E-2</v>
      </c>
      <c r="BZ357" s="125">
        <f t="shared" ref="BZ357" si="5904">R357/R374</f>
        <v>6.5559286092949282E-2</v>
      </c>
      <c r="CA357" s="126">
        <f t="shared" ref="CA357" si="5905">S357/S374</f>
        <v>4.1217391304347824E-2</v>
      </c>
      <c r="CB357" s="123">
        <f t="shared" ref="CB357" si="5906">T357/T374</f>
        <v>3.6271186440677963E-2</v>
      </c>
      <c r="CC357" s="124">
        <f t="shared" ref="CC357" si="5907">U357/U374</f>
        <v>4.5967042497831741E-2</v>
      </c>
      <c r="CD357" s="125">
        <f t="shared" ref="CD357" si="5908">V357/V374</f>
        <v>3.321341050106888E-2</v>
      </c>
      <c r="CE357" s="126">
        <f t="shared" ref="CE357" si="5909">W357/W374</f>
        <v>7.7556514509679722E-2</v>
      </c>
      <c r="CF357" s="123">
        <f t="shared" ref="CF357" si="5910">X357/X374</f>
        <v>6.3711259317379365E-2</v>
      </c>
      <c r="CG357" s="124">
        <f t="shared" ref="CG357" si="5911">Y357/Y374</f>
        <v>4.4434919274182028E-2</v>
      </c>
      <c r="CH357" s="125">
        <f t="shared" ref="CH357" si="5912">Z357/Z374</f>
        <v>6.0508852266327108E-2</v>
      </c>
      <c r="CI357" s="123">
        <f t="shared" ref="CI357" si="5913">AA357/AA374</f>
        <v>5.2109730594169026E-2</v>
      </c>
      <c r="CJ357" s="129">
        <f t="shared" ref="CJ357" si="5914">AB357/AB374</f>
        <v>5.4869734158732454E-2</v>
      </c>
      <c r="CK357" s="130">
        <f t="shared" ref="CK357" si="5915">AC357/AC374</f>
        <v>5.4995158166559067E-2</v>
      </c>
    </row>
    <row r="358" spans="1:89" ht="13.8" thickTop="1" x14ac:dyDescent="0.25">
      <c r="A358" s="139" t="s">
        <v>24</v>
      </c>
      <c r="B358" s="194">
        <v>1730</v>
      </c>
      <c r="C358" s="188">
        <v>1366</v>
      </c>
      <c r="D358" s="189">
        <v>816</v>
      </c>
      <c r="E358" s="190">
        <v>477</v>
      </c>
      <c r="F358" s="187">
        <v>966</v>
      </c>
      <c r="G358" s="191">
        <v>501</v>
      </c>
      <c r="H358" s="189">
        <v>2129</v>
      </c>
      <c r="I358" s="190">
        <v>1727</v>
      </c>
      <c r="J358" s="187">
        <v>177</v>
      </c>
      <c r="K358" s="191">
        <v>394</v>
      </c>
      <c r="L358" s="189">
        <v>324</v>
      </c>
      <c r="M358" s="187">
        <v>1356</v>
      </c>
      <c r="N358" s="192">
        <v>1706</v>
      </c>
      <c r="O358" s="195">
        <v>2067</v>
      </c>
      <c r="P358" s="187">
        <v>1074</v>
      </c>
      <c r="Q358" s="191">
        <v>567</v>
      </c>
      <c r="R358" s="189">
        <v>1648</v>
      </c>
      <c r="S358" s="190">
        <v>1025</v>
      </c>
      <c r="T358" s="187">
        <v>163</v>
      </c>
      <c r="U358" s="191">
        <v>166</v>
      </c>
      <c r="V358" s="189">
        <v>715</v>
      </c>
      <c r="W358" s="196">
        <v>2105</v>
      </c>
      <c r="X358" s="187">
        <v>793</v>
      </c>
      <c r="Y358" s="191">
        <v>273</v>
      </c>
      <c r="Z358" s="189">
        <v>2496</v>
      </c>
      <c r="AA358" s="187">
        <v>2258</v>
      </c>
      <c r="AB358" s="162">
        <f t="shared" si="5694"/>
        <v>14737</v>
      </c>
      <c r="AC358" s="165">
        <f t="shared" si="5725"/>
        <v>14282</v>
      </c>
      <c r="AE358" s="254" t="str">
        <f>$AE$17</f>
        <v>17:00 - 17:59</v>
      </c>
      <c r="AF358" s="120">
        <f t="shared" ref="AF358:AO359" si="5916">SUMIF($A$9:$A$32,$AE358,B$350:B$373)</f>
        <v>1871</v>
      </c>
      <c r="AG358" s="177">
        <f t="shared" si="5916"/>
        <v>1824</v>
      </c>
      <c r="AH358" s="121">
        <f t="shared" si="5916"/>
        <v>735</v>
      </c>
      <c r="AI358" s="172">
        <f t="shared" si="5916"/>
        <v>806</v>
      </c>
      <c r="AJ358" s="120">
        <f t="shared" si="5916"/>
        <v>929</v>
      </c>
      <c r="AK358" s="122">
        <f t="shared" si="5916"/>
        <v>1117</v>
      </c>
      <c r="AL358" s="121">
        <f t="shared" si="5916"/>
        <v>2489</v>
      </c>
      <c r="AM358" s="172">
        <f t="shared" si="5916"/>
        <v>2584</v>
      </c>
      <c r="AN358" s="120">
        <f t="shared" si="5916"/>
        <v>386</v>
      </c>
      <c r="AO358" s="122">
        <f t="shared" si="5916"/>
        <v>261</v>
      </c>
      <c r="AP358" s="121">
        <f t="shared" ref="AP358:AY359" si="5917">SUMIF($A$9:$A$32,$AE358,L$350:L$373)</f>
        <v>1164</v>
      </c>
      <c r="AQ358" s="120">
        <f t="shared" si="5917"/>
        <v>769</v>
      </c>
      <c r="AR358" s="171">
        <f t="shared" si="5917"/>
        <v>2105</v>
      </c>
      <c r="AS358" s="173">
        <f t="shared" si="5917"/>
        <v>1863</v>
      </c>
      <c r="AT358" s="120">
        <f t="shared" si="5917"/>
        <v>1178</v>
      </c>
      <c r="AU358" s="122">
        <f t="shared" si="5917"/>
        <v>1110</v>
      </c>
      <c r="AV358" s="121">
        <f t="shared" si="5917"/>
        <v>1330</v>
      </c>
      <c r="AW358" s="172">
        <f t="shared" si="5917"/>
        <v>1968</v>
      </c>
      <c r="AX358" s="120">
        <f t="shared" si="5917"/>
        <v>278</v>
      </c>
      <c r="AY358" s="122">
        <f t="shared" si="5917"/>
        <v>231</v>
      </c>
      <c r="AZ358" s="121">
        <f t="shared" ref="AZ358:BE359" si="5918">SUMIF($A$9:$A$32,$AE358,V$350:V$373)</f>
        <v>1653</v>
      </c>
      <c r="BA358" s="172">
        <f t="shared" si="5918"/>
        <v>1536</v>
      </c>
      <c r="BB358" s="120">
        <f t="shared" si="5918"/>
        <v>875</v>
      </c>
      <c r="BC358" s="122">
        <f t="shared" si="5918"/>
        <v>572</v>
      </c>
      <c r="BD358" s="21">
        <f t="shared" si="5918"/>
        <v>3011</v>
      </c>
      <c r="BE358" s="176">
        <f t="shared" si="5918"/>
        <v>3037</v>
      </c>
      <c r="BF358" s="162">
        <f>AF358+AH358+AJ358+AL358+AN358+AP358+AR358+AT358+AV358+AX358+AZ358+BB358+BD358</f>
        <v>18004</v>
      </c>
      <c r="BG358" s="163">
        <f>AG358+AI358+AK358+AM358+AO358+AQ358+AS358+AU358+AW358+AY358+BA358+BC358+BE358</f>
        <v>17678</v>
      </c>
      <c r="BI358" s="139" t="s">
        <v>24</v>
      </c>
      <c r="BJ358" s="123">
        <f>B358/B374</f>
        <v>6.5315060218220256E-2</v>
      </c>
      <c r="BK358" s="124">
        <f t="shared" ref="BK358" si="5919">C358/C374</f>
        <v>5.5668758660037496E-2</v>
      </c>
      <c r="BL358" s="125">
        <f t="shared" ref="BL358" si="5920">D358/D374</f>
        <v>6.9258190460023766E-2</v>
      </c>
      <c r="BM358" s="126">
        <f t="shared" ref="BM358" si="5921">E358/E374</f>
        <v>4.376548307184145E-2</v>
      </c>
      <c r="BN358" s="123">
        <f t="shared" ref="BN358" si="5922">F358/F374</f>
        <v>6.5248226950354607E-2</v>
      </c>
      <c r="BO358" s="124">
        <f t="shared" ref="BO358" si="5923">G358/G374</f>
        <v>3.5650750729381626E-2</v>
      </c>
      <c r="BP358" s="125">
        <f t="shared" ref="BP358" si="5924">H358/H374</f>
        <v>6.1412871030086247E-2</v>
      </c>
      <c r="BQ358" s="126">
        <f t="shared" ref="BQ358" si="5925">I358/I374</f>
        <v>5.091841849220155E-2</v>
      </c>
      <c r="BR358" s="123">
        <f t="shared" ref="BR358" si="5926">J358/J374</f>
        <v>4.1725601131541723E-2</v>
      </c>
      <c r="BS358" s="124">
        <f t="shared" ref="BS358" si="5927">K358/K374</f>
        <v>8.6044987988643809E-2</v>
      </c>
      <c r="BT358" s="125">
        <f t="shared" ref="BT358" si="5928">L358/L374</f>
        <v>2.564102564102564E-2</v>
      </c>
      <c r="BU358" s="123">
        <f t="shared" ref="BU358" si="5929">M358/M374</f>
        <v>8.9510858802561225E-2</v>
      </c>
      <c r="BV358" s="127">
        <f t="shared" ref="BV358" si="5930">N358/N374</f>
        <v>5.7679954018325048E-2</v>
      </c>
      <c r="BW358" s="128">
        <f t="shared" ref="BW358" si="5931">O358/O374</f>
        <v>6.8980477223427331E-2</v>
      </c>
      <c r="BX358" s="123">
        <f t="shared" ref="BX358" si="5932">P358/P374</f>
        <v>6.6857569721115534E-2</v>
      </c>
      <c r="BY358" s="124">
        <f t="shared" ref="BY358" si="5933">Q358/Q374</f>
        <v>3.6870854467420992E-2</v>
      </c>
      <c r="BZ358" s="125">
        <f t="shared" ref="BZ358" si="5934">R358/R374</f>
        <v>7.280438239971726E-2</v>
      </c>
      <c r="CA358" s="126">
        <f t="shared" ref="CA358" si="5935">S358/S374</f>
        <v>4.4565217391304347E-2</v>
      </c>
      <c r="CB358" s="123">
        <f t="shared" ref="CB358" si="5936">T358/T374</f>
        <v>5.5254237288135596E-2</v>
      </c>
      <c r="CC358" s="124">
        <f t="shared" ref="CC358" si="5937">U358/U374</f>
        <v>4.7990748771321194E-2</v>
      </c>
      <c r="CD358" s="125">
        <f t="shared" ref="CD358" si="5938">V358/V374</f>
        <v>3.7280358725689557E-2</v>
      </c>
      <c r="CE358" s="126">
        <f t="shared" ref="CE358" si="5939">W358/W374</f>
        <v>8.3336632487430229E-2</v>
      </c>
      <c r="CF358" s="123">
        <f t="shared" ref="CF358" si="5940">X358/X374</f>
        <v>6.2220478619066301E-2</v>
      </c>
      <c r="CG358" s="124">
        <f t="shared" ref="CG358" si="5941">Y358/Y374</f>
        <v>3.9005572224603512E-2</v>
      </c>
      <c r="CH358" s="125">
        <f t="shared" ref="CH358" si="5942">Z358/Z374</f>
        <v>6.1121042192129688E-2</v>
      </c>
      <c r="CI358" s="123">
        <f t="shared" ref="CI358" si="5943">AA358/AA374</f>
        <v>5.5554188707098044E-2</v>
      </c>
      <c r="CJ358" s="129">
        <f t="shared" ref="CJ358" si="5944">AB358/AB374</f>
        <v>5.9278298680246332E-2</v>
      </c>
      <c r="CK358" s="130">
        <f t="shared" ref="CK358" si="5945">AC358/AC374</f>
        <v>5.7625887669464172E-2</v>
      </c>
    </row>
    <row r="359" spans="1:89" x14ac:dyDescent="0.25">
      <c r="A359" s="131" t="s">
        <v>25</v>
      </c>
      <c r="B359" s="197">
        <v>1741</v>
      </c>
      <c r="C359" s="181">
        <v>1498</v>
      </c>
      <c r="D359" s="182">
        <v>878</v>
      </c>
      <c r="E359" s="183">
        <v>599</v>
      </c>
      <c r="F359" s="180">
        <v>968</v>
      </c>
      <c r="G359" s="184">
        <v>615</v>
      </c>
      <c r="H359" s="182">
        <v>2321</v>
      </c>
      <c r="I359" s="183">
        <v>1974</v>
      </c>
      <c r="J359" s="180">
        <v>205</v>
      </c>
      <c r="K359" s="181">
        <v>263</v>
      </c>
      <c r="L359" s="182">
        <v>513</v>
      </c>
      <c r="M359" s="180">
        <v>1458</v>
      </c>
      <c r="N359" s="185">
        <v>1497</v>
      </c>
      <c r="O359" s="198">
        <v>1833</v>
      </c>
      <c r="P359" s="180">
        <v>1246</v>
      </c>
      <c r="Q359" s="181">
        <v>676</v>
      </c>
      <c r="R359" s="182">
        <v>1497</v>
      </c>
      <c r="S359" s="183">
        <v>1112</v>
      </c>
      <c r="T359" s="189">
        <v>99</v>
      </c>
      <c r="U359" s="180">
        <v>171</v>
      </c>
      <c r="V359" s="182">
        <v>758</v>
      </c>
      <c r="W359" s="199">
        <v>2045</v>
      </c>
      <c r="X359" s="180">
        <v>878</v>
      </c>
      <c r="Y359" s="184">
        <v>323</v>
      </c>
      <c r="Z359" s="182">
        <v>2518</v>
      </c>
      <c r="AA359" s="180">
        <v>2363</v>
      </c>
      <c r="AB359" s="162">
        <f t="shared" si="5694"/>
        <v>15119</v>
      </c>
      <c r="AC359" s="165">
        <f t="shared" si="5725"/>
        <v>14930</v>
      </c>
      <c r="AE359" s="256" t="str">
        <f>$AE$18</f>
        <v>18:00 - 18:59</v>
      </c>
      <c r="AF359" s="120">
        <f t="shared" si="5916"/>
        <v>1833</v>
      </c>
      <c r="AG359" s="181">
        <f t="shared" si="5916"/>
        <v>2123</v>
      </c>
      <c r="AH359" s="182">
        <f t="shared" si="5916"/>
        <v>687</v>
      </c>
      <c r="AI359" s="183">
        <f t="shared" si="5916"/>
        <v>824</v>
      </c>
      <c r="AJ359" s="180">
        <f t="shared" si="5916"/>
        <v>805</v>
      </c>
      <c r="AK359" s="184">
        <f t="shared" si="5916"/>
        <v>1010</v>
      </c>
      <c r="AL359" s="182">
        <f t="shared" si="5916"/>
        <v>2446</v>
      </c>
      <c r="AM359" s="183">
        <f t="shared" si="5916"/>
        <v>2447</v>
      </c>
      <c r="AN359" s="180">
        <f t="shared" si="5916"/>
        <v>368</v>
      </c>
      <c r="AO359" s="184">
        <f t="shared" si="5916"/>
        <v>178</v>
      </c>
      <c r="AP359" s="182">
        <f t="shared" si="5917"/>
        <v>1275</v>
      </c>
      <c r="AQ359" s="180">
        <f t="shared" si="5917"/>
        <v>610</v>
      </c>
      <c r="AR359" s="185">
        <f t="shared" si="5917"/>
        <v>2267</v>
      </c>
      <c r="AS359" s="186">
        <f t="shared" si="5917"/>
        <v>1859</v>
      </c>
      <c r="AT359" s="180">
        <f t="shared" si="5917"/>
        <v>835</v>
      </c>
      <c r="AU359" s="184">
        <f t="shared" si="5917"/>
        <v>1195</v>
      </c>
      <c r="AV359" s="182">
        <f t="shared" si="5917"/>
        <v>1217</v>
      </c>
      <c r="AW359" s="183">
        <f t="shared" si="5917"/>
        <v>1929</v>
      </c>
      <c r="AX359" s="180">
        <f t="shared" si="5917"/>
        <v>193</v>
      </c>
      <c r="AY359" s="184">
        <f t="shared" si="5917"/>
        <v>242</v>
      </c>
      <c r="AZ359" s="182">
        <f t="shared" si="5918"/>
        <v>1779</v>
      </c>
      <c r="BA359" s="183">
        <f t="shared" si="5918"/>
        <v>1413</v>
      </c>
      <c r="BB359" s="180">
        <f t="shared" si="5918"/>
        <v>869</v>
      </c>
      <c r="BC359" s="184">
        <f t="shared" si="5918"/>
        <v>554</v>
      </c>
      <c r="BD359" s="182">
        <f t="shared" si="5918"/>
        <v>2752</v>
      </c>
      <c r="BE359" s="180">
        <f t="shared" si="5918"/>
        <v>2974</v>
      </c>
      <c r="BF359" s="164">
        <f>SUM(AF359,AH359,AJ359,AL359,AN359,AP359,AR359,AT359,AV359,AX359,AZ359,BB359,BD359)</f>
        <v>17326</v>
      </c>
      <c r="BG359" s="165">
        <f>SUM(AG359,AI359,AK359,AM359,AO359,AQ359,AS359,AU359,AW359,AY359,BA359,BC359,BE359)</f>
        <v>17358</v>
      </c>
      <c r="BI359" s="131" t="s">
        <v>25</v>
      </c>
      <c r="BJ359" s="123">
        <f>B359/B374</f>
        <v>6.5730358288971946E-2</v>
      </c>
      <c r="BK359" s="124">
        <f t="shared" ref="BK359" si="5946">C359/C374</f>
        <v>6.1048170185019152E-2</v>
      </c>
      <c r="BL359" s="125">
        <f t="shared" ref="BL359" si="5947">D359/D374</f>
        <v>7.4520454931251062E-2</v>
      </c>
      <c r="BM359" s="126">
        <f t="shared" ref="BM359" si="5948">E359/E374</f>
        <v>5.4959170566106982E-2</v>
      </c>
      <c r="BN359" s="123">
        <f t="shared" ref="BN359" si="5949">F359/F374</f>
        <v>6.5383316447146234E-2</v>
      </c>
      <c r="BO359" s="124">
        <f t="shared" ref="BO359" si="5950">G359/G374</f>
        <v>4.3762897601935531E-2</v>
      </c>
      <c r="BP359" s="125">
        <f t="shared" ref="BP359" si="5951">H359/H374</f>
        <v>6.695127931462197E-2</v>
      </c>
      <c r="BQ359" s="126">
        <f t="shared" ref="BQ359" si="5952">I359/I374</f>
        <v>5.8200902202435359E-2</v>
      </c>
      <c r="BR359" s="123">
        <f t="shared" ref="BR359" si="5953">J359/J374</f>
        <v>4.8326261197548327E-2</v>
      </c>
      <c r="BS359" s="124">
        <f t="shared" ref="BS359" si="5954">K359/K374</f>
        <v>5.7436121423891678E-2</v>
      </c>
      <c r="BT359" s="125">
        <f t="shared" ref="BT359" si="5955">L359/L374</f>
        <v>4.05982905982906E-2</v>
      </c>
      <c r="BU359" s="123">
        <f t="shared" ref="BU359" si="5956">M359/M374</f>
        <v>9.6243976500099013E-2</v>
      </c>
      <c r="BV359" s="127">
        <f t="shared" ref="BV359" si="5957">N359/N374</f>
        <v>5.0613652500253577E-2</v>
      </c>
      <c r="BW359" s="128">
        <f t="shared" ref="BW359" si="5958">O359/O374</f>
        <v>6.1171366594360087E-2</v>
      </c>
      <c r="BX359" s="123">
        <f t="shared" ref="BX359" si="5959">P359/P374</f>
        <v>7.7564741035856574E-2</v>
      </c>
      <c r="BY359" s="124">
        <f t="shared" ref="BY359" si="5960">Q359/Q374</f>
        <v>4.3958902328001037E-2</v>
      </c>
      <c r="BZ359" s="125">
        <f t="shared" ref="BZ359" si="5961">R359/R374</f>
        <v>6.6133592507510164E-2</v>
      </c>
      <c r="CA359" s="126">
        <f t="shared" ref="CA359" si="5962">S359/S374</f>
        <v>4.8347826086956522E-2</v>
      </c>
      <c r="CB359" s="123">
        <f t="shared" ref="CB359" si="5963">T359/T374</f>
        <v>3.3559322033898303E-2</v>
      </c>
      <c r="CC359" s="124">
        <f t="shared" ref="CC359" si="5964">U359/U374</f>
        <v>4.9436253252385085E-2</v>
      </c>
      <c r="CD359" s="125">
        <f t="shared" ref="CD359" si="5965">V359/V374</f>
        <v>3.9522394285416339E-2</v>
      </c>
      <c r="CE359" s="126">
        <f t="shared" ref="CE359" si="5966">W359/W374</f>
        <v>8.0961241537669745E-2</v>
      </c>
      <c r="CF359" s="123">
        <f t="shared" ref="CF359" si="5967">X359/X374</f>
        <v>6.8889760690466845E-2</v>
      </c>
      <c r="CG359" s="124">
        <f t="shared" ref="CG359" si="5968">Y359/Y374</f>
        <v>4.6149449921417347E-2</v>
      </c>
      <c r="CH359" s="125">
        <f t="shared" ref="CH359" si="5969">Z359/Z374</f>
        <v>6.1659769326835957E-2</v>
      </c>
      <c r="CI359" s="123">
        <f t="shared" ref="CI359" si="5970">AA359/AA374</f>
        <v>5.8137532291794809E-2</v>
      </c>
      <c r="CJ359" s="129">
        <f t="shared" ref="CJ359" si="5971">AB359/AB374</f>
        <v>6.0814860402160838E-2</v>
      </c>
      <c r="CK359" s="130">
        <f t="shared" ref="CK359" si="5972">AC359/AC374</f>
        <v>6.0240477727566175E-2</v>
      </c>
    </row>
    <row r="360" spans="1:89" ht="13.8" thickBot="1" x14ac:dyDescent="0.3">
      <c r="A360" s="139" t="s">
        <v>26</v>
      </c>
      <c r="B360" s="194">
        <v>1686</v>
      </c>
      <c r="C360" s="188">
        <v>1439</v>
      </c>
      <c r="D360" s="189">
        <v>739</v>
      </c>
      <c r="E360" s="190">
        <v>465</v>
      </c>
      <c r="F360" s="187">
        <v>868</v>
      </c>
      <c r="G360" s="191">
        <v>578</v>
      </c>
      <c r="H360" s="189">
        <v>2286</v>
      </c>
      <c r="I360" s="190">
        <v>1913</v>
      </c>
      <c r="J360" s="187">
        <v>254</v>
      </c>
      <c r="K360" s="188">
        <v>321</v>
      </c>
      <c r="L360" s="189">
        <v>529</v>
      </c>
      <c r="M360" s="187">
        <v>1218</v>
      </c>
      <c r="N360" s="192">
        <v>1632</v>
      </c>
      <c r="O360" s="195">
        <v>2096</v>
      </c>
      <c r="P360" s="187">
        <v>1342</v>
      </c>
      <c r="Q360" s="188">
        <v>886</v>
      </c>
      <c r="R360" s="189">
        <v>1590</v>
      </c>
      <c r="S360" s="190">
        <v>1219</v>
      </c>
      <c r="T360" s="187">
        <v>142</v>
      </c>
      <c r="U360" s="191">
        <v>181</v>
      </c>
      <c r="V360" s="189">
        <v>918</v>
      </c>
      <c r="W360" s="196">
        <v>1768</v>
      </c>
      <c r="X360" s="187">
        <v>862</v>
      </c>
      <c r="Y360" s="191">
        <v>373</v>
      </c>
      <c r="Z360" s="189">
        <v>2599</v>
      </c>
      <c r="AA360" s="187">
        <v>2591</v>
      </c>
      <c r="AB360" s="162">
        <f t="shared" si="5694"/>
        <v>15447</v>
      </c>
      <c r="AC360" s="165">
        <f t="shared" si="5725"/>
        <v>15048</v>
      </c>
      <c r="AE360" s="254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26</v>
      </c>
      <c r="BJ360" s="123">
        <f>B360/B374</f>
        <v>6.3653867935213507E-2</v>
      </c>
      <c r="BK360" s="124">
        <f t="shared" ref="BK360" si="5973">C360/C374</f>
        <v>5.8643736245822808E-2</v>
      </c>
      <c r="BL360" s="125">
        <f t="shared" ref="BL360" si="5974">D360/D374</f>
        <v>6.2722797487693091E-2</v>
      </c>
      <c r="BM360" s="126">
        <f t="shared" ref="BM360" si="5975">E360/E374</f>
        <v>4.2664464629782552E-2</v>
      </c>
      <c r="BN360" s="123">
        <f t="shared" ref="BN360" si="5976">F360/F374</f>
        <v>5.8628841607565013E-2</v>
      </c>
      <c r="BO360" s="124">
        <f t="shared" ref="BO360" si="5977">G360/G374</f>
        <v>4.113000782751014E-2</v>
      </c>
      <c r="BP360" s="125">
        <f t="shared" ref="BP360" si="5978">H360/H374</f>
        <v>6.5941673637753481E-2</v>
      </c>
      <c r="BQ360" s="126">
        <f t="shared" ref="BQ360" si="5979">I360/I374</f>
        <v>5.6402394079665068E-2</v>
      </c>
      <c r="BR360" s="123">
        <f t="shared" ref="BR360" si="5980">J360/J374</f>
        <v>5.9877416313059879E-2</v>
      </c>
      <c r="BS360" s="124">
        <f t="shared" ref="BS360" si="5981">K360/K374</f>
        <v>7.0102642498362094E-2</v>
      </c>
      <c r="BT360" s="125">
        <f t="shared" ref="BT360" si="5982">L360/L374</f>
        <v>4.1864514086736311E-2</v>
      </c>
      <c r="BU360" s="123">
        <f t="shared" ref="BU360" si="5983">M360/M374</f>
        <v>8.040134662353951E-2</v>
      </c>
      <c r="BV360" s="127">
        <f t="shared" ref="BV360" si="5984">N360/N374</f>
        <v>5.5178009940156203E-2</v>
      </c>
      <c r="BW360" s="128">
        <f t="shared" ref="BW360" si="5985">O360/O374</f>
        <v>6.9948272985149343E-2</v>
      </c>
      <c r="BX360" s="123">
        <f t="shared" ref="BX360" si="5986">P360/P374</f>
        <v>8.3540836653386449E-2</v>
      </c>
      <c r="BY360" s="124">
        <f t="shared" ref="BY360" si="5987">Q360/Q374</f>
        <v>5.7614774352971777E-2</v>
      </c>
      <c r="BZ360" s="125">
        <f t="shared" ref="BZ360" si="5988">R360/R374</f>
        <v>7.0242092242445667E-2</v>
      </c>
      <c r="CA360" s="126">
        <f t="shared" ref="CA360" si="5989">S360/S374</f>
        <v>5.2999999999999999E-2</v>
      </c>
      <c r="CB360" s="123">
        <f t="shared" ref="CB360" si="5990">T360/T374</f>
        <v>4.8135593220338981E-2</v>
      </c>
      <c r="CC360" s="124">
        <f t="shared" ref="CC360" si="5991">U360/U374</f>
        <v>5.2327262214512865E-2</v>
      </c>
      <c r="CD360" s="125">
        <f t="shared" ref="CD360" si="5992">V360/V374</f>
        <v>4.7864852182074147E-2</v>
      </c>
      <c r="CE360" s="126">
        <f t="shared" ref="CE360" si="5993">W360/W374</f>
        <v>6.9994853319608849E-2</v>
      </c>
      <c r="CF360" s="123">
        <f t="shared" ref="CF360" si="5994">X360/X374</f>
        <v>6.7634366418203223E-2</v>
      </c>
      <c r="CG360" s="124">
        <f t="shared" ref="CG360" si="5995">Y360/Y374</f>
        <v>5.3293327618231176E-2</v>
      </c>
      <c r="CH360" s="125">
        <f t="shared" ref="CH360" si="5996">Z360/Z374</f>
        <v>6.3643264686436316E-2</v>
      </c>
      <c r="CI360" s="123">
        <f t="shared" ref="CI360" si="5997">AA360/AA374</f>
        <v>6.3747078361422072E-2</v>
      </c>
      <c r="CJ360" s="129">
        <f t="shared" ref="CJ360" si="5998">AB360/AB374</f>
        <v>6.2134211828307327E-2</v>
      </c>
      <c r="CK360" s="130">
        <f t="shared" ref="CK360" si="5999">AC360/AC374</f>
        <v>6.0716591349257588E-2</v>
      </c>
    </row>
    <row r="361" spans="1:89" ht="14.4" thickTop="1" thickBot="1" x14ac:dyDescent="0.3">
      <c r="A361" s="131" t="s">
        <v>27</v>
      </c>
      <c r="B361" s="197">
        <v>1512</v>
      </c>
      <c r="C361" s="181">
        <v>1674</v>
      </c>
      <c r="D361" s="182">
        <v>624</v>
      </c>
      <c r="E361" s="183">
        <v>596</v>
      </c>
      <c r="F361" s="180">
        <v>802</v>
      </c>
      <c r="G361" s="184">
        <v>732</v>
      </c>
      <c r="H361" s="182">
        <v>2201</v>
      </c>
      <c r="I361" s="183">
        <v>2190</v>
      </c>
      <c r="J361" s="180">
        <v>266</v>
      </c>
      <c r="K361" s="181">
        <v>278</v>
      </c>
      <c r="L361" s="182">
        <v>642</v>
      </c>
      <c r="M361" s="180">
        <v>996</v>
      </c>
      <c r="N361" s="185">
        <v>1775</v>
      </c>
      <c r="O361" s="198">
        <v>1609</v>
      </c>
      <c r="P361" s="180">
        <v>1186</v>
      </c>
      <c r="Q361" s="181">
        <v>782</v>
      </c>
      <c r="R361" s="182">
        <v>1421</v>
      </c>
      <c r="S361" s="183">
        <v>1437</v>
      </c>
      <c r="T361" s="180">
        <v>158</v>
      </c>
      <c r="U361" s="184">
        <v>143</v>
      </c>
      <c r="V361" s="182">
        <v>1105</v>
      </c>
      <c r="W361" s="199">
        <v>1429</v>
      </c>
      <c r="X361" s="180">
        <v>756</v>
      </c>
      <c r="Y361" s="184">
        <v>365</v>
      </c>
      <c r="Z361" s="182">
        <v>2656</v>
      </c>
      <c r="AA361" s="180">
        <v>2746</v>
      </c>
      <c r="AB361" s="162">
        <f t="shared" si="5694"/>
        <v>15104</v>
      </c>
      <c r="AC361" s="165">
        <f t="shared" si="5725"/>
        <v>14977</v>
      </c>
      <c r="AE361" s="251" t="s">
        <v>13</v>
      </c>
      <c r="AF361" s="14">
        <f t="shared" ref="AF361:BG361" si="6000">SUM(AF358:AF360)</f>
        <v>3704</v>
      </c>
      <c r="AG361" s="1">
        <f t="shared" si="6000"/>
        <v>3947</v>
      </c>
      <c r="AH361" s="14">
        <f t="shared" si="6000"/>
        <v>1422</v>
      </c>
      <c r="AI361" s="1">
        <f t="shared" si="6000"/>
        <v>1630</v>
      </c>
      <c r="AJ361" s="14">
        <f t="shared" si="6000"/>
        <v>1734</v>
      </c>
      <c r="AK361" s="1">
        <f t="shared" si="6000"/>
        <v>2127</v>
      </c>
      <c r="AL361" s="14">
        <f t="shared" si="6000"/>
        <v>4935</v>
      </c>
      <c r="AM361" s="1">
        <f t="shared" si="6000"/>
        <v>5031</v>
      </c>
      <c r="AN361" s="14">
        <f t="shared" si="6000"/>
        <v>754</v>
      </c>
      <c r="AO361" s="1">
        <f t="shared" si="6000"/>
        <v>439</v>
      </c>
      <c r="AP361" s="14">
        <f t="shared" si="6000"/>
        <v>2439</v>
      </c>
      <c r="AQ361" s="1">
        <f t="shared" si="6000"/>
        <v>1379</v>
      </c>
      <c r="AR361" s="14">
        <f t="shared" si="6000"/>
        <v>4372</v>
      </c>
      <c r="AS361" s="1">
        <f t="shared" si="6000"/>
        <v>3722</v>
      </c>
      <c r="AT361" s="14">
        <f t="shared" si="6000"/>
        <v>2013</v>
      </c>
      <c r="AU361" s="1">
        <f t="shared" si="6000"/>
        <v>2305</v>
      </c>
      <c r="AV361" s="14">
        <f t="shared" si="6000"/>
        <v>2547</v>
      </c>
      <c r="AW361" s="1">
        <f t="shared" si="6000"/>
        <v>3897</v>
      </c>
      <c r="AX361" s="14">
        <f t="shared" si="6000"/>
        <v>471</v>
      </c>
      <c r="AY361" s="1">
        <f t="shared" si="6000"/>
        <v>473</v>
      </c>
      <c r="AZ361" s="14">
        <f t="shared" si="6000"/>
        <v>3432</v>
      </c>
      <c r="BA361" s="1">
        <f t="shared" si="6000"/>
        <v>2949</v>
      </c>
      <c r="BB361" s="14">
        <f t="shared" si="6000"/>
        <v>1744</v>
      </c>
      <c r="BC361" s="1">
        <f t="shared" si="6000"/>
        <v>1126</v>
      </c>
      <c r="BD361" s="14">
        <f t="shared" si="6000"/>
        <v>5763</v>
      </c>
      <c r="BE361" s="1">
        <f t="shared" si="6000"/>
        <v>6011</v>
      </c>
      <c r="BF361" s="166">
        <f t="shared" si="6000"/>
        <v>35330</v>
      </c>
      <c r="BG361" s="167">
        <f t="shared" si="6000"/>
        <v>35036</v>
      </c>
      <c r="BI361" s="131" t="s">
        <v>27</v>
      </c>
      <c r="BJ361" s="123">
        <f>B361/B374</f>
        <v>5.7084607543323139E-2</v>
      </c>
      <c r="BK361" s="124">
        <f t="shared" ref="BK361" si="6001">C361/C374</f>
        <v>6.8220718884994702E-2</v>
      </c>
      <c r="BL361" s="125">
        <f t="shared" ref="BL361" si="6002">D361/D374</f>
        <v>5.296214564590053E-2</v>
      </c>
      <c r="BM361" s="126">
        <f t="shared" ref="BM361" si="6003">E361/E374</f>
        <v>5.4683915955592258E-2</v>
      </c>
      <c r="BN361" s="123">
        <f t="shared" ref="BN361" si="6004">F361/F374</f>
        <v>5.4170888213441404E-2</v>
      </c>
      <c r="BO361" s="124">
        <f t="shared" ref="BO361" si="6005">G361/G374</f>
        <v>5.2088522023767167E-2</v>
      </c>
      <c r="BP361" s="125">
        <f t="shared" ref="BP361" si="6006">H361/H374</f>
        <v>6.348977413678715E-2</v>
      </c>
      <c r="BQ361" s="126">
        <f t="shared" ref="BQ361" si="6007">I361/I374</f>
        <v>6.4569389981425238E-2</v>
      </c>
      <c r="BR361" s="123">
        <f t="shared" ref="BR361" si="6008">J361/J374</f>
        <v>6.2706270627062702E-2</v>
      </c>
      <c r="BS361" s="124">
        <f t="shared" ref="BS361" si="6009">K361/K374</f>
        <v>6.0711945839702991E-2</v>
      </c>
      <c r="BT361" s="125">
        <f t="shared" ref="BT361" si="6010">L361/L374</f>
        <v>5.0807217473884142E-2</v>
      </c>
      <c r="BU361" s="123">
        <f t="shared" ref="BU361" si="6011">M361/M374</f>
        <v>6.5746913987721964E-2</v>
      </c>
      <c r="BV361" s="127">
        <f t="shared" ref="BV361" si="6012">N361/N374</f>
        <v>6.0012847820941947E-2</v>
      </c>
      <c r="BW361" s="128">
        <f t="shared" ref="BW361" si="6013">O361/O374</f>
        <v>5.3695978641748708E-2</v>
      </c>
      <c r="BX361" s="123">
        <f t="shared" ref="BX361" si="6014">P361/P374</f>
        <v>7.3829681274900402E-2</v>
      </c>
      <c r="BY361" s="124">
        <f t="shared" ref="BY361" si="6015">Q361/Q374</f>
        <v>5.0851866302510082E-2</v>
      </c>
      <c r="BZ361" s="125">
        <f t="shared" ref="BZ361" si="6016">R361/R374</f>
        <v>6.2776108853154267E-2</v>
      </c>
      <c r="CA361" s="126">
        <f t="shared" ref="CA361" si="6017">S361/S374</f>
        <v>6.2478260869565219E-2</v>
      </c>
      <c r="CB361" s="123">
        <f t="shared" ref="CB361" si="6018">T361/T374</f>
        <v>5.3559322033898307E-2</v>
      </c>
      <c r="CC361" s="124">
        <f t="shared" ref="CC361" si="6019">U361/U374</f>
        <v>4.1341428158427292E-2</v>
      </c>
      <c r="CD361" s="125">
        <f t="shared" ref="CD361" si="6020">V361/V374</f>
        <v>5.7615099848792949E-2</v>
      </c>
      <c r="CE361" s="126">
        <f t="shared" ref="CE361" si="6021">W361/W374</f>
        <v>5.6573894453462135E-2</v>
      </c>
      <c r="CF361" s="123">
        <f t="shared" ref="CF361" si="6022">X361/X374</f>
        <v>5.9317379364456649E-2</v>
      </c>
      <c r="CG361" s="124">
        <f t="shared" ref="CG361" si="6023">Y361/Y374</f>
        <v>5.2150307186740963E-2</v>
      </c>
      <c r="CH361" s="125">
        <f t="shared" ref="CH361" si="6024">Z361/Z374</f>
        <v>6.5039057717266202E-2</v>
      </c>
      <c r="CI361" s="123">
        <f t="shared" ref="CI361" si="6025">AA361/AA374</f>
        <v>6.7560585557879194E-2</v>
      </c>
      <c r="CJ361" s="129">
        <f t="shared" ref="CJ361" si="6026">AB361/AB374</f>
        <v>6.0754524208891943E-2</v>
      </c>
      <c r="CK361" s="130">
        <f t="shared" ref="CK361" si="6027">AC361/AC374</f>
        <v>6.0430116204002585E-2</v>
      </c>
    </row>
    <row r="362" spans="1:89" ht="13.8" thickTop="1" x14ac:dyDescent="0.25">
      <c r="A362" s="139" t="s">
        <v>28</v>
      </c>
      <c r="B362" s="194">
        <v>1838</v>
      </c>
      <c r="C362" s="188">
        <v>1668</v>
      </c>
      <c r="D362" s="189">
        <v>625</v>
      </c>
      <c r="E362" s="190">
        <v>740</v>
      </c>
      <c r="F362" s="187">
        <v>806</v>
      </c>
      <c r="G362" s="191">
        <v>1020</v>
      </c>
      <c r="H362" s="189">
        <v>2198</v>
      </c>
      <c r="I362" s="190">
        <v>2482</v>
      </c>
      <c r="J362" s="187">
        <v>350</v>
      </c>
      <c r="K362" s="188">
        <v>298</v>
      </c>
      <c r="L362" s="189">
        <v>999</v>
      </c>
      <c r="M362" s="187">
        <v>940</v>
      </c>
      <c r="N362" s="192">
        <v>2228</v>
      </c>
      <c r="O362" s="195">
        <v>1696</v>
      </c>
      <c r="P362" s="187">
        <v>1151</v>
      </c>
      <c r="Q362" s="188">
        <v>831</v>
      </c>
      <c r="R362" s="189">
        <v>1422</v>
      </c>
      <c r="S362" s="190">
        <v>1565</v>
      </c>
      <c r="T362" s="187">
        <v>258</v>
      </c>
      <c r="U362" s="191">
        <v>112</v>
      </c>
      <c r="V362" s="189">
        <v>1399</v>
      </c>
      <c r="W362" s="196">
        <v>1704</v>
      </c>
      <c r="X362" s="187">
        <v>771</v>
      </c>
      <c r="Y362" s="191">
        <v>337</v>
      </c>
      <c r="Z362" s="189">
        <v>2635</v>
      </c>
      <c r="AA362" s="187">
        <v>3122</v>
      </c>
      <c r="AB362" s="162">
        <f t="shared" si="5694"/>
        <v>16680</v>
      </c>
      <c r="AC362" s="165">
        <f t="shared" si="5725"/>
        <v>16515</v>
      </c>
      <c r="BI362" s="139" t="s">
        <v>28</v>
      </c>
      <c r="BJ362" s="123">
        <f>B362/B374</f>
        <v>6.9392532185600486E-2</v>
      </c>
      <c r="BK362" s="124">
        <f t="shared" ref="BK362" si="6028">C362/C374</f>
        <v>6.7976200179313717E-2</v>
      </c>
      <c r="BL362" s="125">
        <f t="shared" ref="BL362" si="6029">D362/D374</f>
        <v>5.3047020879307419E-2</v>
      </c>
      <c r="BM362" s="126">
        <f t="shared" ref="BM362" si="6030">E362/E374</f>
        <v>6.7896137260299111E-2</v>
      </c>
      <c r="BN362" s="123">
        <f t="shared" ref="BN362" si="6031">F362/F374</f>
        <v>5.4441067207024657E-2</v>
      </c>
      <c r="BO362" s="124">
        <f t="shared" ref="BO362" si="6032">G362/G374</f>
        <v>7.2582366754429653E-2</v>
      </c>
      <c r="BP362" s="125">
        <f t="shared" ref="BP362" si="6033">H362/H374</f>
        <v>6.3403236507341282E-2</v>
      </c>
      <c r="BQ362" s="126">
        <f t="shared" ref="BQ362" si="6034">I362/I374</f>
        <v>7.3178641978948605E-2</v>
      </c>
      <c r="BR362" s="123">
        <f t="shared" ref="BR362" si="6035">J362/J374</f>
        <v>8.2508250825082508E-2</v>
      </c>
      <c r="BS362" s="124">
        <f t="shared" ref="BS362" si="6036">K362/K374</f>
        <v>6.5079711727451403E-2</v>
      </c>
      <c r="BT362" s="125">
        <f t="shared" ref="BT362" si="6037">L362/L374</f>
        <v>7.9059829059829057E-2</v>
      </c>
      <c r="BU362" s="123">
        <f t="shared" ref="BU362" si="6038">M362/M374</f>
        <v>6.2050300349858076E-2</v>
      </c>
      <c r="BV362" s="127">
        <f t="shared" ref="BV362" si="6039">N362/N374</f>
        <v>7.5328802785948543E-2</v>
      </c>
      <c r="BW362" s="128">
        <f t="shared" ref="BW362" si="6040">O362/O374</f>
        <v>5.6599365926914731E-2</v>
      </c>
      <c r="BX362" s="123">
        <f t="shared" ref="BX362" si="6041">P362/P374</f>
        <v>7.1650896414342635E-2</v>
      </c>
      <c r="BY362" s="124">
        <f t="shared" ref="BY362" si="6042">Q362/Q374</f>
        <v>5.4038236441669919E-2</v>
      </c>
      <c r="BZ362" s="125">
        <f t="shared" ref="BZ362" si="6043">R362/R374</f>
        <v>6.2820286269658951E-2</v>
      </c>
      <c r="CA362" s="126">
        <f t="shared" ref="CA362" si="6044">S362/S374</f>
        <v>6.8043478260869567E-2</v>
      </c>
      <c r="CB362" s="123">
        <f t="shared" ref="CB362" si="6045">T362/T374</f>
        <v>8.7457627118644063E-2</v>
      </c>
      <c r="CC362" s="124">
        <f t="shared" ref="CC362" si="6046">U362/U374</f>
        <v>3.2379300375831165E-2</v>
      </c>
      <c r="CD362" s="125">
        <f t="shared" ref="CD362" si="6047">V362/V374</f>
        <v>7.2944366233901659E-2</v>
      </c>
      <c r="CE362" s="126">
        <f t="shared" ref="CE362" si="6048">W362/W374</f>
        <v>6.746110297319767E-2</v>
      </c>
      <c r="CF362" s="123">
        <f t="shared" ref="CF362" si="6049">X362/X374</f>
        <v>6.0494311494703808E-2</v>
      </c>
      <c r="CG362" s="124">
        <f t="shared" ref="CG362" si="6050">Y362/Y374</f>
        <v>4.8149735676525217E-2</v>
      </c>
      <c r="CH362" s="125">
        <f t="shared" ref="CH362" si="6051">Z362/Z374</f>
        <v>6.4524818179592033E-2</v>
      </c>
      <c r="CI362" s="123">
        <f t="shared" ref="CI362" si="6052">AA362/AA374</f>
        <v>7.6811415918317139E-2</v>
      </c>
      <c r="CJ362" s="129">
        <f t="shared" ref="CJ362" si="6053">AB362/AB374</f>
        <v>6.7093846915010441E-2</v>
      </c>
      <c r="CK362" s="130">
        <f t="shared" ref="CK362" si="6054">AC362/AC374</f>
        <v>6.6635732730794067E-2</v>
      </c>
    </row>
    <row r="363" spans="1:89" x14ac:dyDescent="0.25">
      <c r="A363" s="131" t="s">
        <v>29</v>
      </c>
      <c r="B363" s="197">
        <v>1902</v>
      </c>
      <c r="C363" s="181">
        <v>2100</v>
      </c>
      <c r="D363" s="182">
        <v>686</v>
      </c>
      <c r="E363" s="183">
        <v>793</v>
      </c>
      <c r="F363" s="180">
        <v>860</v>
      </c>
      <c r="G363" s="184">
        <v>1207</v>
      </c>
      <c r="H363" s="182">
        <v>2414</v>
      </c>
      <c r="I363" s="183">
        <v>2564</v>
      </c>
      <c r="J363" s="180">
        <v>458</v>
      </c>
      <c r="K363" s="181">
        <v>239</v>
      </c>
      <c r="L363" s="182">
        <v>1179</v>
      </c>
      <c r="M363" s="180">
        <v>833</v>
      </c>
      <c r="N363" s="185">
        <v>2195</v>
      </c>
      <c r="O363" s="198">
        <v>1897</v>
      </c>
      <c r="P363" s="180">
        <v>1284</v>
      </c>
      <c r="Q363" s="181">
        <v>1005</v>
      </c>
      <c r="R363" s="182">
        <v>1348</v>
      </c>
      <c r="S363" s="183">
        <v>1854</v>
      </c>
      <c r="T363" s="180">
        <v>265</v>
      </c>
      <c r="U363" s="184">
        <v>170</v>
      </c>
      <c r="V363" s="182">
        <v>1564</v>
      </c>
      <c r="W363" s="199">
        <v>1466</v>
      </c>
      <c r="X363" s="180">
        <v>830</v>
      </c>
      <c r="Y363" s="184">
        <v>469</v>
      </c>
      <c r="Z363" s="182">
        <v>2952</v>
      </c>
      <c r="AA363" s="180">
        <v>3113</v>
      </c>
      <c r="AB363" s="162">
        <f t="shared" si="5694"/>
        <v>17937</v>
      </c>
      <c r="AC363" s="165">
        <f t="shared" si="5725"/>
        <v>17710</v>
      </c>
      <c r="BI363" s="131" t="s">
        <v>29</v>
      </c>
      <c r="BJ363" s="123">
        <f>B363/B374</f>
        <v>7.1808811869973954E-2</v>
      </c>
      <c r="BK363" s="124">
        <f t="shared" ref="BK363" si="6055">C363/C374</f>
        <v>8.5581546988344609E-2</v>
      </c>
      <c r="BL363" s="125">
        <f t="shared" ref="BL363" si="6056">D363/D374</f>
        <v>5.8224410117127826E-2</v>
      </c>
      <c r="BM363" s="126">
        <f t="shared" ref="BM363" si="6057">E363/E374</f>
        <v>7.2758968712725941E-2</v>
      </c>
      <c r="BN363" s="123">
        <f t="shared" ref="BN363" si="6058">F363/F374</f>
        <v>5.8088483620398514E-2</v>
      </c>
      <c r="BO363" s="124">
        <f t="shared" ref="BO363" si="6059">G363/G374</f>
        <v>8.588913399274177E-2</v>
      </c>
      <c r="BP363" s="125">
        <f t="shared" ref="BP363" si="6060">H363/H374</f>
        <v>6.9633945827443963E-2</v>
      </c>
      <c r="BQ363" s="126">
        <f t="shared" ref="BQ363" si="6061">I363/I374</f>
        <v>7.5596308635787368E-2</v>
      </c>
      <c r="BR363" s="123">
        <f t="shared" ref="BR363" si="6062">J363/J374</f>
        <v>0.10796793965110797</v>
      </c>
      <c r="BS363" s="124">
        <f t="shared" ref="BS363" si="6063">K363/K374</f>
        <v>5.2194802358593577E-2</v>
      </c>
      <c r="BT363" s="125">
        <f t="shared" ref="BT363" si="6064">L363/L374</f>
        <v>9.3304843304843302E-2</v>
      </c>
      <c r="BU363" s="123">
        <f t="shared" ref="BU363" si="6065">M363/M374</f>
        <v>5.4987127863225294E-2</v>
      </c>
      <c r="BV363" s="127">
        <f t="shared" ref="BV363" si="6066">N363/N374</f>
        <v>7.4213070967305672E-2</v>
      </c>
      <c r="BW363" s="128">
        <f t="shared" ref="BW363" si="6067">O363/O374</f>
        <v>6.330719172367763E-2</v>
      </c>
      <c r="BX363" s="123">
        <f t="shared" ref="BX363" si="6068">P363/P374</f>
        <v>7.993027888446215E-2</v>
      </c>
      <c r="BY363" s="124">
        <f t="shared" ref="BY363" si="6069">Q363/Q374</f>
        <v>6.5353101833788535E-2</v>
      </c>
      <c r="BZ363" s="125">
        <f t="shared" ref="BZ363" si="6070">R363/R374</f>
        <v>5.9551157448312422E-2</v>
      </c>
      <c r="CA363" s="126">
        <f t="shared" ref="CA363" si="6071">S363/S374</f>
        <v>8.0608695652173906E-2</v>
      </c>
      <c r="CB363" s="123">
        <f t="shared" ref="CB363" si="6072">T363/T374</f>
        <v>8.9830508474576271E-2</v>
      </c>
      <c r="CC363" s="124">
        <f t="shared" ref="CC363" si="6073">U363/U374</f>
        <v>4.9147152356172306E-2</v>
      </c>
      <c r="CD363" s="125">
        <f t="shared" ref="CD363" si="6074">V363/V374</f>
        <v>8.1547525939830029E-2</v>
      </c>
      <c r="CE363" s="126">
        <f t="shared" ref="CE363" si="6075">W363/W374</f>
        <v>5.8038718872481097E-2</v>
      </c>
      <c r="CF363" s="123">
        <f t="shared" ref="CF363" si="6076">X363/X374</f>
        <v>6.5123577873675953E-2</v>
      </c>
      <c r="CG363" s="124">
        <f t="shared" ref="CG363" si="6077">Y363/Y374</f>
        <v>6.7009572796113734E-2</v>
      </c>
      <c r="CH363" s="125">
        <f t="shared" ref="CH363" si="6078">Z363/Z374</f>
        <v>7.2287386438768766E-2</v>
      </c>
      <c r="CI363" s="123">
        <f t="shared" ref="CI363" si="6079">AA363/AA374</f>
        <v>7.6589986468200269E-2</v>
      </c>
      <c r="CJ363" s="129">
        <f t="shared" ref="CJ363" si="6080">AB363/AB374</f>
        <v>7.2150019910943775E-2</v>
      </c>
      <c r="CK363" s="130">
        <f t="shared" ref="CK363" si="6081">AC363/AC374</f>
        <v>7.1457391865719824E-2</v>
      </c>
    </row>
    <row r="364" spans="1:89" x14ac:dyDescent="0.25">
      <c r="A364" s="139" t="s">
        <v>30</v>
      </c>
      <c r="B364" s="280">
        <v>1871</v>
      </c>
      <c r="C364" s="267">
        <v>1824</v>
      </c>
      <c r="D364" s="268">
        <v>735</v>
      </c>
      <c r="E364" s="269">
        <v>806</v>
      </c>
      <c r="F364" s="266">
        <v>929</v>
      </c>
      <c r="G364" s="270">
        <v>1117</v>
      </c>
      <c r="H364" s="268">
        <v>2489</v>
      </c>
      <c r="I364" s="269">
        <v>2584</v>
      </c>
      <c r="J364" s="266">
        <v>386</v>
      </c>
      <c r="K364" s="267">
        <v>261</v>
      </c>
      <c r="L364" s="268">
        <v>1164</v>
      </c>
      <c r="M364" s="266">
        <v>769</v>
      </c>
      <c r="N364" s="271">
        <v>2105</v>
      </c>
      <c r="O364" s="281">
        <v>1863</v>
      </c>
      <c r="P364" s="266">
        <v>1178</v>
      </c>
      <c r="Q364" s="267">
        <v>1110</v>
      </c>
      <c r="R364" s="268">
        <v>1330</v>
      </c>
      <c r="S364" s="269">
        <v>1968</v>
      </c>
      <c r="T364" s="266">
        <v>278</v>
      </c>
      <c r="U364" s="270">
        <v>231</v>
      </c>
      <c r="V364" s="268">
        <v>1653</v>
      </c>
      <c r="W364" s="282">
        <v>1536</v>
      </c>
      <c r="X364" s="266">
        <v>875</v>
      </c>
      <c r="Y364" s="270">
        <v>572</v>
      </c>
      <c r="Z364" s="268">
        <v>3011</v>
      </c>
      <c r="AA364" s="266">
        <v>3037</v>
      </c>
      <c r="AB364" s="162">
        <f t="shared" si="5694"/>
        <v>18004</v>
      </c>
      <c r="AC364" s="165">
        <f t="shared" si="5725"/>
        <v>17678</v>
      </c>
      <c r="BI364" s="139" t="s">
        <v>30</v>
      </c>
      <c r="BJ364" s="123">
        <f>B364/B374</f>
        <v>7.0638426397855558E-2</v>
      </c>
      <c r="BK364" s="124">
        <f t="shared" ref="BK364" si="6082">C364/C374</f>
        <v>7.4333686527019313E-2</v>
      </c>
      <c r="BL364" s="125">
        <f t="shared" ref="BL364" si="6083">D364/D374</f>
        <v>6.238329655406552E-2</v>
      </c>
      <c r="BM364" s="126">
        <f t="shared" ref="BM364" si="6084">E364/E374</f>
        <v>7.3951738691623081E-2</v>
      </c>
      <c r="BN364" s="123">
        <f t="shared" ref="BN364" si="6085">F364/F374</f>
        <v>6.2749071259709563E-2</v>
      </c>
      <c r="BO364" s="124">
        <f t="shared" ref="BO364" si="6086">G364/G374</f>
        <v>7.9484807514409728E-2</v>
      </c>
      <c r="BP364" s="125">
        <f t="shared" ref="BP364" si="6087">H364/H374</f>
        <v>7.1797386563590734E-2</v>
      </c>
      <c r="BQ364" s="126">
        <f t="shared" ref="BQ364" si="6088">I364/I374</f>
        <v>7.6185983430138285E-2</v>
      </c>
      <c r="BR364" s="123">
        <f t="shared" ref="BR364" si="6089">J364/J374</f>
        <v>9.0994813767090996E-2</v>
      </c>
      <c r="BS364" s="124">
        <f t="shared" ref="BS364" si="6090">K364/K374</f>
        <v>5.6999344835116837E-2</v>
      </c>
      <c r="BT364" s="125">
        <f t="shared" ref="BT364" si="6091">L364/L374</f>
        <v>9.2117758784425449E-2</v>
      </c>
      <c r="BU364" s="123">
        <f t="shared" ref="BU364" si="6092">M364/M374</f>
        <v>5.0762426562809423E-2</v>
      </c>
      <c r="BV364" s="127">
        <f t="shared" ref="BV364" si="6093">N364/N374</f>
        <v>7.1170166007370597E-2</v>
      </c>
      <c r="BW364" s="128">
        <f t="shared" ref="BW364" si="6094">O364/O374</f>
        <v>6.2172534623727682E-2</v>
      </c>
      <c r="BX364" s="123">
        <f t="shared" ref="BX364" si="6095">P364/P374</f>
        <v>7.3331673306772913E-2</v>
      </c>
      <c r="BY364" s="124">
        <f t="shared" ref="BY364" si="6096">Q364/Q374</f>
        <v>7.2181037846273902E-2</v>
      </c>
      <c r="BZ364" s="125">
        <f t="shared" ref="BZ364" si="6097">R364/R374</f>
        <v>5.8755963951228132E-2</v>
      </c>
      <c r="CA364" s="126">
        <f t="shared" ref="CA364" si="6098">S364/S374</f>
        <v>8.5565217391304349E-2</v>
      </c>
      <c r="CB364" s="123">
        <f t="shared" ref="CB364" si="6099">T364/T374</f>
        <v>9.423728813559322E-2</v>
      </c>
      <c r="CC364" s="124">
        <f t="shared" ref="CC364" si="6100">U364/U374</f>
        <v>6.6782307025151783E-2</v>
      </c>
      <c r="CD364" s="125">
        <f t="shared" ref="CD364" si="6101">V364/V374</f>
        <v>8.6188018144845932E-2</v>
      </c>
      <c r="CE364" s="126">
        <f t="shared" ref="CE364" si="6102">W364/W374</f>
        <v>6.0810008313868326E-2</v>
      </c>
      <c r="CF364" s="123">
        <f t="shared" ref="CF364" si="6103">X364/X374</f>
        <v>6.8654374264417423E-2</v>
      </c>
      <c r="CG364" s="124">
        <f t="shared" ref="CG364" si="6104">Y364/Y374</f>
        <v>8.1725960851550219E-2</v>
      </c>
      <c r="CH364" s="125">
        <f t="shared" ref="CH364" si="6105">Z364/Z374</f>
        <v>7.3732154663662855E-2</v>
      </c>
      <c r="CI364" s="123">
        <f t="shared" ref="CI364" si="6106">AA364/AA374</f>
        <v>7.4720137778324522E-2</v>
      </c>
      <c r="CJ364" s="129">
        <f t="shared" ref="CJ364" si="6107">AB364/AB374</f>
        <v>7.2419521574211512E-2</v>
      </c>
      <c r="CK364" s="130">
        <f t="shared" ref="CK364" si="6108">AC364/AC374</f>
        <v>7.1328276307295033E-2</v>
      </c>
    </row>
    <row r="365" spans="1:89" x14ac:dyDescent="0.25">
      <c r="A365" s="131" t="s">
        <v>31</v>
      </c>
      <c r="B365" s="283">
        <v>1833</v>
      </c>
      <c r="C365" s="274">
        <v>2123</v>
      </c>
      <c r="D365" s="275">
        <v>687</v>
      </c>
      <c r="E365" s="276">
        <v>824</v>
      </c>
      <c r="F365" s="273">
        <v>805</v>
      </c>
      <c r="G365" s="277">
        <v>1010</v>
      </c>
      <c r="H365" s="275">
        <v>2446</v>
      </c>
      <c r="I365" s="276">
        <v>2447</v>
      </c>
      <c r="J365" s="273">
        <v>368</v>
      </c>
      <c r="K365" s="274">
        <v>178</v>
      </c>
      <c r="L365" s="275">
        <v>1275</v>
      </c>
      <c r="M365" s="273">
        <v>610</v>
      </c>
      <c r="N365" s="278">
        <v>2267</v>
      </c>
      <c r="O365" s="284">
        <v>1859</v>
      </c>
      <c r="P365" s="273">
        <v>835</v>
      </c>
      <c r="Q365" s="274">
        <v>1195</v>
      </c>
      <c r="R365" s="275">
        <v>1217</v>
      </c>
      <c r="S365" s="276">
        <v>1929</v>
      </c>
      <c r="T365" s="273">
        <v>193</v>
      </c>
      <c r="U365" s="277">
        <v>242</v>
      </c>
      <c r="V365" s="275">
        <v>1779</v>
      </c>
      <c r="W365" s="285">
        <v>1413</v>
      </c>
      <c r="X365" s="273">
        <v>869</v>
      </c>
      <c r="Y365" s="277">
        <v>554</v>
      </c>
      <c r="Z365" s="275">
        <v>2752</v>
      </c>
      <c r="AA365" s="273">
        <v>2974</v>
      </c>
      <c r="AB365" s="162">
        <f t="shared" si="5694"/>
        <v>17326</v>
      </c>
      <c r="AC365" s="165">
        <f t="shared" si="5725"/>
        <v>17358</v>
      </c>
      <c r="BI365" s="131" t="s">
        <v>31</v>
      </c>
      <c r="BJ365" s="123">
        <f>B365/B374</f>
        <v>6.920376033525881E-2</v>
      </c>
      <c r="BK365" s="124">
        <f t="shared" ref="BK365" si="6109">C365/C374</f>
        <v>8.6518868693455056E-2</v>
      </c>
      <c r="BL365" s="125">
        <f t="shared" ref="BL365" si="6110">D365/D374</f>
        <v>5.8309285350534715E-2</v>
      </c>
      <c r="BM365" s="126">
        <f t="shared" ref="BM365" si="6111">E365/E374</f>
        <v>7.5603266354711443E-2</v>
      </c>
      <c r="BN365" s="123">
        <f t="shared" ref="BN365" si="6112">F365/F374</f>
        <v>5.4373522458628844E-2</v>
      </c>
      <c r="BO365" s="124">
        <f t="shared" ref="BO365" si="6113">G365/G374</f>
        <v>7.1870774923503883E-2</v>
      </c>
      <c r="BP365" s="125">
        <f t="shared" ref="BP365" si="6114">H365/H374</f>
        <v>7.0557013874866584E-2</v>
      </c>
      <c r="BQ365" s="126">
        <f t="shared" ref="BQ365" si="6115">I365/I374</f>
        <v>7.2146711088834511E-2</v>
      </c>
      <c r="BR365" s="123">
        <f t="shared" ref="BR365" si="6116">J365/J374</f>
        <v>8.6751532296086745E-2</v>
      </c>
      <c r="BS365" s="124">
        <f t="shared" ref="BS365" si="6117">K365/K374</f>
        <v>3.887311640096091E-2</v>
      </c>
      <c r="BT365" s="125">
        <f t="shared" ref="BT365" si="6118">L365/L374</f>
        <v>0.10090218423551757</v>
      </c>
      <c r="BU365" s="123">
        <f t="shared" ref="BU365" si="6119">M365/M374</f>
        <v>4.0266684269588751E-2</v>
      </c>
      <c r="BV365" s="127">
        <f t="shared" ref="BV365" si="6120">N365/N374</f>
        <v>7.6647394935253743E-2</v>
      </c>
      <c r="BW365" s="128">
        <f t="shared" ref="BW365" si="6121">O365/O374</f>
        <v>6.2039045553145336E-2</v>
      </c>
      <c r="BX365" s="123">
        <f t="shared" ref="BX365" si="6122">P365/P374</f>
        <v>5.1979581673306775E-2</v>
      </c>
      <c r="BY365" s="124">
        <f t="shared" ref="BY365" si="6123">Q365/Q374</f>
        <v>7.7708414618285857E-2</v>
      </c>
      <c r="BZ365" s="125">
        <f t="shared" ref="BZ365" si="6124">R365/R374</f>
        <v>5.3763915886198978E-2</v>
      </c>
      <c r="CA365" s="126">
        <f t="shared" ref="CA365" si="6125">S365/S374</f>
        <v>8.3869565217391306E-2</v>
      </c>
      <c r="CB365" s="123">
        <f t="shared" ref="CB365" si="6126">T365/T374</f>
        <v>6.5423728813559318E-2</v>
      </c>
      <c r="CC365" s="124">
        <f t="shared" ref="CC365" si="6127">U365/U374</f>
        <v>6.9962416883492334E-2</v>
      </c>
      <c r="CD365" s="125">
        <f t="shared" ref="CD365" si="6128">V365/V374</f>
        <v>9.275770373846394E-2</v>
      </c>
      <c r="CE365" s="126">
        <f t="shared" ref="CE365" si="6129">W365/W374</f>
        <v>5.5940456866859334E-2</v>
      </c>
      <c r="CF365" s="123">
        <f t="shared" ref="CF365" si="6130">X365/X374</f>
        <v>6.8183601412318551E-2</v>
      </c>
      <c r="CG365" s="124">
        <f t="shared" ref="CG365" si="6131">Y365/Y374</f>
        <v>7.9154164880697236E-2</v>
      </c>
      <c r="CH365" s="125">
        <f t="shared" ref="CH365" si="6132">Z365/Z374</f>
        <v>6.7389867032348116E-2</v>
      </c>
      <c r="CI365" s="123">
        <f t="shared" ref="CI365" si="6133">AA365/AA374</f>
        <v>7.3170131627506463E-2</v>
      </c>
      <c r="CJ365" s="129">
        <f t="shared" ref="CJ365" si="6134">AB365/AB374</f>
        <v>6.9692325638457481E-2</v>
      </c>
      <c r="CK365" s="130">
        <f t="shared" ref="CK365" si="6135">AC365/AC374</f>
        <v>7.003712072304713E-2</v>
      </c>
    </row>
    <row r="366" spans="1:89" x14ac:dyDescent="0.25">
      <c r="A366" s="139" t="s">
        <v>32</v>
      </c>
      <c r="B366" s="194">
        <v>2107</v>
      </c>
      <c r="C366" s="188">
        <v>1825</v>
      </c>
      <c r="D366" s="189">
        <v>596</v>
      </c>
      <c r="E366" s="190">
        <v>887</v>
      </c>
      <c r="F366" s="187">
        <v>761</v>
      </c>
      <c r="G366" s="191">
        <v>1225</v>
      </c>
      <c r="H366" s="189">
        <v>2371</v>
      </c>
      <c r="I366" s="190">
        <v>2730</v>
      </c>
      <c r="J366" s="187">
        <v>371</v>
      </c>
      <c r="K366" s="188">
        <v>179</v>
      </c>
      <c r="L366" s="189">
        <v>1213</v>
      </c>
      <c r="M366" s="187">
        <v>591</v>
      </c>
      <c r="N366" s="192">
        <v>2125</v>
      </c>
      <c r="O366" s="195">
        <v>1929</v>
      </c>
      <c r="P366" s="187">
        <v>671</v>
      </c>
      <c r="Q366" s="188">
        <v>1398</v>
      </c>
      <c r="R366" s="189">
        <v>1129</v>
      </c>
      <c r="S366" s="190">
        <v>2027</v>
      </c>
      <c r="T366" s="187">
        <v>184</v>
      </c>
      <c r="U366" s="191">
        <v>210</v>
      </c>
      <c r="V366" s="189">
        <v>2034</v>
      </c>
      <c r="W366" s="196">
        <v>1234</v>
      </c>
      <c r="X366" s="187">
        <v>744</v>
      </c>
      <c r="Y366" s="191">
        <v>524</v>
      </c>
      <c r="Z366" s="189">
        <v>2899</v>
      </c>
      <c r="AA366" s="187">
        <v>2739</v>
      </c>
      <c r="AB366" s="162">
        <f t="shared" si="5694"/>
        <v>17205</v>
      </c>
      <c r="AC366" s="165">
        <f t="shared" si="5725"/>
        <v>17498</v>
      </c>
      <c r="BI366" s="139" t="s">
        <v>32</v>
      </c>
      <c r="BJ366" s="123">
        <f>B366/B374</f>
        <v>7.9548457733982711E-2</v>
      </c>
      <c r="BK366" s="124">
        <f t="shared" ref="BK366" si="6136">C366/C374</f>
        <v>7.437443964463282E-2</v>
      </c>
      <c r="BL366" s="125">
        <f t="shared" ref="BL366" si="6137">D366/D374</f>
        <v>5.0585639110507556E-2</v>
      </c>
      <c r="BM366" s="126">
        <f t="shared" ref="BM366" si="6138">E366/E374</f>
        <v>8.1383613175520689E-2</v>
      </c>
      <c r="BN366" s="123">
        <f t="shared" ref="BN366" si="6139">F366/F374</f>
        <v>5.1401553529213106E-2</v>
      </c>
      <c r="BO366" s="124">
        <f t="shared" ref="BO366" si="6140">G366/G374</f>
        <v>8.716999928840817E-2</v>
      </c>
      <c r="BP366" s="125">
        <f t="shared" ref="BP366" si="6141">H366/H374</f>
        <v>6.8393573138719826E-2</v>
      </c>
      <c r="BQ366" s="126">
        <f t="shared" ref="BQ366" si="6142">I366/I374</f>
        <v>8.0490609428899962E-2</v>
      </c>
      <c r="BR366" s="123">
        <f t="shared" ref="BR366" si="6143">J366/J374</f>
        <v>8.7458745874587462E-2</v>
      </c>
      <c r="BS366" s="124">
        <f t="shared" ref="BS366" si="6144">K366/K374</f>
        <v>3.9091504695348327E-2</v>
      </c>
      <c r="BT366" s="125">
        <f t="shared" ref="BT366" si="6145">L366/L374</f>
        <v>9.5995568217790442E-2</v>
      </c>
      <c r="BU366" s="123">
        <f t="shared" ref="BU366" si="6146">M366/M374</f>
        <v>3.9012476071027792E-2</v>
      </c>
      <c r="BV366" s="127">
        <f t="shared" ref="BV366" si="6147">N366/N374</f>
        <v>7.1846367109578382E-2</v>
      </c>
      <c r="BW366" s="128">
        <f t="shared" ref="BW366" si="6148">O366/O374</f>
        <v>6.4375104288336399E-2</v>
      </c>
      <c r="BX366" s="123">
        <f t="shared" ref="BX366" si="6149">P366/P374</f>
        <v>4.1770418326693225E-2</v>
      </c>
      <c r="BY366" s="124">
        <f t="shared" ref="BY366" si="6150">Q366/Q374</f>
        <v>9.0909090909090912E-2</v>
      </c>
      <c r="BZ366" s="125">
        <f t="shared" ref="BZ366" si="6151">R366/R374</f>
        <v>4.9876303233786889E-2</v>
      </c>
      <c r="CA366" s="126">
        <f t="shared" ref="CA366" si="6152">S366/S374</f>
        <v>8.8130434782608694E-2</v>
      </c>
      <c r="CB366" s="123">
        <f t="shared" ref="CB366" si="6153">T366/T374</f>
        <v>6.2372881355932205E-2</v>
      </c>
      <c r="CC366" s="124">
        <f t="shared" ref="CC366" si="6154">U366/U374</f>
        <v>6.0711188204683436E-2</v>
      </c>
      <c r="CD366" s="125">
        <f t="shared" ref="CD366" si="6155">V366/V374</f>
        <v>0.10605349601126232</v>
      </c>
      <c r="CE366" s="126">
        <f t="shared" ref="CE366" si="6156">W366/W374</f>
        <v>4.8853873866740567E-2</v>
      </c>
      <c r="CF366" s="123">
        <f t="shared" ref="CF366" si="6157">X366/X374</f>
        <v>5.8375833660258926E-2</v>
      </c>
      <c r="CG366" s="124">
        <f t="shared" ref="CG366" si="6158">Y366/Y374</f>
        <v>7.4867838262608941E-2</v>
      </c>
      <c r="CH366" s="125">
        <f t="shared" ref="CH366" si="6159">Z366/Z374</f>
        <v>7.0989543796067298E-2</v>
      </c>
      <c r="CI366" s="123">
        <f t="shared" ref="CI366" si="6160">AA366/AA374</f>
        <v>6.7388362652232747E-2</v>
      </c>
      <c r="CJ366" s="129">
        <f t="shared" ref="CJ366" si="6161">AB366/AB374</f>
        <v>6.920561367942174E-2</v>
      </c>
      <c r="CK366" s="130">
        <f t="shared" ref="CK366" si="6162">AC366/AC374</f>
        <v>7.0602001291155583E-2</v>
      </c>
    </row>
    <row r="367" spans="1:89" x14ac:dyDescent="0.25">
      <c r="A367" s="131" t="s">
        <v>33</v>
      </c>
      <c r="B367" s="197">
        <v>1952</v>
      </c>
      <c r="C367" s="181">
        <v>1566</v>
      </c>
      <c r="D367" s="182">
        <v>544</v>
      </c>
      <c r="E367" s="183">
        <v>762</v>
      </c>
      <c r="F367" s="180">
        <v>625</v>
      </c>
      <c r="G367" s="184">
        <v>1042</v>
      </c>
      <c r="H367" s="182">
        <v>2198</v>
      </c>
      <c r="I367" s="183">
        <v>2250</v>
      </c>
      <c r="J367" s="180">
        <v>310</v>
      </c>
      <c r="K367" s="181">
        <v>139</v>
      </c>
      <c r="L367" s="182">
        <v>1028</v>
      </c>
      <c r="M367" s="180">
        <v>482</v>
      </c>
      <c r="N367" s="185">
        <v>1860</v>
      </c>
      <c r="O367" s="198">
        <v>1777</v>
      </c>
      <c r="P367" s="180">
        <v>534</v>
      </c>
      <c r="Q367" s="181">
        <v>1344</v>
      </c>
      <c r="R367" s="182">
        <v>1046</v>
      </c>
      <c r="S367" s="183">
        <v>1699</v>
      </c>
      <c r="T367" s="180">
        <v>108</v>
      </c>
      <c r="U367" s="184">
        <v>241</v>
      </c>
      <c r="V367" s="182">
        <v>1763</v>
      </c>
      <c r="W367" s="199">
        <v>1133</v>
      </c>
      <c r="X367" s="180">
        <v>556</v>
      </c>
      <c r="Y367" s="184">
        <v>480</v>
      </c>
      <c r="Z367" s="182">
        <v>2216</v>
      </c>
      <c r="AA367" s="180">
        <v>2659</v>
      </c>
      <c r="AB367" s="162">
        <f t="shared" si="5694"/>
        <v>14740</v>
      </c>
      <c r="AC367" s="165">
        <f t="shared" si="5725"/>
        <v>15574</v>
      </c>
      <c r="BI367" s="131" t="s">
        <v>33</v>
      </c>
      <c r="BJ367" s="123">
        <f>B367/B374</f>
        <v>7.3696530373390717E-2</v>
      </c>
      <c r="BK367" s="124">
        <f t="shared" ref="BK367" si="6163">C367/C374</f>
        <v>6.3819382182736986E-2</v>
      </c>
      <c r="BL367" s="125">
        <f t="shared" ref="BL367" si="6164">D367/D374</f>
        <v>4.617212697334918E-2</v>
      </c>
      <c r="BM367" s="126">
        <f t="shared" ref="BM367" si="6165">E367/E374</f>
        <v>6.9914671070740439E-2</v>
      </c>
      <c r="BN367" s="123">
        <f t="shared" ref="BN367" si="6166">F367/F374</f>
        <v>4.2215467747382641E-2</v>
      </c>
      <c r="BO367" s="124">
        <f t="shared" ref="BO367" si="6167">G367/G374</f>
        <v>7.4147868782466375E-2</v>
      </c>
      <c r="BP367" s="125">
        <f t="shared" ref="BP367" si="6168">H367/H374</f>
        <v>6.3403236507341282E-2</v>
      </c>
      <c r="BQ367" s="126">
        <f t="shared" ref="BQ367" si="6169">I367/I374</f>
        <v>6.6338414364477988E-2</v>
      </c>
      <c r="BR367" s="123">
        <f t="shared" ref="BR367" si="6170">J367/J374</f>
        <v>7.3078736445073081E-2</v>
      </c>
      <c r="BS367" s="124">
        <f t="shared" ref="BS367" si="6171">K367/K374</f>
        <v>3.0355972919851495E-2</v>
      </c>
      <c r="BT367" s="125">
        <f t="shared" ref="BT367" si="6172">L367/L374</f>
        <v>8.1354859132636917E-2</v>
      </c>
      <c r="BU367" s="123">
        <f t="shared" ref="BU367" si="6173">M367/M374</f>
        <v>3.1817281668757011E-2</v>
      </c>
      <c r="BV367" s="127">
        <f t="shared" ref="BV367" si="6174">N367/N374</f>
        <v>6.288670250532509E-2</v>
      </c>
      <c r="BW367" s="128">
        <f t="shared" ref="BW367" si="6175">O367/O374</f>
        <v>5.9302519606207242E-2</v>
      </c>
      <c r="BX367" s="123">
        <f t="shared" ref="BX367" si="6176">P367/P374</f>
        <v>3.3242031872509958E-2</v>
      </c>
      <c r="BY367" s="124">
        <f t="shared" ref="BY367" si="6177">Q367/Q374</f>
        <v>8.7397580959812718E-2</v>
      </c>
      <c r="BZ367" s="125">
        <f t="shared" ref="BZ367" si="6178">R367/R374</f>
        <v>4.6209577663898216E-2</v>
      </c>
      <c r="CA367" s="126">
        <f t="shared" ref="CA367" si="6179">S367/S374</f>
        <v>7.3869565217391298E-2</v>
      </c>
      <c r="CB367" s="123">
        <f t="shared" ref="CB367" si="6180">T367/T374</f>
        <v>3.6610169491525422E-2</v>
      </c>
      <c r="CC367" s="124">
        <f t="shared" ref="CC367" si="6181">U367/U374</f>
        <v>6.9673315987279563E-2</v>
      </c>
      <c r="CD367" s="125">
        <f t="shared" ref="CD367" si="6182">V367/V374</f>
        <v>9.1923457948798165E-2</v>
      </c>
      <c r="CE367" s="126">
        <f t="shared" ref="CE367" si="6183">W367/W374</f>
        <v>4.4855299101310427E-2</v>
      </c>
      <c r="CF367" s="123">
        <f t="shared" ref="CF367" si="6184">X367/X374</f>
        <v>4.3624950961161237E-2</v>
      </c>
      <c r="CG367" s="124">
        <f t="shared" ref="CG367" si="6185">Y367/Y374</f>
        <v>6.8581225889412775E-2</v>
      </c>
      <c r="CH367" s="125">
        <f t="shared" ref="CH367" si="6186">Z367/Z374</f>
        <v>5.426451502314078E-2</v>
      </c>
      <c r="CI367" s="123">
        <f t="shared" ref="CI367" si="6187">AA367/AA374</f>
        <v>6.5420100873416168E-2</v>
      </c>
      <c r="CJ367" s="129">
        <f t="shared" ref="CJ367" si="6188">AB367/AB374</f>
        <v>5.9290365918900113E-2</v>
      </c>
      <c r="CK367" s="130">
        <f t="shared" ref="CK367" si="6189">AC367/AC374</f>
        <v>6.2838928340865075E-2</v>
      </c>
    </row>
    <row r="368" spans="1:89" x14ac:dyDescent="0.25">
      <c r="A368" s="139" t="s">
        <v>34</v>
      </c>
      <c r="B368" s="194">
        <v>648</v>
      </c>
      <c r="C368" s="188">
        <v>1238</v>
      </c>
      <c r="D368" s="189">
        <v>262</v>
      </c>
      <c r="E368" s="190">
        <v>746</v>
      </c>
      <c r="F368" s="187">
        <v>319</v>
      </c>
      <c r="G368" s="191">
        <v>1132</v>
      </c>
      <c r="H368" s="189">
        <v>1153</v>
      </c>
      <c r="I368" s="190">
        <v>1902</v>
      </c>
      <c r="J368" s="187">
        <v>341</v>
      </c>
      <c r="K368" s="188">
        <v>131</v>
      </c>
      <c r="L368" s="189">
        <v>917</v>
      </c>
      <c r="M368" s="187">
        <v>350</v>
      </c>
      <c r="N368" s="192">
        <v>1793</v>
      </c>
      <c r="O368" s="195">
        <v>1344</v>
      </c>
      <c r="P368" s="187">
        <v>384</v>
      </c>
      <c r="Q368" s="188">
        <v>1214</v>
      </c>
      <c r="R368" s="189">
        <v>835</v>
      </c>
      <c r="S368" s="190">
        <v>1481</v>
      </c>
      <c r="T368" s="187">
        <v>149</v>
      </c>
      <c r="U368" s="191">
        <v>181</v>
      </c>
      <c r="V368" s="189">
        <v>1986</v>
      </c>
      <c r="W368" s="196">
        <v>789</v>
      </c>
      <c r="X368" s="187">
        <v>474</v>
      </c>
      <c r="Y368" s="191">
        <v>421</v>
      </c>
      <c r="Z368" s="189">
        <v>1682</v>
      </c>
      <c r="AA368" s="187">
        <v>2328</v>
      </c>
      <c r="AB368" s="162">
        <f t="shared" si="5694"/>
        <v>10943</v>
      </c>
      <c r="AC368" s="165">
        <f t="shared" si="5725"/>
        <v>13257</v>
      </c>
      <c r="BI368" s="139" t="s">
        <v>34</v>
      </c>
      <c r="BJ368" s="123">
        <f>B368/B374</f>
        <v>2.4464831804281346E-2</v>
      </c>
      <c r="BK368" s="124">
        <f t="shared" ref="BK368" si="6190">C368/C374</f>
        <v>5.0452359605509818E-2</v>
      </c>
      <c r="BL368" s="125">
        <f t="shared" ref="BL368" si="6191">D368/D374</f>
        <v>2.223731115260567E-2</v>
      </c>
      <c r="BM368" s="126">
        <f t="shared" ref="BM368" si="6192">E368/E374</f>
        <v>6.844664648132856E-2</v>
      </c>
      <c r="BN368" s="123">
        <f t="shared" ref="BN368" si="6193">F368/F374</f>
        <v>2.15467747382641E-2</v>
      </c>
      <c r="BO368" s="124">
        <f t="shared" ref="BO368" si="6194">G368/G374</f>
        <v>8.0552195260798404E-2</v>
      </c>
      <c r="BP368" s="125">
        <f t="shared" ref="BP368" si="6195">H368/H374</f>
        <v>3.3259295583696308E-2</v>
      </c>
      <c r="BQ368" s="126">
        <f t="shared" ref="BQ368" si="6196">I368/I374</f>
        <v>5.6078072942772061E-2</v>
      </c>
      <c r="BR368" s="123">
        <f t="shared" ref="BR368" si="6197">J368/J374</f>
        <v>8.0386610089580382E-2</v>
      </c>
      <c r="BS368" s="124">
        <f t="shared" ref="BS368" si="6198">K368/K374</f>
        <v>2.8608866564752131E-2</v>
      </c>
      <c r="BT368" s="125">
        <f t="shared" ref="BT368" si="6199">L368/L374</f>
        <v>7.2570433681544796E-2</v>
      </c>
      <c r="BU368" s="123">
        <f t="shared" ref="BU368" si="6200">M368/M374</f>
        <v>2.3103835236649283E-2</v>
      </c>
      <c r="BV368" s="127">
        <f t="shared" ref="BV368" si="6201">N368/N374</f>
        <v>6.0621428812928965E-2</v>
      </c>
      <c r="BW368" s="128">
        <f t="shared" ref="BW368" si="6202">O368/O374</f>
        <v>4.4852327715668279E-2</v>
      </c>
      <c r="BX368" s="123">
        <f t="shared" ref="BX368" si="6203">P368/P374</f>
        <v>2.3904382470119521E-2</v>
      </c>
      <c r="BY368" s="124">
        <f t="shared" ref="BY368" si="6204">Q368/Q374</f>
        <v>7.894394589673559E-2</v>
      </c>
      <c r="BZ368" s="125">
        <f t="shared" ref="BZ368" si="6205">R368/R374</f>
        <v>3.6888142781410144E-2</v>
      </c>
      <c r="CA368" s="126">
        <f t="shared" ref="CA368" si="6206">S368/S374</f>
        <v>6.4391304347826084E-2</v>
      </c>
      <c r="CB368" s="123">
        <f t="shared" ref="CB368" si="6207">T368/T374</f>
        <v>5.0508474576271188E-2</v>
      </c>
      <c r="CC368" s="124">
        <f t="shared" ref="CC368" si="6208">U368/U374</f>
        <v>5.2327262214512865E-2</v>
      </c>
      <c r="CD368" s="125">
        <f t="shared" ref="CD368" si="6209">V368/V374</f>
        <v>0.10355075864226498</v>
      </c>
      <c r="CE368" s="126">
        <f t="shared" ref="CE368" si="6210">W368/W374</f>
        <v>3.123639098935033E-2</v>
      </c>
      <c r="CF368" s="123">
        <f t="shared" ref="CF368" si="6211">X368/X374</f>
        <v>3.7191055315810122E-2</v>
      </c>
      <c r="CG368" s="124">
        <f t="shared" ref="CG368" si="6212">Y368/Y374</f>
        <v>6.0151450207172455E-2</v>
      </c>
      <c r="CH368" s="125">
        <f t="shared" ref="CH368" si="6213">Z368/Z374</f>
        <v>4.1188138207997646E-2</v>
      </c>
      <c r="CI368" s="123">
        <f t="shared" ref="CI368" si="6214">AA368/AA374</f>
        <v>5.7276417763562557E-2</v>
      </c>
      <c r="CJ368" s="129">
        <f t="shared" ref="CJ368" si="6215">AB368/AB374</f>
        <v>4.4017264196100671E-2</v>
      </c>
      <c r="CK368" s="130">
        <f t="shared" ref="CK368" si="6216">AC368/AC374</f>
        <v>5.3490154938670112E-2</v>
      </c>
    </row>
    <row r="369" spans="1:89" x14ac:dyDescent="0.25">
      <c r="A369" s="131" t="s">
        <v>35</v>
      </c>
      <c r="B369" s="197">
        <v>0</v>
      </c>
      <c r="C369" s="181">
        <v>706</v>
      </c>
      <c r="D369" s="182">
        <v>4</v>
      </c>
      <c r="E369" s="183">
        <v>443</v>
      </c>
      <c r="F369" s="180">
        <v>15</v>
      </c>
      <c r="G369" s="184">
        <v>641</v>
      </c>
      <c r="H369" s="182">
        <v>61</v>
      </c>
      <c r="I369" s="183">
        <v>933</v>
      </c>
      <c r="J369" s="180">
        <v>71</v>
      </c>
      <c r="K369" s="181">
        <v>42</v>
      </c>
      <c r="L369" s="182">
        <v>683</v>
      </c>
      <c r="M369" s="180">
        <v>71</v>
      </c>
      <c r="N369" s="185">
        <v>391</v>
      </c>
      <c r="O369" s="198">
        <v>278</v>
      </c>
      <c r="P369" s="180">
        <v>89</v>
      </c>
      <c r="Q369" s="181">
        <v>198</v>
      </c>
      <c r="R369" s="182">
        <v>130</v>
      </c>
      <c r="S369" s="183">
        <v>181</v>
      </c>
      <c r="T369" s="180">
        <v>16</v>
      </c>
      <c r="U369" s="184">
        <v>8</v>
      </c>
      <c r="V369" s="182">
        <v>328</v>
      </c>
      <c r="W369" s="199">
        <v>18</v>
      </c>
      <c r="X369" s="180">
        <v>23</v>
      </c>
      <c r="Y369" s="184">
        <v>18</v>
      </c>
      <c r="Z369" s="182">
        <v>53</v>
      </c>
      <c r="AA369" s="180">
        <v>124</v>
      </c>
      <c r="AB369" s="162">
        <f t="shared" si="5694"/>
        <v>1864</v>
      </c>
      <c r="AC369" s="165">
        <f t="shared" si="5725"/>
        <v>3661</v>
      </c>
      <c r="BI369" s="131" t="s">
        <v>35</v>
      </c>
      <c r="BJ369" s="123">
        <f>B369/B374</f>
        <v>0</v>
      </c>
      <c r="BK369" s="124">
        <f t="shared" ref="BK369" si="6217">C369/C374</f>
        <v>2.8771701035129188E-2</v>
      </c>
      <c r="BL369" s="125">
        <f t="shared" ref="BL369" si="6218">D369/D374</f>
        <v>3.3950093362756747E-4</v>
      </c>
      <c r="BM369" s="126">
        <f t="shared" ref="BM369" si="6219">E369/E374</f>
        <v>4.0645930819341224E-2</v>
      </c>
      <c r="BN369" s="123">
        <f t="shared" ref="BN369" si="6220">F369/F374</f>
        <v>1.0131712259371835E-3</v>
      </c>
      <c r="BO369" s="124">
        <f t="shared" ref="BO369" si="6221">G369/G374</f>
        <v>4.5613036362342561E-2</v>
      </c>
      <c r="BP369" s="125">
        <f t="shared" ref="BP369" si="6222">H369/H374</f>
        <v>1.7595984653993712E-3</v>
      </c>
      <c r="BQ369" s="126">
        <f t="shared" ref="BQ369" si="6223">I369/I374</f>
        <v>2.7508329156470206E-2</v>
      </c>
      <c r="BR369" s="123">
        <f t="shared" ref="BR369" si="6224">J369/J374</f>
        <v>1.6737388024516738E-2</v>
      </c>
      <c r="BS369" s="124">
        <f t="shared" ref="BS369" si="6225">K369/K374</f>
        <v>9.1723083642716759E-3</v>
      </c>
      <c r="BT369" s="125">
        <f t="shared" ref="BT369" si="6226">L369/L374</f>
        <v>5.4051915163026272E-2</v>
      </c>
      <c r="BU369" s="123">
        <f t="shared" ref="BU369" si="6227">M369/M374</f>
        <v>4.6867780051488544E-3</v>
      </c>
      <c r="BV369" s="127">
        <f t="shared" ref="BV369" si="6228">N369/N374</f>
        <v>1.3219731548162424E-2</v>
      </c>
      <c r="BW369" s="128">
        <f t="shared" ref="BW369" si="6229">O369/O374</f>
        <v>9.2774904054730521E-3</v>
      </c>
      <c r="BX369" s="123">
        <f t="shared" ref="BX369" si="6230">P369/P374</f>
        <v>5.540338645418327E-3</v>
      </c>
      <c r="BY369" s="124">
        <f t="shared" ref="BY369" si="6231">Q369/Q374</f>
        <v>1.2875536480686695E-2</v>
      </c>
      <c r="BZ369" s="125">
        <f t="shared" ref="BZ369" si="6232">R369/R374</f>
        <v>5.7430641456087646E-3</v>
      </c>
      <c r="CA369" s="126">
        <f t="shared" ref="CA369" si="6233">S369/S374</f>
        <v>7.8695652173913049E-3</v>
      </c>
      <c r="CB369" s="123">
        <f t="shared" ref="CB369" si="6234">T369/T374</f>
        <v>5.4237288135593224E-3</v>
      </c>
      <c r="CC369" s="124">
        <f t="shared" ref="CC369" si="6235">U369/U374</f>
        <v>2.3128071697022263E-3</v>
      </c>
      <c r="CD369" s="125">
        <f t="shared" ref="CD369" si="6236">V369/V374</f>
        <v>1.7102038688148496E-2</v>
      </c>
      <c r="CE369" s="126">
        <f t="shared" ref="CE369" si="6237">W369/W374</f>
        <v>7.1261728492814447E-4</v>
      </c>
      <c r="CF369" s="123">
        <f t="shared" ref="CF369" si="6238">X369/X374</f>
        <v>1.8046292663789721E-3</v>
      </c>
      <c r="CG369" s="124">
        <f t="shared" ref="CG369" si="6239">Y369/Y374</f>
        <v>2.5717959708529792E-3</v>
      </c>
      <c r="CH369" s="125">
        <f t="shared" ref="CH369" si="6240">Z369/Z374</f>
        <v>1.2978426427014717E-3</v>
      </c>
      <c r="CI369" s="123">
        <f t="shared" ref="CI369" si="6241">AA369/AA374</f>
        <v>3.0508057571657031E-3</v>
      </c>
      <c r="CJ369" s="129">
        <f t="shared" ref="CJ369" si="6242">AB369/AB374</f>
        <v>7.4977776168812628E-3</v>
      </c>
      <c r="CK369" s="130">
        <f t="shared" ref="CK369" si="6243">AC369/AC374</f>
        <v>1.4771626856036153E-2</v>
      </c>
    </row>
    <row r="370" spans="1:89" x14ac:dyDescent="0.25">
      <c r="A370" s="139" t="s">
        <v>36</v>
      </c>
      <c r="B370" s="194">
        <v>0</v>
      </c>
      <c r="C370" s="188">
        <v>0</v>
      </c>
      <c r="D370" s="189">
        <v>0</v>
      </c>
      <c r="E370" s="190">
        <v>0</v>
      </c>
      <c r="F370" s="187">
        <v>0</v>
      </c>
      <c r="G370" s="191">
        <v>0</v>
      </c>
      <c r="H370" s="189">
        <v>0</v>
      </c>
      <c r="I370" s="190">
        <v>0</v>
      </c>
      <c r="J370" s="187">
        <v>0</v>
      </c>
      <c r="K370" s="191">
        <v>0</v>
      </c>
      <c r="L370" s="189">
        <v>0</v>
      </c>
      <c r="M370" s="187">
        <v>0</v>
      </c>
      <c r="N370" s="192">
        <v>0</v>
      </c>
      <c r="O370" s="195">
        <v>0</v>
      </c>
      <c r="P370" s="187">
        <v>0</v>
      </c>
      <c r="Q370" s="191">
        <v>0</v>
      </c>
      <c r="R370" s="189">
        <v>0</v>
      </c>
      <c r="S370" s="190">
        <v>0</v>
      </c>
      <c r="T370" s="187">
        <v>0</v>
      </c>
      <c r="U370" s="191">
        <v>0</v>
      </c>
      <c r="V370" s="189">
        <v>0</v>
      </c>
      <c r="W370" s="190">
        <v>0</v>
      </c>
      <c r="X370" s="187">
        <v>0</v>
      </c>
      <c r="Y370" s="191">
        <v>0</v>
      </c>
      <c r="Z370" s="189">
        <v>0</v>
      </c>
      <c r="AA370" s="187">
        <v>0</v>
      </c>
      <c r="AB370" s="162">
        <f t="shared" si="5694"/>
        <v>0</v>
      </c>
      <c r="AC370" s="165">
        <f t="shared" si="5725"/>
        <v>0</v>
      </c>
      <c r="BI370" s="139" t="s">
        <v>36</v>
      </c>
      <c r="BJ370" s="123">
        <f>B370/B374</f>
        <v>0</v>
      </c>
      <c r="BK370" s="124">
        <f t="shared" ref="BK370" si="6244">C370/C374</f>
        <v>0</v>
      </c>
      <c r="BL370" s="125">
        <f t="shared" ref="BL370" si="6245">D370/D374</f>
        <v>0</v>
      </c>
      <c r="BM370" s="126">
        <f t="shared" ref="BM370" si="6246">E370/E374</f>
        <v>0</v>
      </c>
      <c r="BN370" s="123">
        <f t="shared" ref="BN370" si="6247">F370/F374</f>
        <v>0</v>
      </c>
      <c r="BO370" s="124">
        <f t="shared" ref="BO370" si="6248">G370/G374</f>
        <v>0</v>
      </c>
      <c r="BP370" s="125">
        <f t="shared" ref="BP370" si="6249">H370/H374</f>
        <v>0</v>
      </c>
      <c r="BQ370" s="126">
        <f t="shared" ref="BQ370" si="6250">I370/I374</f>
        <v>0</v>
      </c>
      <c r="BR370" s="123">
        <f t="shared" ref="BR370" si="6251">J370/J374</f>
        <v>0</v>
      </c>
      <c r="BS370" s="124">
        <f t="shared" ref="BS370" si="6252">K370/K374</f>
        <v>0</v>
      </c>
      <c r="BT370" s="125">
        <f t="shared" ref="BT370" si="6253">L370/L374</f>
        <v>0</v>
      </c>
      <c r="BU370" s="123">
        <f t="shared" ref="BU370" si="6254">M370/M374</f>
        <v>0</v>
      </c>
      <c r="BV370" s="127">
        <f t="shared" ref="BV370" si="6255">N370/N374</f>
        <v>0</v>
      </c>
      <c r="BW370" s="128">
        <f t="shared" ref="BW370" si="6256">O370/O374</f>
        <v>0</v>
      </c>
      <c r="BX370" s="123">
        <f t="shared" ref="BX370" si="6257">P370/P374</f>
        <v>0</v>
      </c>
      <c r="BY370" s="124">
        <f t="shared" ref="BY370" si="6258">Q370/Q374</f>
        <v>0</v>
      </c>
      <c r="BZ370" s="125">
        <f t="shared" ref="BZ370" si="6259">R370/R374</f>
        <v>0</v>
      </c>
      <c r="CA370" s="126">
        <f t="shared" ref="CA370" si="6260">S370/S374</f>
        <v>0</v>
      </c>
      <c r="CB370" s="123">
        <f t="shared" ref="CB370" si="6261">T370/T374</f>
        <v>0</v>
      </c>
      <c r="CC370" s="124">
        <f t="shared" ref="CC370" si="6262">U370/U374</f>
        <v>0</v>
      </c>
      <c r="CD370" s="125">
        <f t="shared" ref="CD370" si="6263">V370/V374</f>
        <v>0</v>
      </c>
      <c r="CE370" s="126">
        <f t="shared" ref="CE370" si="6264">W370/W374</f>
        <v>0</v>
      </c>
      <c r="CF370" s="123">
        <f t="shared" ref="CF370" si="6265">X370/X374</f>
        <v>0</v>
      </c>
      <c r="CG370" s="124">
        <f t="shared" ref="CG370" si="6266">Y370/Y374</f>
        <v>0</v>
      </c>
      <c r="CH370" s="125">
        <f t="shared" ref="CH370" si="6267">Z370/Z374</f>
        <v>0</v>
      </c>
      <c r="CI370" s="123">
        <f t="shared" ref="CI370" si="6268">AA370/AA374</f>
        <v>0</v>
      </c>
      <c r="CJ370" s="129">
        <f t="shared" ref="CJ370" si="6269">AB370/AB374</f>
        <v>0</v>
      </c>
      <c r="CK370" s="130">
        <f t="shared" ref="CK370" si="6270">AC370/AC374</f>
        <v>0</v>
      </c>
    </row>
    <row r="371" spans="1:89" x14ac:dyDescent="0.25">
      <c r="A371" s="131" t="s">
        <v>37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62">
        <f t="shared" si="5694"/>
        <v>0</v>
      </c>
      <c r="AC371" s="165">
        <f t="shared" si="5725"/>
        <v>0</v>
      </c>
      <c r="BI371" s="131" t="s">
        <v>37</v>
      </c>
      <c r="BJ371" s="123">
        <f>B371/B374</f>
        <v>0</v>
      </c>
      <c r="BK371" s="124">
        <f t="shared" ref="BK371" si="6271">C371/C374</f>
        <v>0</v>
      </c>
      <c r="BL371" s="125">
        <f t="shared" ref="BL371" si="6272">D371/D374</f>
        <v>0</v>
      </c>
      <c r="BM371" s="126">
        <f t="shared" ref="BM371" si="6273">E371/E374</f>
        <v>0</v>
      </c>
      <c r="BN371" s="123">
        <f t="shared" ref="BN371" si="6274">F371/F374</f>
        <v>0</v>
      </c>
      <c r="BO371" s="124">
        <f t="shared" ref="BO371" si="6275">G371/G374</f>
        <v>0</v>
      </c>
      <c r="BP371" s="125">
        <f t="shared" ref="BP371" si="6276">H371/H374</f>
        <v>0</v>
      </c>
      <c r="BQ371" s="126">
        <f t="shared" ref="BQ371" si="6277">I371/I374</f>
        <v>0</v>
      </c>
      <c r="BR371" s="123">
        <f t="shared" ref="BR371" si="6278">J371/J374</f>
        <v>0</v>
      </c>
      <c r="BS371" s="124">
        <f t="shared" ref="BS371" si="6279">K371/K374</f>
        <v>0</v>
      </c>
      <c r="BT371" s="125">
        <f t="shared" ref="BT371" si="6280">L371/L374</f>
        <v>0</v>
      </c>
      <c r="BU371" s="123">
        <f t="shared" ref="BU371" si="6281">M371/M374</f>
        <v>0</v>
      </c>
      <c r="BV371" s="127">
        <f t="shared" ref="BV371" si="6282">N371/N374</f>
        <v>0</v>
      </c>
      <c r="BW371" s="128">
        <f t="shared" ref="BW371" si="6283">O371/O374</f>
        <v>0</v>
      </c>
      <c r="BX371" s="123">
        <f t="shared" ref="BX371" si="6284">P371/P374</f>
        <v>0</v>
      </c>
      <c r="BY371" s="124">
        <f t="shared" ref="BY371" si="6285">Q371/Q374</f>
        <v>0</v>
      </c>
      <c r="BZ371" s="125">
        <f t="shared" ref="BZ371" si="6286">R371/R374</f>
        <v>0</v>
      </c>
      <c r="CA371" s="126">
        <f t="shared" ref="CA371" si="6287">S371/S374</f>
        <v>0</v>
      </c>
      <c r="CB371" s="123">
        <f t="shared" ref="CB371" si="6288">T371/T374</f>
        <v>0</v>
      </c>
      <c r="CC371" s="124">
        <f t="shared" ref="CC371" si="6289">U371/U374</f>
        <v>0</v>
      </c>
      <c r="CD371" s="125">
        <f t="shared" ref="CD371" si="6290">V371/V374</f>
        <v>0</v>
      </c>
      <c r="CE371" s="126">
        <f t="shared" ref="CE371" si="6291">W371/W374</f>
        <v>0</v>
      </c>
      <c r="CF371" s="123">
        <f t="shared" ref="CF371" si="6292">X371/X374</f>
        <v>0</v>
      </c>
      <c r="CG371" s="124">
        <f t="shared" ref="CG371" si="6293">Y371/Y374</f>
        <v>0</v>
      </c>
      <c r="CH371" s="125">
        <f t="shared" ref="CH371" si="6294">Z371/Z374</f>
        <v>0</v>
      </c>
      <c r="CI371" s="123">
        <f t="shared" ref="CI371" si="6295">AA371/AA374</f>
        <v>0</v>
      </c>
      <c r="CJ371" s="129">
        <f t="shared" ref="CJ371" si="6296">AB371/AB374</f>
        <v>0</v>
      </c>
      <c r="CK371" s="130">
        <f t="shared" ref="CK371" si="6297">AC371/AC374</f>
        <v>0</v>
      </c>
    </row>
    <row r="372" spans="1:89" x14ac:dyDescent="0.25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2">
        <f t="shared" si="5694"/>
        <v>0</v>
      </c>
      <c r="AC372" s="165">
        <f t="shared" si="5725"/>
        <v>0</v>
      </c>
      <c r="BI372" s="139" t="s">
        <v>38</v>
      </c>
      <c r="BJ372" s="123">
        <f>B372/B374</f>
        <v>0</v>
      </c>
      <c r="BK372" s="124">
        <f t="shared" ref="BK372" si="6298">C372/C374</f>
        <v>0</v>
      </c>
      <c r="BL372" s="125">
        <f t="shared" ref="BL372" si="6299">D372/D374</f>
        <v>0</v>
      </c>
      <c r="BM372" s="126">
        <f t="shared" ref="BM372" si="6300">E372/E374</f>
        <v>0</v>
      </c>
      <c r="BN372" s="123">
        <f t="shared" ref="BN372" si="6301">F372/F374</f>
        <v>0</v>
      </c>
      <c r="BO372" s="124">
        <f t="shared" ref="BO372" si="6302">G372/G374</f>
        <v>0</v>
      </c>
      <c r="BP372" s="125">
        <f t="shared" ref="BP372" si="6303">H372/H374</f>
        <v>0</v>
      </c>
      <c r="BQ372" s="126">
        <f t="shared" ref="BQ372" si="6304">I372/I374</f>
        <v>0</v>
      </c>
      <c r="BR372" s="123">
        <f t="shared" ref="BR372" si="6305">J372/J374</f>
        <v>0</v>
      </c>
      <c r="BS372" s="124">
        <f t="shared" ref="BS372" si="6306">K372/K374</f>
        <v>0</v>
      </c>
      <c r="BT372" s="125">
        <f t="shared" ref="BT372" si="6307">L372/L374</f>
        <v>0</v>
      </c>
      <c r="BU372" s="123">
        <f t="shared" ref="BU372" si="6308">M372/M374</f>
        <v>0</v>
      </c>
      <c r="BV372" s="127">
        <f t="shared" ref="BV372" si="6309">N372/N374</f>
        <v>0</v>
      </c>
      <c r="BW372" s="128">
        <f t="shared" ref="BW372" si="6310">O372/O374</f>
        <v>0</v>
      </c>
      <c r="BX372" s="123">
        <f t="shared" ref="BX372" si="6311">P372/P374</f>
        <v>0</v>
      </c>
      <c r="BY372" s="124">
        <f t="shared" ref="BY372" si="6312">Q372/Q374</f>
        <v>0</v>
      </c>
      <c r="BZ372" s="125">
        <f t="shared" ref="BZ372" si="6313">R372/R374</f>
        <v>0</v>
      </c>
      <c r="CA372" s="126">
        <f t="shared" ref="CA372" si="6314">S372/S374</f>
        <v>0</v>
      </c>
      <c r="CB372" s="123">
        <f t="shared" ref="CB372" si="6315">T372/T374</f>
        <v>0</v>
      </c>
      <c r="CC372" s="124">
        <f t="shared" ref="CC372" si="6316">U372/U374</f>
        <v>0</v>
      </c>
      <c r="CD372" s="125">
        <f t="shared" ref="CD372" si="6317">V372/V374</f>
        <v>0</v>
      </c>
      <c r="CE372" s="126">
        <f t="shared" ref="CE372" si="6318">W372/W374</f>
        <v>0</v>
      </c>
      <c r="CF372" s="123">
        <f t="shared" ref="CF372" si="6319">X372/X374</f>
        <v>0</v>
      </c>
      <c r="CG372" s="124">
        <f t="shared" ref="CG372" si="6320">Y372/Y374</f>
        <v>0</v>
      </c>
      <c r="CH372" s="125">
        <f t="shared" ref="CH372" si="6321">Z372/Z374</f>
        <v>0</v>
      </c>
      <c r="CI372" s="123">
        <f t="shared" ref="CI372" si="6322">AA372/AA374</f>
        <v>0</v>
      </c>
      <c r="CJ372" s="129">
        <f t="shared" ref="CJ372" si="6323">AB372/AB374</f>
        <v>0</v>
      </c>
      <c r="CK372" s="130">
        <f t="shared" ref="CK372" si="6324">AC372/AC374</f>
        <v>0</v>
      </c>
    </row>
    <row r="373" spans="1:89" ht="13.8" thickBot="1" x14ac:dyDescent="0.3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2">
        <f t="shared" si="5694"/>
        <v>0</v>
      </c>
      <c r="AC373" s="165">
        <f t="shared" si="5725"/>
        <v>0</v>
      </c>
      <c r="BI373" s="131" t="s">
        <v>39</v>
      </c>
      <c r="BJ373" s="123">
        <f>B373/B374</f>
        <v>0</v>
      </c>
      <c r="BK373" s="124">
        <f t="shared" ref="BK373" si="6325">C373/C374</f>
        <v>0</v>
      </c>
      <c r="BL373" s="125">
        <f t="shared" ref="BL373" si="6326">D373/D374</f>
        <v>0</v>
      </c>
      <c r="BM373" s="126">
        <f t="shared" ref="BM373" si="6327">E373/E374</f>
        <v>0</v>
      </c>
      <c r="BN373" s="123">
        <f t="shared" ref="BN373" si="6328">F373/F374</f>
        <v>0</v>
      </c>
      <c r="BO373" s="124">
        <f t="shared" ref="BO373" si="6329">G373/G374</f>
        <v>0</v>
      </c>
      <c r="BP373" s="125">
        <f t="shared" ref="BP373" si="6330">H373/H374</f>
        <v>0</v>
      </c>
      <c r="BQ373" s="126">
        <f t="shared" ref="BQ373" si="6331">I373/I374</f>
        <v>0</v>
      </c>
      <c r="BR373" s="123">
        <f t="shared" ref="BR373" si="6332">J373/J374</f>
        <v>0</v>
      </c>
      <c r="BS373" s="124">
        <f t="shared" ref="BS373" si="6333">K373/K374</f>
        <v>0</v>
      </c>
      <c r="BT373" s="125">
        <f t="shared" ref="BT373" si="6334">L373/L374</f>
        <v>0</v>
      </c>
      <c r="BU373" s="123">
        <f t="shared" ref="BU373" si="6335">M373/M374</f>
        <v>0</v>
      </c>
      <c r="BV373" s="127">
        <f t="shared" ref="BV373" si="6336">N373/N374</f>
        <v>0</v>
      </c>
      <c r="BW373" s="128">
        <f t="shared" ref="BW373" si="6337">O373/O374</f>
        <v>0</v>
      </c>
      <c r="BX373" s="123">
        <f t="shared" ref="BX373" si="6338">P373/P374</f>
        <v>0</v>
      </c>
      <c r="BY373" s="124">
        <f t="shared" ref="BY373" si="6339">Q373/Q374</f>
        <v>0</v>
      </c>
      <c r="BZ373" s="125">
        <f t="shared" ref="BZ373" si="6340">R373/R374</f>
        <v>0</v>
      </c>
      <c r="CA373" s="126">
        <f t="shared" ref="CA373" si="6341">S373/S374</f>
        <v>0</v>
      </c>
      <c r="CB373" s="123">
        <f t="shared" ref="CB373" si="6342">T373/T374</f>
        <v>0</v>
      </c>
      <c r="CC373" s="124">
        <f t="shared" ref="CC373" si="6343">U373/U374</f>
        <v>0</v>
      </c>
      <c r="CD373" s="125">
        <f t="shared" ref="CD373" si="6344">V373/V374</f>
        <v>0</v>
      </c>
      <c r="CE373" s="126">
        <f t="shared" ref="CE373" si="6345">W373/W374</f>
        <v>0</v>
      </c>
      <c r="CF373" s="123">
        <f t="shared" ref="CF373" si="6346">X373/X374</f>
        <v>0</v>
      </c>
      <c r="CG373" s="124">
        <f t="shared" ref="CG373" si="6347">Y373/Y374</f>
        <v>0</v>
      </c>
      <c r="CH373" s="125">
        <f t="shared" ref="CH373" si="6348">Z373/Z374</f>
        <v>0</v>
      </c>
      <c r="CI373" s="123">
        <f t="shared" ref="CI373" si="6349">AA373/AA374</f>
        <v>0</v>
      </c>
      <c r="CJ373" s="129">
        <f t="shared" ref="CJ373" si="6350">AB373/AB374</f>
        <v>0</v>
      </c>
      <c r="CK373" s="130">
        <f t="shared" ref="CK373" si="6351">AC373/AC374</f>
        <v>0</v>
      </c>
    </row>
    <row r="374" spans="1:89" ht="14.4" thickTop="1" thickBot="1" x14ac:dyDescent="0.3">
      <c r="A374" s="251" t="s">
        <v>13</v>
      </c>
      <c r="B374" s="14">
        <f t="shared" ref="B374" si="6352">SUM(B351:B373)</f>
        <v>26487</v>
      </c>
      <c r="C374" s="1">
        <f t="shared" ref="C374" si="6353">SUM(C351:C373)</f>
        <v>24538</v>
      </c>
      <c r="D374" s="14">
        <f t="shared" ref="D374" si="6354">SUM(D351:D373)</f>
        <v>11782</v>
      </c>
      <c r="E374" s="1">
        <f t="shared" ref="E374" si="6355">SUM(E351:E373)</f>
        <v>10899</v>
      </c>
      <c r="F374" s="14">
        <f t="shared" ref="F374" si="6356">SUM(F351:F373)</f>
        <v>14805</v>
      </c>
      <c r="G374" s="1">
        <f t="shared" ref="G374" si="6357">SUM(G351:G373)</f>
        <v>14053</v>
      </c>
      <c r="H374" s="14">
        <f t="shared" ref="H374" si="6358">SUM(H351:H373)</f>
        <v>34667</v>
      </c>
      <c r="I374" s="1">
        <f t="shared" ref="I374" si="6359">SUM(I351:I373)</f>
        <v>33917</v>
      </c>
      <c r="J374" s="14">
        <f t="shared" ref="J374" si="6360">SUM(J351:J373)</f>
        <v>4242</v>
      </c>
      <c r="K374" s="1">
        <f t="shared" ref="K374" si="6361">SUM(K351:K373)</f>
        <v>4579</v>
      </c>
      <c r="L374" s="14">
        <f t="shared" ref="L374" si="6362">SUM(L351:L373)</f>
        <v>12636</v>
      </c>
      <c r="M374" s="1">
        <f t="shared" ref="M374" si="6363">SUM(M351:M373)</f>
        <v>15149</v>
      </c>
      <c r="N374" s="14">
        <f t="shared" ref="N374" si="6364">SUM(N351:N373)</f>
        <v>29577</v>
      </c>
      <c r="O374" s="1">
        <f t="shared" ref="O374" si="6365">SUM(O351:O373)</f>
        <v>29965</v>
      </c>
      <c r="P374" s="14">
        <f t="shared" ref="P374" si="6366">SUM(P351:P373)</f>
        <v>16064</v>
      </c>
      <c r="Q374" s="1">
        <f t="shared" ref="Q374" si="6367">SUM(Q351:Q373)</f>
        <v>15378</v>
      </c>
      <c r="R374" s="14">
        <f t="shared" ref="R374" si="6368">SUM(R351:R373)</f>
        <v>22636</v>
      </c>
      <c r="S374" s="1">
        <f t="shared" ref="S374" si="6369">SUM(S351:S373)</f>
        <v>23000</v>
      </c>
      <c r="T374" s="14">
        <f t="shared" ref="T374" si="6370">SUM(T351:T373)</f>
        <v>2950</v>
      </c>
      <c r="U374" s="1">
        <f t="shared" ref="U374" si="6371">SUM(U351:U373)</f>
        <v>3459</v>
      </c>
      <c r="V374" s="14">
        <f t="shared" ref="V374" si="6372">SUM(V351:V373)</f>
        <v>19179</v>
      </c>
      <c r="W374" s="1">
        <f t="shared" ref="W374" si="6373">SUM(W351:W373)</f>
        <v>25259</v>
      </c>
      <c r="X374" s="14">
        <f t="shared" ref="X374" si="6374">SUM(X351:X373)</f>
        <v>12745</v>
      </c>
      <c r="Y374" s="1">
        <f t="shared" ref="Y374" si="6375">SUM(Y351:Y373)</f>
        <v>6999</v>
      </c>
      <c r="Z374" s="14">
        <f t="shared" ref="Z374" si="6376">SUM(Z351:Z373)</f>
        <v>40837</v>
      </c>
      <c r="AA374" s="1">
        <f t="shared" ref="AA374" si="6377">SUM(AA351:AA373)</f>
        <v>40645</v>
      </c>
      <c r="AB374" s="166">
        <f t="shared" ref="AB374:AC374" si="6378">SUM(AB350:AB373)</f>
        <v>248607</v>
      </c>
      <c r="AC374" s="167">
        <f t="shared" si="6378"/>
        <v>247840</v>
      </c>
      <c r="BI374" s="251" t="s">
        <v>13</v>
      </c>
      <c r="BJ374" s="147">
        <f>SUM(BJ350:BJ373)</f>
        <v>1</v>
      </c>
      <c r="BK374" s="148">
        <f t="shared" ref="BK374:CK374" si="6379">SUM(BK350:BK373)</f>
        <v>1</v>
      </c>
      <c r="BL374" s="147">
        <f t="shared" si="6379"/>
        <v>0.99999999999999989</v>
      </c>
      <c r="BM374" s="148">
        <f t="shared" si="6379"/>
        <v>1.0000000000000002</v>
      </c>
      <c r="BN374" s="147">
        <f t="shared" si="6379"/>
        <v>0.99999999999999989</v>
      </c>
      <c r="BO374" s="148">
        <f t="shared" si="6379"/>
        <v>1</v>
      </c>
      <c r="BP374" s="147">
        <f t="shared" si="6379"/>
        <v>1</v>
      </c>
      <c r="BQ374" s="148">
        <f t="shared" si="6379"/>
        <v>1</v>
      </c>
      <c r="BR374" s="147">
        <f t="shared" si="6379"/>
        <v>1</v>
      </c>
      <c r="BS374" s="148">
        <f t="shared" si="6379"/>
        <v>0.99999999999999978</v>
      </c>
      <c r="BT374" s="147">
        <f t="shared" si="6379"/>
        <v>1</v>
      </c>
      <c r="BU374" s="148">
        <f t="shared" si="6379"/>
        <v>0.99999999999999967</v>
      </c>
      <c r="BV374" s="147">
        <f t="shared" si="6379"/>
        <v>1</v>
      </c>
      <c r="BW374" s="148">
        <f t="shared" si="6379"/>
        <v>0.99999999999999989</v>
      </c>
      <c r="BX374" s="147">
        <f t="shared" si="6379"/>
        <v>1</v>
      </c>
      <c r="BY374" s="148">
        <f t="shared" si="6379"/>
        <v>1</v>
      </c>
      <c r="BZ374" s="147">
        <f t="shared" si="6379"/>
        <v>1</v>
      </c>
      <c r="CA374" s="148">
        <f t="shared" si="6379"/>
        <v>1</v>
      </c>
      <c r="CB374" s="147">
        <f t="shared" si="6379"/>
        <v>1</v>
      </c>
      <c r="CC374" s="148">
        <f t="shared" si="6379"/>
        <v>1</v>
      </c>
      <c r="CD374" s="147">
        <f t="shared" si="6379"/>
        <v>1</v>
      </c>
      <c r="CE374" s="148">
        <f t="shared" si="6379"/>
        <v>1.0000000000000002</v>
      </c>
      <c r="CF374" s="147">
        <f t="shared" si="6379"/>
        <v>1</v>
      </c>
      <c r="CG374" s="148">
        <f t="shared" si="6379"/>
        <v>1</v>
      </c>
      <c r="CH374" s="147">
        <f t="shared" si="6379"/>
        <v>1</v>
      </c>
      <c r="CI374" s="148">
        <f t="shared" si="6379"/>
        <v>0.99999999999999989</v>
      </c>
      <c r="CJ374" s="147">
        <f t="shared" si="6379"/>
        <v>1</v>
      </c>
      <c r="CK374" s="148">
        <f t="shared" si="6379"/>
        <v>1</v>
      </c>
    </row>
    <row r="375" spans="1:89" ht="13.8" thickTop="1" x14ac:dyDescent="0.25">
      <c r="A375" s="178"/>
    </row>
    <row r="377" spans="1:89" x14ac:dyDescent="0.25">
      <c r="A377" s="299">
        <f>+A346+1</f>
        <v>45243</v>
      </c>
      <c r="B377" s="299"/>
      <c r="C377" s="299"/>
      <c r="D377" s="299"/>
      <c r="BI377" s="298">
        <f>+BI346+1</f>
        <v>45243</v>
      </c>
      <c r="BJ377" s="298"/>
      <c r="BK377" s="298"/>
      <c r="BL377" s="298"/>
    </row>
    <row r="378" spans="1:89" ht="13.8" thickBot="1" x14ac:dyDescent="0.3">
      <c r="AE378" t="s">
        <v>84</v>
      </c>
    </row>
    <row r="379" spans="1:89" ht="14.4" thickTop="1" thickBot="1" x14ac:dyDescent="0.3">
      <c r="A379" s="290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0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0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5">
      <c r="A380" s="291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68" t="s">
        <v>14</v>
      </c>
      <c r="AC380" s="169" t="s">
        <v>15</v>
      </c>
      <c r="AE380" s="291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68" t="s">
        <v>14</v>
      </c>
      <c r="BG380" s="169" t="s">
        <v>15</v>
      </c>
      <c r="BI380" s="291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8" thickTop="1" x14ac:dyDescent="0.25">
      <c r="A381" s="119" t="s">
        <v>16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1"/>
      <c r="AA381" s="176"/>
      <c r="AB381" s="162">
        <f t="shared" ref="AB381:AB404" si="6380">B381+D381+F381+H381+J381+L381+N381+P381+R381+T381+V381+X381+Z381</f>
        <v>0</v>
      </c>
      <c r="AC381" s="163">
        <f>C381+E381+G381+I381+K381+M381+O381+Q381+S381+U381+W381+Y381+AA381</f>
        <v>0</v>
      </c>
      <c r="AE381" s="254" t="str">
        <f>$AE$9</f>
        <v>07:00 - 07:59</v>
      </c>
      <c r="AF381" s="120">
        <f t="shared" ref="AF381:AO382" si="6381">SUMIF($A$9:$A$32,$AE381,B$381:B$404)</f>
        <v>5496</v>
      </c>
      <c r="AG381" s="177">
        <f t="shared" si="6381"/>
        <v>1416</v>
      </c>
      <c r="AH381" s="121">
        <f t="shared" si="6381"/>
        <v>2141</v>
      </c>
      <c r="AI381" s="172">
        <f t="shared" si="6381"/>
        <v>1613</v>
      </c>
      <c r="AJ381" s="120">
        <f t="shared" si="6381"/>
        <v>3591</v>
      </c>
      <c r="AK381" s="122">
        <f t="shared" si="6381"/>
        <v>1244</v>
      </c>
      <c r="AL381" s="121">
        <f t="shared" si="6381"/>
        <v>4108</v>
      </c>
      <c r="AM381" s="172">
        <f t="shared" si="6381"/>
        <v>2386</v>
      </c>
      <c r="AN381" s="120">
        <f t="shared" si="6381"/>
        <v>367</v>
      </c>
      <c r="AO381" s="122">
        <f t="shared" si="6381"/>
        <v>1228</v>
      </c>
      <c r="AP381" s="121">
        <f t="shared" ref="AP381:AY382" si="6382">SUMIF($A$9:$A$32,$AE381,L$381:L$404)</f>
        <v>858</v>
      </c>
      <c r="AQ381" s="120">
        <f t="shared" si="6382"/>
        <v>4331</v>
      </c>
      <c r="AR381" s="171">
        <f t="shared" si="6382"/>
        <v>2867</v>
      </c>
      <c r="AS381" s="173">
        <f t="shared" si="6382"/>
        <v>5226</v>
      </c>
      <c r="AT381" s="120">
        <f t="shared" si="6382"/>
        <v>2487</v>
      </c>
      <c r="AU381" s="122">
        <f t="shared" si="6382"/>
        <v>2701</v>
      </c>
      <c r="AV381" s="121">
        <f t="shared" si="6382"/>
        <v>3229</v>
      </c>
      <c r="AW381" s="172">
        <f t="shared" si="6382"/>
        <v>2445</v>
      </c>
      <c r="AX381" s="120">
        <f t="shared" si="6382"/>
        <v>343</v>
      </c>
      <c r="AY381" s="122">
        <f t="shared" si="6382"/>
        <v>2014</v>
      </c>
      <c r="AZ381" s="121">
        <f t="shared" ref="AZ381:BE382" si="6383">SUMIF($A$9:$A$32,$AE381,V$381:V$404)</f>
        <v>1106</v>
      </c>
      <c r="BA381" s="172">
        <f t="shared" si="6383"/>
        <v>4103</v>
      </c>
      <c r="BB381" s="120">
        <f t="shared" si="6383"/>
        <v>2237</v>
      </c>
      <c r="BC381" s="122">
        <f t="shared" si="6383"/>
        <v>2297</v>
      </c>
      <c r="BD381" s="21">
        <f t="shared" si="6383"/>
        <v>6145</v>
      </c>
      <c r="BE381" s="176">
        <f t="shared" si="6383"/>
        <v>3274</v>
      </c>
      <c r="BF381" s="162">
        <f>AF381+AH381+AJ381+AL381+AN381+AP381+AR381+AT381+AV381+AX381+AZ381+BB381+BD381</f>
        <v>34975</v>
      </c>
      <c r="BG381" s="163">
        <f>AG381+AI381+AK381+AM381+AO381+AQ381+AS381+AU381+AW381+AY381+BA381+BC381+BE381</f>
        <v>34278</v>
      </c>
      <c r="BI381" s="119" t="s">
        <v>16</v>
      </c>
      <c r="BJ381" s="123">
        <f>B381/B405</f>
        <v>0</v>
      </c>
      <c r="BK381" s="124">
        <f t="shared" ref="BK381" si="6384">C381/C405</f>
        <v>0</v>
      </c>
      <c r="BL381" s="125">
        <f t="shared" ref="BL381" si="6385">D381/D405</f>
        <v>0</v>
      </c>
      <c r="BM381" s="126">
        <f t="shared" ref="BM381" si="6386">E381/E405</f>
        <v>0</v>
      </c>
      <c r="BN381" s="123">
        <f t="shared" ref="BN381" si="6387">F381/F405</f>
        <v>0</v>
      </c>
      <c r="BO381" s="124">
        <f t="shared" ref="BO381" si="6388">G381/G405</f>
        <v>0</v>
      </c>
      <c r="BP381" s="125">
        <f t="shared" ref="BP381" si="6389">H381/H405</f>
        <v>0</v>
      </c>
      <c r="BQ381" s="126">
        <f t="shared" ref="BQ381" si="6390">I381/I405</f>
        <v>0</v>
      </c>
      <c r="BR381" s="123">
        <f t="shared" ref="BR381" si="6391">J381/J405</f>
        <v>0</v>
      </c>
      <c r="BS381" s="124">
        <f t="shared" ref="BS381" si="6392">K381/K405</f>
        <v>0</v>
      </c>
      <c r="BT381" s="125">
        <f t="shared" ref="BT381" si="6393">L381/L405</f>
        <v>0</v>
      </c>
      <c r="BU381" s="123">
        <f t="shared" ref="BU381" si="6394">M381/M405</f>
        <v>0</v>
      </c>
      <c r="BV381" s="127">
        <f t="shared" ref="BV381" si="6395">N381/N405</f>
        <v>0</v>
      </c>
      <c r="BW381" s="128">
        <f t="shared" ref="BW381" si="6396">O381/O405</f>
        <v>0</v>
      </c>
      <c r="BX381" s="123">
        <f t="shared" ref="BX381" si="6397">P381/P405</f>
        <v>0</v>
      </c>
      <c r="BY381" s="124">
        <f t="shared" ref="BY381" si="6398">Q381/Q405</f>
        <v>0</v>
      </c>
      <c r="BZ381" s="125">
        <f t="shared" ref="BZ381" si="6399">R381/R405</f>
        <v>0</v>
      </c>
      <c r="CA381" s="126">
        <f t="shared" ref="CA381" si="6400">S381/S405</f>
        <v>0</v>
      </c>
      <c r="CB381" s="123">
        <f t="shared" ref="CB381" si="6401">T381/T405</f>
        <v>0</v>
      </c>
      <c r="CC381" s="124">
        <f t="shared" ref="CC381" si="6402">U381/U405</f>
        <v>0</v>
      </c>
      <c r="CD381" s="125">
        <f t="shared" ref="CD381" si="6403">V381/V405</f>
        <v>0</v>
      </c>
      <c r="CE381" s="126">
        <f t="shared" ref="CE381" si="6404">W381/W405</f>
        <v>0</v>
      </c>
      <c r="CF381" s="123">
        <f t="shared" ref="CF381" si="6405">X381/X405</f>
        <v>0</v>
      </c>
      <c r="CG381" s="124">
        <f t="shared" ref="CG381" si="6406">Y381/Y405</f>
        <v>0</v>
      </c>
      <c r="CH381" s="125">
        <f t="shared" ref="CH381" si="6407">Z381/Z405</f>
        <v>0</v>
      </c>
      <c r="CI381" s="123">
        <f t="shared" ref="CI381" si="6408">AA381/AA405</f>
        <v>0</v>
      </c>
      <c r="CJ381" s="129">
        <f t="shared" ref="CJ381" si="6409">AB381/AB405</f>
        <v>0</v>
      </c>
      <c r="CK381" s="130">
        <f t="shared" ref="CK381" si="6410">AC381/AC405</f>
        <v>0</v>
      </c>
    </row>
    <row r="382" spans="1:89" x14ac:dyDescent="0.25">
      <c r="A382" s="131" t="s">
        <v>17</v>
      </c>
      <c r="B382" s="180">
        <v>876</v>
      </c>
      <c r="C382" s="181">
        <v>0</v>
      </c>
      <c r="D382" s="182">
        <v>722</v>
      </c>
      <c r="E382" s="183">
        <v>2</v>
      </c>
      <c r="F382" s="180">
        <v>1240</v>
      </c>
      <c r="G382" s="184">
        <v>8</v>
      </c>
      <c r="H382" s="182">
        <v>910</v>
      </c>
      <c r="I382" s="183">
        <v>45</v>
      </c>
      <c r="J382" s="180">
        <v>21</v>
      </c>
      <c r="K382" s="184">
        <v>38</v>
      </c>
      <c r="L382" s="182">
        <v>76</v>
      </c>
      <c r="M382" s="180">
        <v>199</v>
      </c>
      <c r="N382" s="185">
        <v>482</v>
      </c>
      <c r="O382" s="186">
        <v>294</v>
      </c>
      <c r="P382" s="180">
        <v>102</v>
      </c>
      <c r="Q382" s="184">
        <v>157</v>
      </c>
      <c r="R382" s="182">
        <v>89</v>
      </c>
      <c r="S382" s="183">
        <v>287</v>
      </c>
      <c r="T382" s="180">
        <v>2</v>
      </c>
      <c r="U382" s="184">
        <v>105</v>
      </c>
      <c r="V382" s="182">
        <v>9</v>
      </c>
      <c r="W382" s="183">
        <v>268</v>
      </c>
      <c r="X382" s="180">
        <v>2</v>
      </c>
      <c r="Y382" s="184">
        <v>116</v>
      </c>
      <c r="Z382" s="182">
        <v>20</v>
      </c>
      <c r="AA382" s="180">
        <v>0</v>
      </c>
      <c r="AB382" s="162">
        <f t="shared" si="6380"/>
        <v>4551</v>
      </c>
      <c r="AC382" s="165">
        <f t="shared" ref="AC382:AC404" si="6411">SUM(C382,E382,G382,I382,K382,M382,O382,Q382,S382,U382,W382,Y382,AA382)</f>
        <v>1519</v>
      </c>
      <c r="AE382" s="256" t="str">
        <f>$AE$10</f>
        <v>08:00 - 08:59</v>
      </c>
      <c r="AF382" s="120">
        <f t="shared" si="6381"/>
        <v>4201</v>
      </c>
      <c r="AG382" s="181">
        <f t="shared" si="6381"/>
        <v>1268</v>
      </c>
      <c r="AH382" s="182">
        <f t="shared" si="6381"/>
        <v>1865</v>
      </c>
      <c r="AI382" s="183">
        <f t="shared" si="6381"/>
        <v>1442</v>
      </c>
      <c r="AJ382" s="180">
        <f t="shared" si="6381"/>
        <v>2742</v>
      </c>
      <c r="AK382" s="184">
        <f t="shared" si="6381"/>
        <v>1226</v>
      </c>
      <c r="AL382" s="182">
        <f t="shared" si="6381"/>
        <v>3396</v>
      </c>
      <c r="AM382" s="183">
        <f t="shared" si="6381"/>
        <v>2501</v>
      </c>
      <c r="AN382" s="180">
        <f t="shared" si="6381"/>
        <v>293</v>
      </c>
      <c r="AO382" s="184">
        <f t="shared" si="6381"/>
        <v>1160</v>
      </c>
      <c r="AP382" s="182">
        <f t="shared" si="6382"/>
        <v>725</v>
      </c>
      <c r="AQ382" s="180">
        <f t="shared" si="6382"/>
        <v>4171</v>
      </c>
      <c r="AR382" s="185">
        <f t="shared" si="6382"/>
        <v>2188</v>
      </c>
      <c r="AS382" s="186">
        <f t="shared" si="6382"/>
        <v>4765</v>
      </c>
      <c r="AT382" s="180">
        <f t="shared" si="6382"/>
        <v>1788</v>
      </c>
      <c r="AU382" s="184">
        <f t="shared" si="6382"/>
        <v>2377</v>
      </c>
      <c r="AV382" s="182">
        <f t="shared" si="6382"/>
        <v>2736</v>
      </c>
      <c r="AW382" s="183">
        <f t="shared" si="6382"/>
        <v>1976</v>
      </c>
      <c r="AX382" s="180">
        <f t="shared" si="6382"/>
        <v>267</v>
      </c>
      <c r="AY382" s="184">
        <f t="shared" si="6382"/>
        <v>1750</v>
      </c>
      <c r="AZ382" s="182">
        <f t="shared" si="6383"/>
        <v>941</v>
      </c>
      <c r="BA382" s="183">
        <f t="shared" si="6383"/>
        <v>3640</v>
      </c>
      <c r="BB382" s="180">
        <f t="shared" si="6383"/>
        <v>2005</v>
      </c>
      <c r="BC382" s="184">
        <f t="shared" si="6383"/>
        <v>2302</v>
      </c>
      <c r="BD382" s="182">
        <f t="shared" si="6383"/>
        <v>4886</v>
      </c>
      <c r="BE382" s="180">
        <f t="shared" si="6383"/>
        <v>3196</v>
      </c>
      <c r="BF382" s="164">
        <f>SUM(AF382,AH382,AJ382,AL382,AN382,AP382,AR382,AT382,AV382,AX382,AZ382,BB382,BD382)</f>
        <v>28033</v>
      </c>
      <c r="BG382" s="165">
        <f>SUM(AG382,AI382,AK382,AM382,AO382,AQ382,AS382,AU382,AW382,AY382,BA382,BC382,BE382)</f>
        <v>31774</v>
      </c>
      <c r="BI382" s="131" t="s">
        <v>17</v>
      </c>
      <c r="BJ382" s="123">
        <f>B382/B405</f>
        <v>1.9853591097613491E-2</v>
      </c>
      <c r="BK382" s="124">
        <f t="shared" ref="BK382" si="6412">C382/C405</f>
        <v>0</v>
      </c>
      <c r="BL382" s="125">
        <f t="shared" ref="BL382" si="6413">D382/D405</f>
        <v>3.0621766053100349E-2</v>
      </c>
      <c r="BM382" s="126">
        <f t="shared" ref="BM382" si="6414">E382/E405</f>
        <v>9.8265611949098418E-5</v>
      </c>
      <c r="BN382" s="123">
        <f t="shared" ref="BN382" si="6415">F382/F405</f>
        <v>4.1425851067383827E-2</v>
      </c>
      <c r="BO382" s="124">
        <f t="shared" ref="BO382" si="6416">G382/G405</f>
        <v>3.3537352226041756E-4</v>
      </c>
      <c r="BP382" s="125">
        <f t="shared" ref="BP382" si="6417">H382/H405</f>
        <v>1.9314443383211293E-2</v>
      </c>
      <c r="BQ382" s="126">
        <f t="shared" ref="BQ382" si="6418">I382/I405</f>
        <v>9.0661831368993653E-4</v>
      </c>
      <c r="BR382" s="123">
        <f t="shared" ref="BR382" si="6419">J382/J405</f>
        <v>2.4215867158671588E-3</v>
      </c>
      <c r="BS382" s="124">
        <f t="shared" ref="BS382" si="6420">K382/K405</f>
        <v>4.0776907393497153E-3</v>
      </c>
      <c r="BT382" s="125">
        <f t="shared" ref="BT382" si="6421">L382/L405</f>
        <v>2.8349746344374814E-3</v>
      </c>
      <c r="BU382" s="123">
        <f t="shared" ref="BU382" si="6422">M382/M405</f>
        <v>6.2653485296895661E-3</v>
      </c>
      <c r="BV382" s="127">
        <f t="shared" ref="BV382" si="6423">N382/N405</f>
        <v>1.0487380330722367E-2</v>
      </c>
      <c r="BW382" s="128">
        <f t="shared" ref="BW382" si="6424">O382/O405</f>
        <v>5.9121621621621625E-3</v>
      </c>
      <c r="BX382" s="123">
        <f t="shared" ref="BX382" si="6425">P382/P405</f>
        <v>3.8656863488213448E-3</v>
      </c>
      <c r="BY382" s="124">
        <f t="shared" ref="BY382" si="6426">Q382/Q405</f>
        <v>5.4814607918441446E-3</v>
      </c>
      <c r="BZ382" s="125">
        <f t="shared" ref="BZ382" si="6427">R382/R405</f>
        <v>2.661164932424351E-3</v>
      </c>
      <c r="CA382" s="126">
        <f t="shared" ref="CA382" si="6428">S382/S405</f>
        <v>8.0876965563884354E-3</v>
      </c>
      <c r="CB382" s="123">
        <f t="shared" ref="CB382" si="6429">T382/T405</f>
        <v>1.9625159454420566E-4</v>
      </c>
      <c r="CC382" s="124">
        <f t="shared" ref="CC382" si="6430">U382/U405</f>
        <v>9.1519219035997561E-3</v>
      </c>
      <c r="CD382" s="125">
        <f t="shared" ref="CD382" si="6431">V382/V405</f>
        <v>2.9219830524982956E-4</v>
      </c>
      <c r="CE382" s="126">
        <f t="shared" ref="CE382" si="6432">W382/W405</f>
        <v>6.6293969227724731E-3</v>
      </c>
      <c r="CF382" s="123">
        <f t="shared" ref="CF382" si="6433">X382/X405</f>
        <v>7.0301240816900414E-5</v>
      </c>
      <c r="CG382" s="124">
        <f t="shared" ref="CG382" si="6434">Y382/Y405</f>
        <v>6.2736614386154676E-3</v>
      </c>
      <c r="CH382" s="125">
        <f t="shared" ref="CH382" si="6435">Z382/Z405</f>
        <v>3.315375051802735E-4</v>
      </c>
      <c r="CI382" s="123">
        <f t="shared" ref="CI382" si="6436">AA382/AA405</f>
        <v>0</v>
      </c>
      <c r="CJ382" s="129">
        <f t="shared" ref="CJ382" si="6437">AB382/AB405</f>
        <v>1.0945560806666907E-2</v>
      </c>
      <c r="CK382" s="130">
        <f t="shared" ref="CK382" si="6438">AC382/AC405</f>
        <v>3.661414380994391E-3</v>
      </c>
    </row>
    <row r="383" spans="1:89" ht="13.8" thickBot="1" x14ac:dyDescent="0.3">
      <c r="A383" s="139" t="s">
        <v>18</v>
      </c>
      <c r="B383" s="187">
        <v>3155</v>
      </c>
      <c r="C383" s="188">
        <v>560</v>
      </c>
      <c r="D383" s="189">
        <v>1812</v>
      </c>
      <c r="E383" s="190">
        <v>481</v>
      </c>
      <c r="F383" s="187">
        <v>2915</v>
      </c>
      <c r="G383" s="191">
        <v>500</v>
      </c>
      <c r="H383" s="189">
        <v>2978</v>
      </c>
      <c r="I383" s="190">
        <v>914</v>
      </c>
      <c r="J383" s="187">
        <v>126</v>
      </c>
      <c r="K383" s="191">
        <v>506</v>
      </c>
      <c r="L383" s="189">
        <v>411</v>
      </c>
      <c r="M383" s="187">
        <v>1878</v>
      </c>
      <c r="N383" s="192">
        <v>2088</v>
      </c>
      <c r="O383" s="193">
        <v>2858</v>
      </c>
      <c r="P383" s="187">
        <v>925</v>
      </c>
      <c r="Q383" s="191">
        <v>1325</v>
      </c>
      <c r="R383" s="189">
        <v>1659</v>
      </c>
      <c r="S383" s="190">
        <v>1479</v>
      </c>
      <c r="T383" s="187">
        <v>100</v>
      </c>
      <c r="U383" s="191">
        <v>905</v>
      </c>
      <c r="V383" s="189">
        <v>569</v>
      </c>
      <c r="W383" s="190">
        <v>2106</v>
      </c>
      <c r="X383" s="187">
        <v>1443</v>
      </c>
      <c r="Y383" s="191">
        <v>1248</v>
      </c>
      <c r="Z383" s="189">
        <v>3744</v>
      </c>
      <c r="AA383" s="187">
        <v>2447</v>
      </c>
      <c r="AB383" s="162">
        <f t="shared" si="6380"/>
        <v>21925</v>
      </c>
      <c r="AC383" s="165">
        <f t="shared" si="6411"/>
        <v>17207</v>
      </c>
      <c r="AE383" s="254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18</v>
      </c>
      <c r="BJ383" s="123">
        <f>B383/B405</f>
        <v>7.1504657434897895E-2</v>
      </c>
      <c r="BK383" s="124">
        <f t="shared" ref="BK383" si="6439">C383/C405</f>
        <v>1.5218631953691877E-2</v>
      </c>
      <c r="BL383" s="125">
        <f t="shared" ref="BL383" si="6440">D383/D405</f>
        <v>7.6851302061243534E-2</v>
      </c>
      <c r="BM383" s="126">
        <f t="shared" ref="BM383" si="6441">E383/E405</f>
        <v>2.363287967375817E-2</v>
      </c>
      <c r="BN383" s="123">
        <f t="shared" ref="BN383" si="6442">F383/F405</f>
        <v>9.7384157952761161E-2</v>
      </c>
      <c r="BO383" s="124">
        <f t="shared" ref="BO383" si="6443">G383/G405</f>
        <v>2.0960845141276097E-2</v>
      </c>
      <c r="BP383" s="125">
        <f t="shared" ref="BP383" si="6444">H383/H405</f>
        <v>6.3207046588135418E-2</v>
      </c>
      <c r="BQ383" s="126">
        <f t="shared" ref="BQ383" si="6445">I383/I405</f>
        <v>1.841442530472449E-2</v>
      </c>
      <c r="BR383" s="123">
        <f t="shared" ref="BR383" si="6446">J383/J405</f>
        <v>1.4529520295202951E-2</v>
      </c>
      <c r="BS383" s="124">
        <f t="shared" ref="BS383" si="6447">K383/K405</f>
        <v>5.4297671423972529E-2</v>
      </c>
      <c r="BT383" s="125">
        <f t="shared" ref="BT383" si="6448">L383/L405</f>
        <v>1.5331244404655327E-2</v>
      </c>
      <c r="BU383" s="123">
        <f t="shared" ref="BU383" si="6449">M383/M405</f>
        <v>5.912725898872867E-2</v>
      </c>
      <c r="BV383" s="127">
        <f t="shared" ref="BV383" si="6450">N383/N405</f>
        <v>4.5430809399477808E-2</v>
      </c>
      <c r="BW383" s="128">
        <f t="shared" ref="BW383" si="6451">O383/O405</f>
        <v>5.7472651222651223E-2</v>
      </c>
      <c r="BX383" s="123">
        <f t="shared" ref="BX383" si="6452">P383/P405</f>
        <v>3.5056469339801409E-2</v>
      </c>
      <c r="BY383" s="124">
        <f t="shared" ref="BY383" si="6453">Q383/Q405</f>
        <v>4.626073598212415E-2</v>
      </c>
      <c r="BZ383" s="125">
        <f t="shared" ref="BZ383" si="6454">R383/R405</f>
        <v>4.9605310369573018E-2</v>
      </c>
      <c r="CA383" s="126">
        <f t="shared" ref="CA383" si="6455">S383/S405</f>
        <v>4.1678408386405907E-2</v>
      </c>
      <c r="CB383" s="123">
        <f t="shared" ref="CB383" si="6456">T383/T405</f>
        <v>9.8125797272102834E-3</v>
      </c>
      <c r="CC383" s="124">
        <f t="shared" ref="CC383" si="6457">U383/U405</f>
        <v>7.8880850692931229E-2</v>
      </c>
      <c r="CD383" s="125">
        <f t="shared" ref="CD383" si="6458">V383/V405</f>
        <v>1.8473426187461447E-2</v>
      </c>
      <c r="CE383" s="126">
        <f t="shared" ref="CE383" si="6459">W383/W405</f>
        <v>5.2095186266264283E-2</v>
      </c>
      <c r="CF383" s="123">
        <f t="shared" ref="CF383" si="6460">X383/X405</f>
        <v>5.0722345249393654E-2</v>
      </c>
      <c r="CG383" s="124">
        <f t="shared" ref="CG383" si="6461">Y383/Y405</f>
        <v>6.7495943753380208E-2</v>
      </c>
      <c r="CH383" s="125">
        <f t="shared" ref="CH383" si="6462">Z383/Z405</f>
        <v>6.2063820969747205E-2</v>
      </c>
      <c r="CI383" s="123">
        <f t="shared" ref="CI383" si="6463">AA383/AA405</f>
        <v>4.1543580863128586E-2</v>
      </c>
      <c r="CJ383" s="129">
        <f t="shared" ref="CJ383" si="6464">AB383/AB405</f>
        <v>5.2731580023329366E-2</v>
      </c>
      <c r="CK383" s="130">
        <f t="shared" ref="CK383" si="6465">AC383/AC405</f>
        <v>4.1475942892541466E-2</v>
      </c>
    </row>
    <row r="384" spans="1:89" ht="14.4" thickTop="1" thickBot="1" x14ac:dyDescent="0.3">
      <c r="A384" s="131" t="s">
        <v>19</v>
      </c>
      <c r="B384" s="180">
        <v>5043</v>
      </c>
      <c r="C384" s="181">
        <v>1527</v>
      </c>
      <c r="D384" s="182">
        <v>2426</v>
      </c>
      <c r="E384" s="183">
        <v>1345</v>
      </c>
      <c r="F384" s="180">
        <v>3300</v>
      </c>
      <c r="G384" s="184">
        <v>1181</v>
      </c>
      <c r="H384" s="182">
        <v>4048</v>
      </c>
      <c r="I384" s="183">
        <v>2200</v>
      </c>
      <c r="J384" s="180">
        <v>288</v>
      </c>
      <c r="K384" s="184">
        <v>1084</v>
      </c>
      <c r="L384" s="182">
        <v>718</v>
      </c>
      <c r="M384" s="180">
        <v>2947</v>
      </c>
      <c r="N384" s="185">
        <v>2810</v>
      </c>
      <c r="O384" s="186">
        <v>4153</v>
      </c>
      <c r="P384" s="180">
        <v>1896</v>
      </c>
      <c r="Q384" s="184">
        <v>2235</v>
      </c>
      <c r="R384" s="182">
        <v>2893</v>
      </c>
      <c r="S384" s="183">
        <v>2203</v>
      </c>
      <c r="T384" s="180">
        <v>295</v>
      </c>
      <c r="U384" s="184">
        <v>1630</v>
      </c>
      <c r="V384" s="182">
        <v>954</v>
      </c>
      <c r="W384" s="183">
        <v>3660</v>
      </c>
      <c r="X384" s="180">
        <v>2306</v>
      </c>
      <c r="Y384" s="184">
        <v>1932</v>
      </c>
      <c r="Z384" s="182">
        <v>4981</v>
      </c>
      <c r="AA384" s="180">
        <v>3193</v>
      </c>
      <c r="AB384" s="162">
        <f t="shared" si="6380"/>
        <v>31958</v>
      </c>
      <c r="AC384" s="165">
        <f t="shared" si="6411"/>
        <v>29290</v>
      </c>
      <c r="AE384" s="251" t="s">
        <v>13</v>
      </c>
      <c r="AF384" s="14">
        <f t="shared" ref="AF384:BG384" si="6466">SUM(AF381:AF383)</f>
        <v>9697</v>
      </c>
      <c r="AG384" s="1">
        <f t="shared" si="6466"/>
        <v>2684</v>
      </c>
      <c r="AH384" s="14">
        <f t="shared" si="6466"/>
        <v>4006</v>
      </c>
      <c r="AI384" s="1">
        <f t="shared" si="6466"/>
        <v>3055</v>
      </c>
      <c r="AJ384" s="14">
        <f t="shared" si="6466"/>
        <v>6333</v>
      </c>
      <c r="AK384" s="1">
        <f t="shared" si="6466"/>
        <v>2470</v>
      </c>
      <c r="AL384" s="14">
        <f t="shared" si="6466"/>
        <v>7504</v>
      </c>
      <c r="AM384" s="1">
        <f t="shared" si="6466"/>
        <v>4887</v>
      </c>
      <c r="AN384" s="14">
        <f t="shared" si="6466"/>
        <v>660</v>
      </c>
      <c r="AO384" s="1">
        <f t="shared" si="6466"/>
        <v>2388</v>
      </c>
      <c r="AP384" s="14">
        <f t="shared" si="6466"/>
        <v>1583</v>
      </c>
      <c r="AQ384" s="1">
        <f t="shared" si="6466"/>
        <v>8502</v>
      </c>
      <c r="AR384" s="14">
        <f t="shared" si="6466"/>
        <v>5055</v>
      </c>
      <c r="AS384" s="1">
        <f t="shared" si="6466"/>
        <v>9991</v>
      </c>
      <c r="AT384" s="14">
        <f t="shared" si="6466"/>
        <v>4275</v>
      </c>
      <c r="AU384" s="1">
        <f t="shared" si="6466"/>
        <v>5078</v>
      </c>
      <c r="AV384" s="14">
        <f t="shared" si="6466"/>
        <v>5965</v>
      </c>
      <c r="AW384" s="1">
        <f t="shared" si="6466"/>
        <v>4421</v>
      </c>
      <c r="AX384" s="14">
        <f t="shared" si="6466"/>
        <v>610</v>
      </c>
      <c r="AY384" s="1">
        <f t="shared" si="6466"/>
        <v>3764</v>
      </c>
      <c r="AZ384" s="14">
        <f t="shared" si="6466"/>
        <v>2047</v>
      </c>
      <c r="BA384" s="1">
        <f t="shared" si="6466"/>
        <v>7743</v>
      </c>
      <c r="BB384" s="14">
        <f t="shared" si="6466"/>
        <v>4242</v>
      </c>
      <c r="BC384" s="1">
        <f t="shared" si="6466"/>
        <v>4599</v>
      </c>
      <c r="BD384" s="14">
        <f t="shared" si="6466"/>
        <v>11031</v>
      </c>
      <c r="BE384" s="1">
        <f t="shared" si="6466"/>
        <v>6470</v>
      </c>
      <c r="BF384" s="166">
        <f t="shared" si="6466"/>
        <v>63008</v>
      </c>
      <c r="BG384" s="167">
        <f t="shared" si="6466"/>
        <v>66052</v>
      </c>
      <c r="BI384" s="131" t="s">
        <v>19</v>
      </c>
      <c r="BJ384" s="123">
        <f>B384/B405</f>
        <v>0.11429413231194616</v>
      </c>
      <c r="BK384" s="124">
        <f t="shared" ref="BK384" si="6467">C384/C405</f>
        <v>4.1497948202299101E-2</v>
      </c>
      <c r="BL384" s="125">
        <f t="shared" ref="BL384" si="6468">D384/D405</f>
        <v>0.10289252693188565</v>
      </c>
      <c r="BM384" s="126">
        <f t="shared" ref="BM384" si="6469">E384/E405</f>
        <v>6.6083624035768687E-2</v>
      </c>
      <c r="BN384" s="123">
        <f t="shared" ref="BN384" si="6470">F384/F405</f>
        <v>0.11024621655029566</v>
      </c>
      <c r="BO384" s="124">
        <f t="shared" ref="BO384" si="6471">G384/G405</f>
        <v>4.9509516223694136E-2</v>
      </c>
      <c r="BP384" s="125">
        <f t="shared" ref="BP384" si="6472">H384/H405</f>
        <v>8.591743606070254E-2</v>
      </c>
      <c r="BQ384" s="126">
        <f t="shared" ref="BQ384" si="6473">I384/I405</f>
        <v>4.4323562002619117E-2</v>
      </c>
      <c r="BR384" s="123">
        <f t="shared" ref="BR384" si="6474">J384/J405</f>
        <v>3.3210332103321034E-2</v>
      </c>
      <c r="BS384" s="124">
        <f t="shared" ref="BS384" si="6475">K384/K405</f>
        <v>0.11632149372250242</v>
      </c>
      <c r="BT384" s="125">
        <f t="shared" ref="BT384" si="6476">L384/L405</f>
        <v>2.678304983586989E-2</v>
      </c>
      <c r="BU384" s="123">
        <f t="shared" ref="BU384" si="6477">M384/M405</f>
        <v>9.2783829733643977E-2</v>
      </c>
      <c r="BV384" s="127">
        <f t="shared" ref="BV384" si="6478">N384/N405</f>
        <v>6.1140121845082683E-2</v>
      </c>
      <c r="BW384" s="128">
        <f t="shared" ref="BW384" si="6479">O384/O405</f>
        <v>8.3514317889317888E-2</v>
      </c>
      <c r="BX384" s="123">
        <f t="shared" ref="BX384" si="6480">P384/P405</f>
        <v>7.1856287425149698E-2</v>
      </c>
      <c r="BY384" s="124">
        <f t="shared" ref="BY384" si="6481">Q384/Q405</f>
        <v>7.8032260317016974E-2</v>
      </c>
      <c r="BZ384" s="125">
        <f t="shared" ref="BZ384" si="6482">R384/R405</f>
        <v>8.6502810668580316E-2</v>
      </c>
      <c r="CA384" s="126">
        <f t="shared" ref="CA384" si="6483">S384/S405</f>
        <v>6.2080820605309138E-2</v>
      </c>
      <c r="CB384" s="123">
        <f t="shared" ref="CB384" si="6484">T384/T405</f>
        <v>2.8947110195270336E-2</v>
      </c>
      <c r="CC384" s="124">
        <f t="shared" ref="CC384" si="6485">U384/U405</f>
        <v>0.14207269240826287</v>
      </c>
      <c r="CD384" s="125">
        <f t="shared" ref="CD384" si="6486">V384/V405</f>
        <v>3.0973020356481931E-2</v>
      </c>
      <c r="CE384" s="126">
        <f t="shared" ref="CE384" si="6487">W384/W405</f>
        <v>9.0535793796071837E-2</v>
      </c>
      <c r="CF384" s="123">
        <f t="shared" ref="CF384" si="6488">X384/X405</f>
        <v>8.1057330661886182E-2</v>
      </c>
      <c r="CG384" s="124">
        <f t="shared" ref="CG384" si="6489">Y384/Y405</f>
        <v>0.1044889129259059</v>
      </c>
      <c r="CH384" s="125">
        <f t="shared" ref="CH384" si="6490">Z384/Z405</f>
        <v>8.2569415665147125E-2</v>
      </c>
      <c r="CI384" s="123">
        <f t="shared" ref="CI384" si="6491">AA384/AA405</f>
        <v>5.4208685613391733E-2</v>
      </c>
      <c r="CJ384" s="129">
        <f t="shared" ref="CJ384" si="6492">AB384/AB405</f>
        <v>7.6861839652705127E-2</v>
      </c>
      <c r="CK384" s="130">
        <f t="shared" ref="CK384" si="6493">AC384/AC405</f>
        <v>7.0600939578226274E-2</v>
      </c>
    </row>
    <row r="385" spans="1:89" ht="13.8" thickTop="1" x14ac:dyDescent="0.25">
      <c r="A385" s="139" t="s">
        <v>20</v>
      </c>
      <c r="B385" s="266">
        <v>5496</v>
      </c>
      <c r="C385" s="267">
        <v>1416</v>
      </c>
      <c r="D385" s="268">
        <v>2141</v>
      </c>
      <c r="E385" s="269">
        <v>1613</v>
      </c>
      <c r="F385" s="266">
        <v>3591</v>
      </c>
      <c r="G385" s="270">
        <v>1244</v>
      </c>
      <c r="H385" s="268">
        <v>4108</v>
      </c>
      <c r="I385" s="269">
        <v>2386</v>
      </c>
      <c r="J385" s="266">
        <v>367</v>
      </c>
      <c r="K385" s="270">
        <v>1228</v>
      </c>
      <c r="L385" s="268">
        <v>858</v>
      </c>
      <c r="M385" s="266">
        <v>4331</v>
      </c>
      <c r="N385" s="271">
        <v>2867</v>
      </c>
      <c r="O385" s="272">
        <v>5226</v>
      </c>
      <c r="P385" s="266">
        <v>2487</v>
      </c>
      <c r="Q385" s="270">
        <v>2701</v>
      </c>
      <c r="R385" s="268">
        <v>3229</v>
      </c>
      <c r="S385" s="269">
        <v>2445</v>
      </c>
      <c r="T385" s="266">
        <v>343</v>
      </c>
      <c r="U385" s="270">
        <v>2014</v>
      </c>
      <c r="V385" s="268">
        <v>1106</v>
      </c>
      <c r="W385" s="269">
        <v>4103</v>
      </c>
      <c r="X385" s="266">
        <v>2237</v>
      </c>
      <c r="Y385" s="270">
        <v>2297</v>
      </c>
      <c r="Z385" s="268">
        <v>6145</v>
      </c>
      <c r="AA385" s="266">
        <v>3274</v>
      </c>
      <c r="AB385" s="162">
        <f t="shared" si="6380"/>
        <v>34975</v>
      </c>
      <c r="AC385" s="165">
        <f t="shared" si="6411"/>
        <v>34278</v>
      </c>
      <c r="BI385" s="139" t="s">
        <v>20</v>
      </c>
      <c r="BJ385" s="123">
        <f>B385/B405</f>
        <v>0.12456088661242436</v>
      </c>
      <c r="BK385" s="124">
        <f t="shared" ref="BK385" si="6494">C385/C405</f>
        <v>3.8481397940049462E-2</v>
      </c>
      <c r="BL385" s="125">
        <f t="shared" ref="BL385" si="6495">D385/D405</f>
        <v>9.0804987700398673E-2</v>
      </c>
      <c r="BM385" s="126">
        <f t="shared" ref="BM385" si="6496">E385/E405</f>
        <v>7.9251216036947875E-2</v>
      </c>
      <c r="BN385" s="123">
        <f t="shared" ref="BN385" si="6497">F385/F405</f>
        <v>0.11996792837336719</v>
      </c>
      <c r="BO385" s="124">
        <f t="shared" ref="BO385" si="6498">G385/G405</f>
        <v>5.2150582711494926E-2</v>
      </c>
      <c r="BP385" s="125">
        <f t="shared" ref="BP385" si="6499">H385/H405</f>
        <v>8.7190915844210973E-2</v>
      </c>
      <c r="BQ385" s="126">
        <f t="shared" ref="BQ385" si="6500">I385/I405</f>
        <v>4.8070917699204192E-2</v>
      </c>
      <c r="BR385" s="123">
        <f t="shared" ref="BR385" si="6501">J385/J405</f>
        <v>4.2320110701107014E-2</v>
      </c>
      <c r="BS385" s="124">
        <f t="shared" ref="BS385" si="6502">K385/K405</f>
        <v>0.13177379547161713</v>
      </c>
      <c r="BT385" s="125">
        <f t="shared" ref="BT385" si="6503">L385/L405</f>
        <v>3.2005371530886305E-2</v>
      </c>
      <c r="BU385" s="123">
        <f t="shared" ref="BU385" si="6504">M385/M405</f>
        <v>0.13635791197027894</v>
      </c>
      <c r="BV385" s="127">
        <f t="shared" ref="BV385" si="6505">N385/N405</f>
        <v>6.2380330722367275E-2</v>
      </c>
      <c r="BW385" s="128">
        <f t="shared" ref="BW385" si="6506">O385/O405</f>
        <v>0.10509169884169885</v>
      </c>
      <c r="BX385" s="123">
        <f t="shared" ref="BX385" si="6507">P385/P405</f>
        <v>9.425452891684985E-2</v>
      </c>
      <c r="BY385" s="124">
        <f t="shared" ref="BY385" si="6508">Q385/Q405</f>
        <v>9.4302073877522513E-2</v>
      </c>
      <c r="BZ385" s="125">
        <f t="shared" ref="BZ385" si="6509">R385/R405</f>
        <v>9.6549455806721682E-2</v>
      </c>
      <c r="CA385" s="126">
        <f t="shared" ref="CA385" si="6510">S385/S405</f>
        <v>6.8900411429859656E-2</v>
      </c>
      <c r="CB385" s="123">
        <f t="shared" ref="CB385" si="6511">T385/T405</f>
        <v>3.3657148464331273E-2</v>
      </c>
      <c r="CC385" s="124">
        <f t="shared" ref="CC385" si="6512">U385/U405</f>
        <v>0.17554257822714198</v>
      </c>
      <c r="CD385" s="125">
        <f t="shared" ref="CD385" si="6513">V385/V405</f>
        <v>3.5907925067367945E-2</v>
      </c>
      <c r="CE385" s="126">
        <f t="shared" ref="CE385" si="6514">W385/W405</f>
        <v>0.10149408796319201</v>
      </c>
      <c r="CF385" s="123">
        <f t="shared" ref="CF385" si="6515">X385/X405</f>
        <v>7.8631937853703121E-2</v>
      </c>
      <c r="CG385" s="124">
        <f t="shared" ref="CG385" si="6516">Y385/Y405</f>
        <v>0.12422931314223905</v>
      </c>
      <c r="CH385" s="125">
        <f t="shared" ref="CH385" si="6517">Z385/Z405</f>
        <v>0.10186489846663904</v>
      </c>
      <c r="CI385" s="123">
        <f t="shared" ref="CI385" si="6518">AA385/AA405</f>
        <v>5.5583851142575802E-2</v>
      </c>
      <c r="CJ385" s="129">
        <f t="shared" ref="CJ385" si="6519">AB385/AB405</f>
        <v>8.411799367461549E-2</v>
      </c>
      <c r="CK385" s="130">
        <f t="shared" ref="CK385" si="6520">AC385/AC405</f>
        <v>8.2624069882637083E-2</v>
      </c>
    </row>
    <row r="386" spans="1:89" ht="13.8" thickBot="1" x14ac:dyDescent="0.3">
      <c r="A386" s="131" t="s">
        <v>21</v>
      </c>
      <c r="B386" s="273">
        <v>4201</v>
      </c>
      <c r="C386" s="274">
        <v>1268</v>
      </c>
      <c r="D386" s="275">
        <v>1865</v>
      </c>
      <c r="E386" s="276">
        <v>1442</v>
      </c>
      <c r="F386" s="273">
        <v>2742</v>
      </c>
      <c r="G386" s="277">
        <v>1226</v>
      </c>
      <c r="H386" s="275">
        <v>3396</v>
      </c>
      <c r="I386" s="276">
        <v>2501</v>
      </c>
      <c r="J386" s="273">
        <v>293</v>
      </c>
      <c r="K386" s="277">
        <v>1160</v>
      </c>
      <c r="L386" s="275">
        <v>725</v>
      </c>
      <c r="M386" s="273">
        <v>4171</v>
      </c>
      <c r="N386" s="278">
        <v>2188</v>
      </c>
      <c r="O386" s="279">
        <v>4765</v>
      </c>
      <c r="P386" s="273">
        <v>1788</v>
      </c>
      <c r="Q386" s="277">
        <v>2377</v>
      </c>
      <c r="R386" s="275">
        <v>2736</v>
      </c>
      <c r="S386" s="276">
        <v>1976</v>
      </c>
      <c r="T386" s="273">
        <v>267</v>
      </c>
      <c r="U386" s="277">
        <v>1750</v>
      </c>
      <c r="V386" s="275">
        <v>941</v>
      </c>
      <c r="W386" s="276">
        <v>3640</v>
      </c>
      <c r="X386" s="273">
        <v>2005</v>
      </c>
      <c r="Y386" s="277">
        <v>2302</v>
      </c>
      <c r="Z386" s="275">
        <v>4886</v>
      </c>
      <c r="AA386" s="273">
        <v>3196</v>
      </c>
      <c r="AB386" s="162">
        <f t="shared" si="6380"/>
        <v>28033</v>
      </c>
      <c r="AC386" s="165">
        <f t="shared" si="6411"/>
        <v>31774</v>
      </c>
      <c r="AE386" t="s">
        <v>85</v>
      </c>
      <c r="BI386" s="131" t="s">
        <v>21</v>
      </c>
      <c r="BJ386" s="123">
        <f>B386/B405</f>
        <v>9.5211114384787979E-2</v>
      </c>
      <c r="BK386" s="124">
        <f t="shared" ref="BK386" si="6521">C386/C405</f>
        <v>3.4459330923716606E-2</v>
      </c>
      <c r="BL386" s="125">
        <f t="shared" ref="BL386" si="6522">D386/D405</f>
        <v>7.9099160234116547E-2</v>
      </c>
      <c r="BM386" s="126">
        <f t="shared" ref="BM386" si="6523">E386/E405</f>
        <v>7.0849506215299951E-2</v>
      </c>
      <c r="BN386" s="123">
        <f t="shared" ref="BN386" si="6524">F386/F405</f>
        <v>9.1604583569972933E-2</v>
      </c>
      <c r="BO386" s="124">
        <f t="shared" ref="BO386" si="6525">G386/G405</f>
        <v>5.1395992286408988E-2</v>
      </c>
      <c r="BP386" s="125">
        <f t="shared" ref="BP386" si="6526">H386/H405</f>
        <v>7.2078955746577522E-2</v>
      </c>
      <c r="BQ386" s="126">
        <f t="shared" ref="BQ386" si="6527">I386/I405</f>
        <v>5.038783116752292E-2</v>
      </c>
      <c r="BR386" s="123">
        <f t="shared" ref="BR386" si="6528">J386/J405</f>
        <v>3.378690036900369E-2</v>
      </c>
      <c r="BS386" s="124">
        <f t="shared" ref="BS386" si="6529">K386/K405</f>
        <v>0.12447687520120185</v>
      </c>
      <c r="BT386" s="125">
        <f t="shared" ref="BT386" si="6530">L386/L405</f>
        <v>2.704416592062071E-2</v>
      </c>
      <c r="BU386" s="123">
        <f t="shared" ref="BU386" si="6531">M386/M405</f>
        <v>0.13132044581575467</v>
      </c>
      <c r="BV386" s="127">
        <f t="shared" ref="BV386" si="6532">N386/N405</f>
        <v>4.760661444734552E-2</v>
      </c>
      <c r="BW386" s="128">
        <f t="shared" ref="BW386" si="6533">O386/O405</f>
        <v>9.5821267696267698E-2</v>
      </c>
      <c r="BX386" s="123">
        <f t="shared" ref="BX386" si="6534">P386/P405</f>
        <v>6.7763207761691813E-2</v>
      </c>
      <c r="BY386" s="124">
        <f t="shared" ref="BY386" si="6535">Q386/Q405</f>
        <v>8.2990014663780462E-2</v>
      </c>
      <c r="BZ386" s="125">
        <f t="shared" ref="BZ386" si="6536">R386/R405</f>
        <v>8.1808396124865443E-2</v>
      </c>
      <c r="CA386" s="126">
        <f t="shared" ref="CA386" si="6537">S386/S405</f>
        <v>5.5683931691371244E-2</v>
      </c>
      <c r="CB386" s="123">
        <f t="shared" ref="CB386" si="6538">T386/T405</f>
        <v>2.6199587871651456E-2</v>
      </c>
      <c r="CC386" s="124">
        <f t="shared" ref="CC386" si="6539">U386/U405</f>
        <v>0.1525320317266626</v>
      </c>
      <c r="CD386" s="125">
        <f t="shared" ref="CD386" si="6540">V386/V405</f>
        <v>3.0550956137787733E-2</v>
      </c>
      <c r="CE386" s="126">
        <f t="shared" ref="CE386" si="6541">W386/W405</f>
        <v>9.0041062682432102E-2</v>
      </c>
      <c r="CF386" s="123">
        <f t="shared" ref="CF386" si="6542">X386/X405</f>
        <v>7.0476993918942674E-2</v>
      </c>
      <c r="CG386" s="124">
        <f t="shared" ref="CG386" si="6543">Y386/Y405</f>
        <v>0.12449972958355868</v>
      </c>
      <c r="CH386" s="125">
        <f t="shared" ref="CH386" si="6544">Z386/Z405</f>
        <v>8.0994612515540826E-2</v>
      </c>
      <c r="CI386" s="123">
        <f t="shared" ref="CI386" si="6545">AA386/AA405</f>
        <v>5.4259617670028182E-2</v>
      </c>
      <c r="CJ386" s="129">
        <f t="shared" ref="CJ386" si="6546">AB386/AB405</f>
        <v>6.7421864665632478E-2</v>
      </c>
      <c r="CK386" s="130">
        <f t="shared" ref="CK386" si="6547">AC386/AC405</f>
        <v>7.6588400619957725E-2</v>
      </c>
    </row>
    <row r="387" spans="1:89" ht="14.4" thickTop="1" thickBot="1" x14ac:dyDescent="0.3">
      <c r="A387" s="139" t="s">
        <v>22</v>
      </c>
      <c r="B387" s="187">
        <v>2853</v>
      </c>
      <c r="C387" s="188">
        <v>1137</v>
      </c>
      <c r="D387" s="189">
        <v>1438</v>
      </c>
      <c r="E387" s="190">
        <v>991</v>
      </c>
      <c r="F387" s="187">
        <v>1988</v>
      </c>
      <c r="G387" s="191">
        <v>818</v>
      </c>
      <c r="H387" s="189">
        <v>3038</v>
      </c>
      <c r="I387" s="190">
        <v>2084</v>
      </c>
      <c r="J387" s="187">
        <v>269</v>
      </c>
      <c r="K387" s="191">
        <v>865</v>
      </c>
      <c r="L387" s="189">
        <v>625</v>
      </c>
      <c r="M387" s="187">
        <v>2618</v>
      </c>
      <c r="N387" s="192">
        <v>1990</v>
      </c>
      <c r="O387" s="193">
        <v>3672</v>
      </c>
      <c r="P387" s="187">
        <v>1185</v>
      </c>
      <c r="Q387" s="191">
        <v>1694</v>
      </c>
      <c r="R387" s="189">
        <v>2122</v>
      </c>
      <c r="S387" s="190">
        <v>1661</v>
      </c>
      <c r="T387" s="187">
        <v>242</v>
      </c>
      <c r="U387" s="191">
        <v>876</v>
      </c>
      <c r="V387" s="189">
        <v>870</v>
      </c>
      <c r="W387" s="190">
        <v>2759</v>
      </c>
      <c r="X387" s="187">
        <v>1686</v>
      </c>
      <c r="Y387" s="191">
        <v>1318</v>
      </c>
      <c r="Z387" s="189">
        <v>3691</v>
      </c>
      <c r="AA387" s="187">
        <v>2844</v>
      </c>
      <c r="AB387" s="162">
        <f t="shared" si="6380"/>
        <v>21997</v>
      </c>
      <c r="AC387" s="165">
        <f t="shared" si="6411"/>
        <v>23337</v>
      </c>
      <c r="AE387" s="290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39" t="s">
        <v>22</v>
      </c>
      <c r="BJ387" s="123">
        <f>B387/B405</f>
        <v>6.4660154567912423E-2</v>
      </c>
      <c r="BK387" s="124">
        <f t="shared" ref="BK387" si="6548">C387/C405</f>
        <v>3.0899258091692257E-2</v>
      </c>
      <c r="BL387" s="125">
        <f t="shared" ref="BL387" si="6549">D387/D405</f>
        <v>6.0989057596064128E-2</v>
      </c>
      <c r="BM387" s="126">
        <f t="shared" ref="BM387" si="6550">E387/E405</f>
        <v>4.8690610720778266E-2</v>
      </c>
      <c r="BN387" s="123">
        <f t="shared" ref="BN387" si="6551">F387/F405</f>
        <v>6.6414993485450838E-2</v>
      </c>
      <c r="BO387" s="124">
        <f t="shared" ref="BO387" si="6552">G387/G405</f>
        <v>3.4291942651127692E-2</v>
      </c>
      <c r="BP387" s="125">
        <f t="shared" ref="BP387" si="6553">H387/H405</f>
        <v>6.4480526371643851E-2</v>
      </c>
      <c r="BQ387" s="126">
        <f t="shared" ref="BQ387" si="6554">I387/I405</f>
        <v>4.1986501460662837E-2</v>
      </c>
      <c r="BR387" s="123">
        <f t="shared" ref="BR387" si="6555">J387/J405</f>
        <v>3.1019372693726937E-2</v>
      </c>
      <c r="BS387" s="124">
        <f t="shared" ref="BS387" si="6556">K387/K405</f>
        <v>9.2821118145723788E-2</v>
      </c>
      <c r="BT387" s="125">
        <f t="shared" ref="BT387" si="6557">L387/L405</f>
        <v>2.3313936138466128E-2</v>
      </c>
      <c r="BU387" s="123">
        <f t="shared" ref="BU387" si="6558">M387/M405</f>
        <v>8.2425539953403432E-2</v>
      </c>
      <c r="BV387" s="127">
        <f t="shared" ref="BV387" si="6559">N387/N405</f>
        <v>4.3298520452567449E-2</v>
      </c>
      <c r="BW387" s="128">
        <f t="shared" ref="BW387" si="6560">O387/O405</f>
        <v>7.3841698841698847E-2</v>
      </c>
      <c r="BX387" s="123">
        <f t="shared" ref="BX387" si="6561">P387/P405</f>
        <v>4.4910179640718563E-2</v>
      </c>
      <c r="BY387" s="124">
        <f t="shared" ref="BY387" si="6562">Q387/Q405</f>
        <v>5.9143914531108163E-2</v>
      </c>
      <c r="BZ387" s="125">
        <f t="shared" ref="BZ387" si="6563">R387/R405</f>
        <v>6.3449348164095198E-2</v>
      </c>
      <c r="CA387" s="126">
        <f t="shared" ref="CA387" si="6564">S387/S405</f>
        <v>4.6807191568505886E-2</v>
      </c>
      <c r="CB387" s="123">
        <f t="shared" ref="CB387" si="6565">T387/T405</f>
        <v>2.3746442939848886E-2</v>
      </c>
      <c r="CC387" s="124">
        <f t="shared" ref="CC387" si="6566">U387/U405</f>
        <v>7.6353177024317959E-2</v>
      </c>
      <c r="CD387" s="125">
        <f t="shared" ref="CD387" si="6567">V387/V405</f>
        <v>2.8245836174150191E-2</v>
      </c>
      <c r="CE387" s="126">
        <f t="shared" ref="CE387" si="6568">W387/W405</f>
        <v>6.8248157126601691E-2</v>
      </c>
      <c r="CF387" s="123">
        <f t="shared" ref="CF387" si="6569">X387/X405</f>
        <v>5.9263946008647053E-2</v>
      </c>
      <c r="CG387" s="124">
        <f t="shared" ref="CG387" si="6570">Y387/Y405</f>
        <v>7.1281773931855058E-2</v>
      </c>
      <c r="CH387" s="125">
        <f t="shared" ref="CH387" si="6571">Z387/Z405</f>
        <v>6.1185246581019481E-2</v>
      </c>
      <c r="CI387" s="123">
        <f t="shared" ref="CI387" si="6572">AA387/AA405</f>
        <v>4.8283589691351735E-2</v>
      </c>
      <c r="CJ387" s="129">
        <f t="shared" ref="CJ387" si="6573">AB387/AB405</f>
        <v>5.2904746443474392E-2</v>
      </c>
      <c r="CK387" s="130">
        <f t="shared" ref="CK387" si="6574">AC387/AC405</f>
        <v>5.6251762613078411E-2</v>
      </c>
    </row>
    <row r="388" spans="1:89" ht="15" thickTop="1" thickBot="1" x14ac:dyDescent="0.35">
      <c r="A388" s="131" t="s">
        <v>23</v>
      </c>
      <c r="B388" s="180">
        <v>2356</v>
      </c>
      <c r="C388" s="181">
        <v>1464</v>
      </c>
      <c r="D388" s="182">
        <v>1232</v>
      </c>
      <c r="E388" s="183">
        <v>825</v>
      </c>
      <c r="F388" s="180">
        <v>1577</v>
      </c>
      <c r="G388" s="184">
        <v>848</v>
      </c>
      <c r="H388" s="182">
        <v>2689</v>
      </c>
      <c r="I388" s="183">
        <v>2129</v>
      </c>
      <c r="J388" s="180">
        <v>306</v>
      </c>
      <c r="K388" s="184">
        <v>750</v>
      </c>
      <c r="L388" s="182">
        <v>738</v>
      </c>
      <c r="M388" s="180">
        <v>2178</v>
      </c>
      <c r="N388" s="185">
        <v>1896</v>
      </c>
      <c r="O388" s="186">
        <v>2764</v>
      </c>
      <c r="P388" s="180">
        <v>1245</v>
      </c>
      <c r="Q388" s="184">
        <v>1162</v>
      </c>
      <c r="R388" s="182">
        <v>1943</v>
      </c>
      <c r="S388" s="183">
        <v>1366</v>
      </c>
      <c r="T388" s="180">
        <v>277</v>
      </c>
      <c r="U388" s="184">
        <v>472</v>
      </c>
      <c r="V388" s="182">
        <v>759</v>
      </c>
      <c r="W388" s="183">
        <v>2609</v>
      </c>
      <c r="X388" s="180">
        <v>1265</v>
      </c>
      <c r="Y388" s="184">
        <v>907</v>
      </c>
      <c r="Z388" s="182">
        <v>3257</v>
      </c>
      <c r="AA388" s="180">
        <v>2536</v>
      </c>
      <c r="AB388" s="162">
        <f t="shared" si="6380"/>
        <v>19540</v>
      </c>
      <c r="AC388" s="165">
        <f t="shared" si="6411"/>
        <v>20010</v>
      </c>
      <c r="AE388" s="291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68" t="s">
        <v>14</v>
      </c>
      <c r="BG388" s="169" t="s">
        <v>15</v>
      </c>
      <c r="BI388" s="131" t="s">
        <v>23</v>
      </c>
      <c r="BJ388" s="123">
        <f>B388/B405</f>
        <v>5.3396187929197925E-2</v>
      </c>
      <c r="BK388" s="124">
        <f t="shared" ref="BK388" si="6575">C388/C405</f>
        <v>3.9785852107508762E-2</v>
      </c>
      <c r="BL388" s="125">
        <f t="shared" ref="BL388" si="6576">D388/D405</f>
        <v>5.2252099414708625E-2</v>
      </c>
      <c r="BM388" s="126">
        <f t="shared" ref="BM388" si="6577">E388/E405</f>
        <v>4.0534564929003099E-2</v>
      </c>
      <c r="BN388" s="123">
        <f t="shared" ref="BN388" si="6578">F388/F405</f>
        <v>5.2684328333277651E-2</v>
      </c>
      <c r="BO388" s="124">
        <f t="shared" ref="BO388" si="6579">G388/G405</f>
        <v>3.554959335960426E-2</v>
      </c>
      <c r="BP388" s="125">
        <f t="shared" ref="BP388" si="6580">H388/H405</f>
        <v>5.707311896423644E-2</v>
      </c>
      <c r="BQ388" s="126">
        <f t="shared" ref="BQ388" si="6581">I388/I405</f>
        <v>4.2893119774352777E-2</v>
      </c>
      <c r="BR388" s="123">
        <f t="shared" ref="BR388" si="6582">J388/J405</f>
        <v>3.5285977859778599E-2</v>
      </c>
      <c r="BS388" s="124">
        <f t="shared" ref="BS388" si="6583">K388/K405</f>
        <v>8.0480738276639124E-2</v>
      </c>
      <c r="BT388" s="125">
        <f t="shared" ref="BT388" si="6584">L388/L405</f>
        <v>2.7529095792300805E-2</v>
      </c>
      <c r="BU388" s="123">
        <f t="shared" ref="BU388" si="6585">M388/M405</f>
        <v>6.8572508028461682E-2</v>
      </c>
      <c r="BV388" s="127">
        <f t="shared" ref="BV388" si="6586">N388/N405</f>
        <v>4.1253263707571798E-2</v>
      </c>
      <c r="BW388" s="128">
        <f t="shared" ref="BW388" si="6587">O388/O405</f>
        <v>5.5582368082368085E-2</v>
      </c>
      <c r="BX388" s="123">
        <f t="shared" ref="BX388" si="6588">P388/P405</f>
        <v>4.7184112787084058E-2</v>
      </c>
      <c r="BY388" s="124">
        <f t="shared" ref="BY388" si="6589">Q388/Q405</f>
        <v>4.0569792612247746E-2</v>
      </c>
      <c r="BZ388" s="125">
        <f t="shared" ref="BZ388" si="6590">R388/R405</f>
        <v>5.8097117569668698E-2</v>
      </c>
      <c r="CA388" s="126">
        <f t="shared" ref="CA388" si="6591">S388/S405</f>
        <v>3.8494053993124049E-2</v>
      </c>
      <c r="CB388" s="123">
        <f t="shared" ref="CB388" si="6592">T388/T405</f>
        <v>2.7180845844372487E-2</v>
      </c>
      <c r="CC388" s="124">
        <f t="shared" ref="CC388" si="6593">U388/U405</f>
        <v>4.1140067985705568E-2</v>
      </c>
      <c r="CD388" s="125">
        <f t="shared" ref="CD388" si="6594">V388/V405</f>
        <v>2.4642057076068959E-2</v>
      </c>
      <c r="CE388" s="126">
        <f t="shared" ref="CE388" si="6595">W388/W405</f>
        <v>6.4537673774303667E-2</v>
      </c>
      <c r="CF388" s="123">
        <f t="shared" ref="CF388" si="6596">X388/X405</f>
        <v>4.4465534816689516E-2</v>
      </c>
      <c r="CG388" s="124">
        <f t="shared" ref="CG388" si="6597">Y388/Y405</f>
        <v>4.9053542455381287E-2</v>
      </c>
      <c r="CH388" s="125">
        <f t="shared" ref="CH388" si="6598">Z388/Z405</f>
        <v>5.3990882718607545E-2</v>
      </c>
      <c r="CI388" s="123">
        <f t="shared" ref="CI388" si="6599">AA388/AA405</f>
        <v>4.3054565210009846E-2</v>
      </c>
      <c r="CJ388" s="129">
        <f t="shared" ref="CJ388" si="6600">AB388/AB405</f>
        <v>4.6995442356025346E-2</v>
      </c>
      <c r="CK388" s="130">
        <f t="shared" ref="CK388" si="6601">AC388/AC405</f>
        <v>4.8232325058392207E-2</v>
      </c>
    </row>
    <row r="389" spans="1:89" ht="13.8" thickTop="1" x14ac:dyDescent="0.25">
      <c r="A389" s="139" t="s">
        <v>24</v>
      </c>
      <c r="B389" s="194">
        <v>2034</v>
      </c>
      <c r="C389" s="188">
        <v>1330</v>
      </c>
      <c r="D389" s="189">
        <v>1106</v>
      </c>
      <c r="E389" s="190">
        <v>692</v>
      </c>
      <c r="F389" s="187">
        <v>1439</v>
      </c>
      <c r="G389" s="191">
        <v>701</v>
      </c>
      <c r="H389" s="189">
        <v>2428</v>
      </c>
      <c r="I389" s="190">
        <v>1928</v>
      </c>
      <c r="J389" s="187">
        <v>338</v>
      </c>
      <c r="K389" s="191">
        <v>616</v>
      </c>
      <c r="L389" s="189">
        <v>802</v>
      </c>
      <c r="M389" s="187">
        <v>1793</v>
      </c>
      <c r="N389" s="192">
        <v>1725</v>
      </c>
      <c r="O389" s="195">
        <v>2565</v>
      </c>
      <c r="P389" s="187">
        <v>1057</v>
      </c>
      <c r="Q389" s="191">
        <v>952</v>
      </c>
      <c r="R389" s="189">
        <v>1656</v>
      </c>
      <c r="S389" s="190">
        <v>1333</v>
      </c>
      <c r="T389" s="187">
        <v>282</v>
      </c>
      <c r="U389" s="191">
        <v>459</v>
      </c>
      <c r="V389" s="189">
        <v>869</v>
      </c>
      <c r="W389" s="196">
        <v>2346</v>
      </c>
      <c r="X389" s="187">
        <v>1123</v>
      </c>
      <c r="Y389" s="191">
        <v>838</v>
      </c>
      <c r="Z389" s="189">
        <v>3248</v>
      </c>
      <c r="AA389" s="187">
        <v>2840</v>
      </c>
      <c r="AB389" s="162">
        <f t="shared" si="6380"/>
        <v>18107</v>
      </c>
      <c r="AC389" s="165">
        <f t="shared" si="6411"/>
        <v>18393</v>
      </c>
      <c r="AE389" s="254" t="str">
        <f>$AE$17</f>
        <v>17:00 - 17:59</v>
      </c>
      <c r="AF389" s="120">
        <f t="shared" ref="AF389:AO390" si="6602">SUMIF($A$9:$A$32,$AE389,B$381:B$404)</f>
        <v>1993</v>
      </c>
      <c r="AG389" s="177">
        <f t="shared" si="6602"/>
        <v>4737</v>
      </c>
      <c r="AH389" s="121">
        <f t="shared" si="6602"/>
        <v>1968</v>
      </c>
      <c r="AI389" s="172">
        <f t="shared" si="6602"/>
        <v>1874</v>
      </c>
      <c r="AJ389" s="120">
        <f t="shared" si="6602"/>
        <v>1628</v>
      </c>
      <c r="AK389" s="122">
        <f t="shared" si="6602"/>
        <v>2703</v>
      </c>
      <c r="AL389" s="121">
        <f t="shared" si="6602"/>
        <v>3028</v>
      </c>
      <c r="AM389" s="172">
        <f t="shared" si="6602"/>
        <v>5069</v>
      </c>
      <c r="AN389" s="120">
        <f t="shared" si="6602"/>
        <v>1473</v>
      </c>
      <c r="AO389" s="122">
        <f t="shared" si="6602"/>
        <v>360</v>
      </c>
      <c r="AP389" s="121">
        <f t="shared" ref="AP389:AY390" si="6603">SUMIF($A$9:$A$32,$AE389,L$381:L$404)</f>
        <v>3829</v>
      </c>
      <c r="AQ389" s="120">
        <f t="shared" si="6603"/>
        <v>1085</v>
      </c>
      <c r="AR389" s="171">
        <f t="shared" si="6603"/>
        <v>4698</v>
      </c>
      <c r="AS389" s="173">
        <f t="shared" si="6603"/>
        <v>3116</v>
      </c>
      <c r="AT389" s="120">
        <f t="shared" si="6603"/>
        <v>2593</v>
      </c>
      <c r="AU389" s="122">
        <f t="shared" si="6603"/>
        <v>2195</v>
      </c>
      <c r="AV389" s="121">
        <f t="shared" si="6603"/>
        <v>2385</v>
      </c>
      <c r="AW389" s="172">
        <f t="shared" si="6603"/>
        <v>3538</v>
      </c>
      <c r="AX389" s="120">
        <f t="shared" si="6603"/>
        <v>1803</v>
      </c>
      <c r="AY389" s="122">
        <f t="shared" si="6603"/>
        <v>376</v>
      </c>
      <c r="AZ389" s="121">
        <f t="shared" ref="AZ389:BE390" si="6604">SUMIF($A$9:$A$32,$AE389,V$381:V$404)</f>
        <v>3960</v>
      </c>
      <c r="BA389" s="172">
        <f t="shared" si="6604"/>
        <v>2333</v>
      </c>
      <c r="BB389" s="120">
        <f t="shared" si="6604"/>
        <v>2821</v>
      </c>
      <c r="BC389" s="122">
        <f t="shared" si="6604"/>
        <v>929</v>
      </c>
      <c r="BD389" s="21">
        <f t="shared" si="6604"/>
        <v>3712</v>
      </c>
      <c r="BE389" s="176">
        <f t="shared" si="6604"/>
        <v>5799</v>
      </c>
      <c r="BF389" s="162">
        <f>AF389+AH389+AJ389+AL389+AN389+AP389+AR389+AT389+AV389+AX389+AZ389+BB389+BD389</f>
        <v>35891</v>
      </c>
      <c r="BG389" s="163">
        <f>AG389+AI389+AK389+AM389+AO389+AQ389+AS389+AU389+AW389+AY389+BA389+BC389+BE389</f>
        <v>34114</v>
      </c>
      <c r="BI389" s="139" t="s">
        <v>24</v>
      </c>
      <c r="BJ389" s="123">
        <f>B389/B405</f>
        <v>4.6098406726650498E-2</v>
      </c>
      <c r="BK389" s="124">
        <f t="shared" ref="BK389" si="6605">C389/C405</f>
        <v>3.6144250890018208E-2</v>
      </c>
      <c r="BL389" s="125">
        <f t="shared" ref="BL389" si="6606">D389/D405</f>
        <v>4.6908134701840701E-2</v>
      </c>
      <c r="BM389" s="126">
        <f t="shared" ref="BM389" si="6607">E389/E405</f>
        <v>3.3999901734388049E-2</v>
      </c>
      <c r="BN389" s="123">
        <f t="shared" ref="BN389" si="6608">F389/F405</f>
        <v>4.8074032004810745E-2</v>
      </c>
      <c r="BO389" s="124">
        <f t="shared" ref="BO389" si="6609">G389/G405</f>
        <v>2.9387104888069088E-2</v>
      </c>
      <c r="BP389" s="125">
        <f t="shared" ref="BP389" si="6610">H389/H405</f>
        <v>5.1533481905974746E-2</v>
      </c>
      <c r="BQ389" s="126">
        <f t="shared" ref="BQ389" si="6611">I389/I405</f>
        <v>3.8843557973204393E-2</v>
      </c>
      <c r="BR389" s="123">
        <f t="shared" ref="BR389" si="6612">J389/J405</f>
        <v>3.8976014760147601E-2</v>
      </c>
      <c r="BS389" s="124">
        <f t="shared" ref="BS389" si="6613">K389/K405</f>
        <v>6.6101513037879603E-2</v>
      </c>
      <c r="BT389" s="125">
        <f t="shared" ref="BT389" si="6614">L389/L405</f>
        <v>2.9916442852879737E-2</v>
      </c>
      <c r="BU389" s="123">
        <f t="shared" ref="BU389" si="6615">M389/M405</f>
        <v>5.645110509413765E-2</v>
      </c>
      <c r="BV389" s="127">
        <f t="shared" ref="BV389" si="6616">N389/N405</f>
        <v>3.7532637075718016E-2</v>
      </c>
      <c r="BW389" s="128">
        <f t="shared" ref="BW389" si="6617">O389/O405</f>
        <v>5.1580598455598453E-2</v>
      </c>
      <c r="BX389" s="123">
        <f t="shared" ref="BX389" si="6618">P389/P405</f>
        <v>4.0059122261805503E-2</v>
      </c>
      <c r="BY389" s="124">
        <f t="shared" ref="BY389" si="6619">Q389/Q405</f>
        <v>3.3237902381118636E-2</v>
      </c>
      <c r="BZ389" s="125">
        <f t="shared" ref="BZ389" si="6620">R389/R405</f>
        <v>4.951560818083961E-2</v>
      </c>
      <c r="CA389" s="126">
        <f t="shared" ref="CA389" si="6621">S389/S405</f>
        <v>3.756410978977625E-2</v>
      </c>
      <c r="CB389" s="123">
        <f t="shared" ref="CB389" si="6622">T389/T405</f>
        <v>2.7671474830733001E-2</v>
      </c>
      <c r="CC389" s="124">
        <f t="shared" ref="CC389" si="6623">U389/U405</f>
        <v>4.0006972892878932E-2</v>
      </c>
      <c r="CD389" s="125">
        <f t="shared" ref="CD389" si="6624">V389/V405</f>
        <v>2.8213369695789099E-2</v>
      </c>
      <c r="CE389" s="126">
        <f t="shared" ref="CE389" si="6625">W389/W405</f>
        <v>5.8031959629941128E-2</v>
      </c>
      <c r="CF389" s="123">
        <f t="shared" ref="CF389" si="6626">X389/X405</f>
        <v>3.9474146718689582E-2</v>
      </c>
      <c r="CG389" s="124">
        <f t="shared" ref="CG389" si="6627">Y389/Y405</f>
        <v>4.532179556517036E-2</v>
      </c>
      <c r="CH389" s="125">
        <f t="shared" ref="CH389" si="6628">Z389/Z405</f>
        <v>5.3841690841276421E-2</v>
      </c>
      <c r="CI389" s="123">
        <f t="shared" ref="CI389" si="6629">AA389/AA405</f>
        <v>4.8215680282503143E-2</v>
      </c>
      <c r="CJ389" s="129">
        <f t="shared" ref="CJ389" si="6630">AB389/AB405</f>
        <v>4.3548949577305582E-2</v>
      </c>
      <c r="CK389" s="130">
        <f t="shared" ref="CK389" si="6631">AC389/AC405</f>
        <v>4.4334690394753018E-2</v>
      </c>
    </row>
    <row r="390" spans="1:89" x14ac:dyDescent="0.25">
      <c r="A390" s="131" t="s">
        <v>25</v>
      </c>
      <c r="B390" s="197">
        <v>1892</v>
      </c>
      <c r="C390" s="181">
        <v>1624</v>
      </c>
      <c r="D390" s="182">
        <v>1059</v>
      </c>
      <c r="E390" s="183">
        <v>756</v>
      </c>
      <c r="F390" s="180">
        <v>1334</v>
      </c>
      <c r="G390" s="184">
        <v>744</v>
      </c>
      <c r="H390" s="182">
        <v>2373</v>
      </c>
      <c r="I390" s="183">
        <v>2084</v>
      </c>
      <c r="J390" s="180">
        <v>338</v>
      </c>
      <c r="K390" s="181">
        <v>428</v>
      </c>
      <c r="L390" s="182">
        <v>913</v>
      </c>
      <c r="M390" s="180">
        <v>1624</v>
      </c>
      <c r="N390" s="185">
        <v>1849</v>
      </c>
      <c r="O390" s="198">
        <v>2304</v>
      </c>
      <c r="P390" s="180">
        <v>1230</v>
      </c>
      <c r="Q390" s="181">
        <v>1127</v>
      </c>
      <c r="R390" s="182">
        <v>1676</v>
      </c>
      <c r="S390" s="183">
        <v>1446</v>
      </c>
      <c r="T390" s="189">
        <v>335</v>
      </c>
      <c r="U390" s="180">
        <v>388</v>
      </c>
      <c r="V390" s="182">
        <v>946</v>
      </c>
      <c r="W390" s="199">
        <v>2325</v>
      </c>
      <c r="X390" s="180">
        <v>1164</v>
      </c>
      <c r="Y390" s="184">
        <v>706</v>
      </c>
      <c r="Z390" s="182">
        <v>3084</v>
      </c>
      <c r="AA390" s="180">
        <v>2829</v>
      </c>
      <c r="AB390" s="162">
        <f t="shared" si="6380"/>
        <v>18193</v>
      </c>
      <c r="AC390" s="165">
        <f t="shared" si="6411"/>
        <v>18385</v>
      </c>
      <c r="AE390" s="256" t="str">
        <f>$AE$18</f>
        <v>18:00 - 18:59</v>
      </c>
      <c r="AF390" s="120">
        <f t="shared" si="6602"/>
        <v>2066</v>
      </c>
      <c r="AG390" s="181">
        <f t="shared" si="6602"/>
        <v>5443</v>
      </c>
      <c r="AH390" s="182">
        <f t="shared" si="6602"/>
        <v>1403</v>
      </c>
      <c r="AI390" s="183">
        <f t="shared" si="6602"/>
        <v>1978</v>
      </c>
      <c r="AJ390" s="180">
        <f t="shared" si="6602"/>
        <v>1291</v>
      </c>
      <c r="AK390" s="184">
        <f t="shared" si="6602"/>
        <v>3021</v>
      </c>
      <c r="AL390" s="182">
        <f t="shared" si="6602"/>
        <v>2961</v>
      </c>
      <c r="AM390" s="183">
        <f t="shared" si="6602"/>
        <v>6112</v>
      </c>
      <c r="AN390" s="180">
        <f t="shared" si="6602"/>
        <v>1123</v>
      </c>
      <c r="AO390" s="184">
        <f t="shared" si="6602"/>
        <v>397</v>
      </c>
      <c r="AP390" s="182">
        <f t="shared" si="6603"/>
        <v>3855</v>
      </c>
      <c r="AQ390" s="180">
        <f t="shared" si="6603"/>
        <v>1084</v>
      </c>
      <c r="AR390" s="185">
        <f t="shared" si="6603"/>
        <v>4706</v>
      </c>
      <c r="AS390" s="186">
        <f t="shared" si="6603"/>
        <v>2825</v>
      </c>
      <c r="AT390" s="180">
        <f t="shared" si="6603"/>
        <v>2471</v>
      </c>
      <c r="AU390" s="184">
        <f t="shared" si="6603"/>
        <v>2511</v>
      </c>
      <c r="AV390" s="182">
        <f t="shared" si="6603"/>
        <v>2336</v>
      </c>
      <c r="AW390" s="183">
        <f t="shared" si="6603"/>
        <v>3586</v>
      </c>
      <c r="AX390" s="180">
        <f t="shared" si="6603"/>
        <v>1613</v>
      </c>
      <c r="AY390" s="184">
        <f t="shared" si="6603"/>
        <v>312</v>
      </c>
      <c r="AZ390" s="182">
        <f t="shared" si="6604"/>
        <v>4262</v>
      </c>
      <c r="BA390" s="183">
        <f t="shared" si="6604"/>
        <v>2420</v>
      </c>
      <c r="BB390" s="180">
        <f t="shared" si="6604"/>
        <v>2752</v>
      </c>
      <c r="BC390" s="184">
        <f t="shared" si="6604"/>
        <v>1127</v>
      </c>
      <c r="BD390" s="182">
        <f t="shared" si="6604"/>
        <v>3855</v>
      </c>
      <c r="BE390" s="180">
        <f t="shared" si="6604"/>
        <v>6269</v>
      </c>
      <c r="BF390" s="164">
        <f>SUM(AF390,AH390,AJ390,AL390,AN390,AP390,AR390,AT390,AV390,AX390,AZ390,BB390,BD390)</f>
        <v>34694</v>
      </c>
      <c r="BG390" s="165">
        <f>SUM(AG390,AI390,AK390,AM390,AO390,AQ390,AS390,AU390,AW390,AY390,BA390,BC390,BE390)</f>
        <v>37085</v>
      </c>
      <c r="BI390" s="131" t="s">
        <v>25</v>
      </c>
      <c r="BJ390" s="123">
        <f>B390/B405</f>
        <v>4.2880130544160643E-2</v>
      </c>
      <c r="BK390" s="124">
        <f t="shared" ref="BK390" si="6632">C390/C405</f>
        <v>4.4134032665706445E-2</v>
      </c>
      <c r="BL390" s="125">
        <f t="shared" ref="BL390" si="6633">D390/D405</f>
        <v>4.491475103910425E-2</v>
      </c>
      <c r="BM390" s="126">
        <f t="shared" ref="BM390" si="6634">E390/E405</f>
        <v>3.7144401316759203E-2</v>
      </c>
      <c r="BN390" s="123">
        <f t="shared" ref="BN390" si="6635">F390/F405</f>
        <v>4.4566197841846789E-2</v>
      </c>
      <c r="BO390" s="124">
        <f t="shared" ref="BO390" si="6636">G390/G405</f>
        <v>3.1189737570218833E-2</v>
      </c>
      <c r="BP390" s="125">
        <f t="shared" ref="BP390" si="6637">H390/H405</f>
        <v>5.0366125437758674E-2</v>
      </c>
      <c r="BQ390" s="126">
        <f t="shared" ref="BQ390" si="6638">I390/I405</f>
        <v>4.1986501460662837E-2</v>
      </c>
      <c r="BR390" s="123">
        <f t="shared" ref="BR390" si="6639">J390/J405</f>
        <v>3.8976014760147601E-2</v>
      </c>
      <c r="BS390" s="124">
        <f t="shared" ref="BS390" si="6640">K390/K405</f>
        <v>4.5927674643202063E-2</v>
      </c>
      <c r="BT390" s="125">
        <f t="shared" ref="BT390" si="6641">L390/L405</f>
        <v>3.4056997911071321E-2</v>
      </c>
      <c r="BU390" s="123">
        <f t="shared" ref="BU390" si="6642">M390/M405</f>
        <v>5.1130281468421385E-2</v>
      </c>
      <c r="BV390" s="127">
        <f t="shared" ref="BV390" si="6643">N390/N405</f>
        <v>4.0230635335073976E-2</v>
      </c>
      <c r="BW390" s="128">
        <f t="shared" ref="BW390" si="6644">O390/O405</f>
        <v>4.633204633204633E-2</v>
      </c>
      <c r="BX390" s="123">
        <f t="shared" ref="BX390" si="6645">P390/P405</f>
        <v>4.6615629500492688E-2</v>
      </c>
      <c r="BY390" s="124">
        <f t="shared" ref="BY390" si="6646">Q390/Q405</f>
        <v>3.9347810907059563E-2</v>
      </c>
      <c r="BZ390" s="125">
        <f t="shared" ref="BZ390" si="6647">R390/R405</f>
        <v>5.0113622772395644E-2</v>
      </c>
      <c r="CA390" s="126">
        <f t="shared" ref="CA390" si="6648">S390/S405</f>
        <v>4.0748464183058108E-2</v>
      </c>
      <c r="CB390" s="123">
        <f t="shared" ref="CB390" si="6649">T390/T405</f>
        <v>3.2872142086154452E-2</v>
      </c>
      <c r="CC390" s="124">
        <f t="shared" ref="CC390" si="6650">U390/U405</f>
        <v>3.3818530462825763E-2</v>
      </c>
      <c r="CD390" s="125">
        <f t="shared" ref="CD390" si="6651">V390/V405</f>
        <v>3.0713288529593194E-2</v>
      </c>
      <c r="CE390" s="126">
        <f t="shared" ref="CE390" si="6652">W390/W405</f>
        <v>5.7512491960619402E-2</v>
      </c>
      <c r="CF390" s="123">
        <f t="shared" ref="CF390" si="6653">X390/X405</f>
        <v>4.0915322155436043E-2</v>
      </c>
      <c r="CG390" s="124">
        <f t="shared" ref="CG390" si="6654">Y390/Y405</f>
        <v>3.8182801514332072E-2</v>
      </c>
      <c r="CH390" s="125">
        <f t="shared" ref="CH390" si="6655">Z390/Z405</f>
        <v>5.1123083298798173E-2</v>
      </c>
      <c r="CI390" s="123">
        <f t="shared" ref="CI390" si="6656">AA390/AA405</f>
        <v>4.8028929408169503E-2</v>
      </c>
      <c r="CJ390" s="129">
        <f t="shared" ref="CJ390" si="6657">AB390/AB405</f>
        <v>4.3755787245812139E-2</v>
      </c>
      <c r="CK390" s="130">
        <f t="shared" ref="CK390" si="6658">AC390/AC405</f>
        <v>4.4315407106373848E-2</v>
      </c>
    </row>
    <row r="391" spans="1:89" ht="13.8" thickBot="1" x14ac:dyDescent="0.3">
      <c r="A391" s="139" t="s">
        <v>26</v>
      </c>
      <c r="B391" s="194">
        <v>1740</v>
      </c>
      <c r="C391" s="188">
        <v>1292</v>
      </c>
      <c r="D391" s="189">
        <v>922</v>
      </c>
      <c r="E391" s="190">
        <v>680</v>
      </c>
      <c r="F391" s="187">
        <v>1106</v>
      </c>
      <c r="G391" s="191">
        <v>832</v>
      </c>
      <c r="H391" s="189">
        <v>2241</v>
      </c>
      <c r="I391" s="190">
        <v>1953</v>
      </c>
      <c r="J391" s="187">
        <v>345</v>
      </c>
      <c r="K391" s="188">
        <v>389</v>
      </c>
      <c r="L391" s="189">
        <v>919</v>
      </c>
      <c r="M391" s="187">
        <v>1337</v>
      </c>
      <c r="N391" s="192">
        <v>1923</v>
      </c>
      <c r="O391" s="195">
        <v>2030</v>
      </c>
      <c r="P391" s="187">
        <v>1089</v>
      </c>
      <c r="Q391" s="188">
        <v>1041</v>
      </c>
      <c r="R391" s="189">
        <v>1497</v>
      </c>
      <c r="S391" s="190">
        <v>1371</v>
      </c>
      <c r="T391" s="187">
        <v>285</v>
      </c>
      <c r="U391" s="191">
        <v>423</v>
      </c>
      <c r="V391" s="189">
        <v>979</v>
      </c>
      <c r="W391" s="196">
        <v>1956</v>
      </c>
      <c r="X391" s="187">
        <v>1088</v>
      </c>
      <c r="Y391" s="191">
        <v>676</v>
      </c>
      <c r="Z391" s="189">
        <v>2754</v>
      </c>
      <c r="AA391" s="187">
        <v>2808</v>
      </c>
      <c r="AB391" s="162">
        <f t="shared" si="6380"/>
        <v>16888</v>
      </c>
      <c r="AC391" s="165">
        <f t="shared" si="6411"/>
        <v>16788</v>
      </c>
      <c r="AE391" s="254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26</v>
      </c>
      <c r="BJ391" s="123">
        <f>B391/B405</f>
        <v>3.943521519388981E-2</v>
      </c>
      <c r="BK391" s="124">
        <f t="shared" ref="BK391" si="6659">C391/C405</f>
        <v>3.511155800744626E-2</v>
      </c>
      <c r="BL391" s="125">
        <f t="shared" ref="BL391" si="6660">D391/D405</f>
        <v>3.9104249724319279E-2</v>
      </c>
      <c r="BM391" s="126">
        <f t="shared" ref="BM391" si="6661">E391/E405</f>
        <v>3.3410308062693461E-2</v>
      </c>
      <c r="BN391" s="123">
        <f t="shared" ref="BN391" si="6662">F391/F405</f>
        <v>3.6949186516553635E-2</v>
      </c>
      <c r="BO391" s="124">
        <f t="shared" ref="BO391" si="6663">G391/G405</f>
        <v>3.4878846315083423E-2</v>
      </c>
      <c r="BP391" s="125">
        <f t="shared" ref="BP391" si="6664">H391/H405</f>
        <v>4.7564469914040113E-2</v>
      </c>
      <c r="BQ391" s="126">
        <f t="shared" ref="BQ391" si="6665">I391/I405</f>
        <v>3.9347234814143248E-2</v>
      </c>
      <c r="BR391" s="123">
        <f t="shared" ref="BR391" si="6666">J391/J405</f>
        <v>3.9783210332103323E-2</v>
      </c>
      <c r="BS391" s="124">
        <f t="shared" ref="BS391" si="6667">K391/K405</f>
        <v>4.1742676252816822E-2</v>
      </c>
      <c r="BT391" s="125">
        <f t="shared" ref="BT391" si="6668">L391/L405</f>
        <v>3.4280811698000596E-2</v>
      </c>
      <c r="BU391" s="123">
        <f t="shared" ref="BU391" si="6669">M391/M405</f>
        <v>4.2094326553743469E-2</v>
      </c>
      <c r="BV391" s="127">
        <f t="shared" ref="BV391" si="6670">N391/N405</f>
        <v>4.184073107049608E-2</v>
      </c>
      <c r="BW391" s="128">
        <f t="shared" ref="BW391" si="6671">O391/O405</f>
        <v>4.0822072072072071E-2</v>
      </c>
      <c r="BX391" s="123">
        <f t="shared" ref="BX391" si="6672">P391/P405</f>
        <v>4.1271886606533768E-2</v>
      </c>
      <c r="BY391" s="124">
        <f t="shared" ref="BY391" si="6673">Q391/Q405</f>
        <v>3.6345227288597168E-2</v>
      </c>
      <c r="BZ391" s="125">
        <f t="shared" ref="BZ391" si="6674">R391/R405</f>
        <v>4.4761392177969143E-2</v>
      </c>
      <c r="CA391" s="126">
        <f t="shared" ref="CA391" si="6675">S391/S405</f>
        <v>3.863495462999493E-2</v>
      </c>
      <c r="CB391" s="123">
        <f t="shared" ref="CB391" si="6676">T391/T405</f>
        <v>2.7965852222549308E-2</v>
      </c>
      <c r="CC391" s="124">
        <f t="shared" ref="CC391" si="6677">U391/U405</f>
        <v>3.6869171097359016E-2</v>
      </c>
      <c r="CD391" s="125">
        <f t="shared" ref="CD391" si="6678">V391/V405</f>
        <v>3.1784682315509238E-2</v>
      </c>
      <c r="CE391" s="126">
        <f t="shared" ref="CE391" si="6679">W391/W405</f>
        <v>4.8384702913966258E-2</v>
      </c>
      <c r="CF391" s="123">
        <f t="shared" ref="CF391" si="6680">X391/X405</f>
        <v>3.8243875004393829E-2</v>
      </c>
      <c r="CG391" s="124">
        <f t="shared" ref="CG391" si="6681">Y391/Y405</f>
        <v>3.6560302866414277E-2</v>
      </c>
      <c r="CH391" s="125">
        <f t="shared" ref="CH391" si="6682">Z391/Z405</f>
        <v>4.5652714463323661E-2</v>
      </c>
      <c r="CI391" s="123">
        <f t="shared" ref="CI391" si="6683">AA391/AA405</f>
        <v>4.7672405011714374E-2</v>
      </c>
      <c r="CJ391" s="129">
        <f t="shared" ref="CJ391" si="6684">AB391/AB405</f>
        <v>4.0617145880683526E-2</v>
      </c>
      <c r="CK391" s="130">
        <f t="shared" ref="CK391" si="6685">AC391/AC405</f>
        <v>4.046598066368258E-2</v>
      </c>
    </row>
    <row r="392" spans="1:89" ht="14.4" thickTop="1" thickBot="1" x14ac:dyDescent="0.3">
      <c r="A392" s="131" t="s">
        <v>27</v>
      </c>
      <c r="B392" s="197">
        <v>1463</v>
      </c>
      <c r="C392" s="181">
        <v>1565</v>
      </c>
      <c r="D392" s="182">
        <v>827</v>
      </c>
      <c r="E392" s="183">
        <v>843</v>
      </c>
      <c r="F392" s="180">
        <v>952</v>
      </c>
      <c r="G392" s="184">
        <v>857</v>
      </c>
      <c r="H392" s="182">
        <v>2052</v>
      </c>
      <c r="I392" s="183">
        <v>2357</v>
      </c>
      <c r="J392" s="180">
        <v>423</v>
      </c>
      <c r="K392" s="181">
        <v>303</v>
      </c>
      <c r="L392" s="182">
        <v>1296</v>
      </c>
      <c r="M392" s="180">
        <v>1142</v>
      </c>
      <c r="N392" s="185">
        <v>1890</v>
      </c>
      <c r="O392" s="198">
        <v>1615</v>
      </c>
      <c r="P392" s="180">
        <v>1186</v>
      </c>
      <c r="Q392" s="181">
        <v>1061</v>
      </c>
      <c r="R392" s="182">
        <v>1317</v>
      </c>
      <c r="S392" s="183">
        <v>1432</v>
      </c>
      <c r="T392" s="180">
        <v>409</v>
      </c>
      <c r="U392" s="184">
        <v>354</v>
      </c>
      <c r="V392" s="182">
        <v>1245</v>
      </c>
      <c r="W392" s="199">
        <v>1473</v>
      </c>
      <c r="X392" s="180">
        <v>1249</v>
      </c>
      <c r="Y392" s="184">
        <v>583</v>
      </c>
      <c r="Z392" s="182">
        <v>2620</v>
      </c>
      <c r="AA392" s="180">
        <v>3017</v>
      </c>
      <c r="AB392" s="162">
        <f t="shared" si="6380"/>
        <v>16929</v>
      </c>
      <c r="AC392" s="165">
        <f t="shared" si="6411"/>
        <v>16602</v>
      </c>
      <c r="AE392" s="251" t="s">
        <v>13</v>
      </c>
      <c r="AF392" s="14">
        <f t="shared" ref="AF392:BG392" si="6686">SUM(AF389:AF391)</f>
        <v>4059</v>
      </c>
      <c r="AG392" s="1">
        <f t="shared" si="6686"/>
        <v>10180</v>
      </c>
      <c r="AH392" s="14">
        <f t="shared" si="6686"/>
        <v>3371</v>
      </c>
      <c r="AI392" s="1">
        <f t="shared" si="6686"/>
        <v>3852</v>
      </c>
      <c r="AJ392" s="14">
        <f t="shared" si="6686"/>
        <v>2919</v>
      </c>
      <c r="AK392" s="1">
        <f t="shared" si="6686"/>
        <v>5724</v>
      </c>
      <c r="AL392" s="14">
        <f t="shared" si="6686"/>
        <v>5989</v>
      </c>
      <c r="AM392" s="1">
        <f t="shared" si="6686"/>
        <v>11181</v>
      </c>
      <c r="AN392" s="14">
        <f t="shared" si="6686"/>
        <v>2596</v>
      </c>
      <c r="AO392" s="1">
        <f t="shared" si="6686"/>
        <v>757</v>
      </c>
      <c r="AP392" s="14">
        <f t="shared" si="6686"/>
        <v>7684</v>
      </c>
      <c r="AQ392" s="1">
        <f t="shared" si="6686"/>
        <v>2169</v>
      </c>
      <c r="AR392" s="14">
        <f t="shared" si="6686"/>
        <v>9404</v>
      </c>
      <c r="AS392" s="1">
        <f t="shared" si="6686"/>
        <v>5941</v>
      </c>
      <c r="AT392" s="14">
        <f t="shared" si="6686"/>
        <v>5064</v>
      </c>
      <c r="AU392" s="1">
        <f t="shared" si="6686"/>
        <v>4706</v>
      </c>
      <c r="AV392" s="14">
        <f t="shared" si="6686"/>
        <v>4721</v>
      </c>
      <c r="AW392" s="1">
        <f t="shared" si="6686"/>
        <v>7124</v>
      </c>
      <c r="AX392" s="14">
        <f t="shared" si="6686"/>
        <v>3416</v>
      </c>
      <c r="AY392" s="1">
        <f t="shared" si="6686"/>
        <v>688</v>
      </c>
      <c r="AZ392" s="14">
        <f t="shared" si="6686"/>
        <v>8222</v>
      </c>
      <c r="BA392" s="1">
        <f t="shared" si="6686"/>
        <v>4753</v>
      </c>
      <c r="BB392" s="14">
        <f t="shared" si="6686"/>
        <v>5573</v>
      </c>
      <c r="BC392" s="1">
        <f t="shared" si="6686"/>
        <v>2056</v>
      </c>
      <c r="BD392" s="14">
        <f t="shared" si="6686"/>
        <v>7567</v>
      </c>
      <c r="BE392" s="1">
        <f t="shared" si="6686"/>
        <v>12068</v>
      </c>
      <c r="BF392" s="166">
        <f t="shared" si="6686"/>
        <v>70585</v>
      </c>
      <c r="BG392" s="167">
        <f t="shared" si="6686"/>
        <v>71199</v>
      </c>
      <c r="BI392" s="131" t="s">
        <v>27</v>
      </c>
      <c r="BJ392" s="123">
        <f>B392/B405</f>
        <v>3.3157310246356778E-2</v>
      </c>
      <c r="BK392" s="124">
        <f t="shared" ref="BK392" si="6687">C392/C405</f>
        <v>4.2530641084871049E-2</v>
      </c>
      <c r="BL392" s="125">
        <f t="shared" ref="BL392" si="6688">D392/D405</f>
        <v>3.5075069980490287E-2</v>
      </c>
      <c r="BM392" s="126">
        <f t="shared" ref="BM392" si="6689">E392/E405</f>
        <v>4.1418955436544981E-2</v>
      </c>
      <c r="BN392" s="123">
        <f t="shared" ref="BN392" si="6690">F392/F405</f>
        <v>3.1804363077539838E-2</v>
      </c>
      <c r="BO392" s="124">
        <f t="shared" ref="BO392" si="6691">G392/G405</f>
        <v>3.5926888572147229E-2</v>
      </c>
      <c r="BP392" s="125">
        <f t="shared" ref="BP392" si="6692">H392/H405</f>
        <v>4.355300859598854E-2</v>
      </c>
      <c r="BQ392" s="126">
        <f t="shared" ref="BQ392" si="6693">I392/I405</f>
        <v>4.748665256371512E-2</v>
      </c>
      <c r="BR392" s="123">
        <f t="shared" ref="BR392" si="6694">J392/J405</f>
        <v>4.8777675276752766E-2</v>
      </c>
      <c r="BS392" s="124">
        <f t="shared" ref="BS392" si="6695">K392/K405</f>
        <v>3.2514218263762204E-2</v>
      </c>
      <c r="BT392" s="125">
        <f t="shared" ref="BT392" si="6696">L392/L405</f>
        <v>4.8343777976723366E-2</v>
      </c>
      <c r="BU392" s="123">
        <f t="shared" ref="BU392" si="6697">M392/M405</f>
        <v>3.5954914677917005E-2</v>
      </c>
      <c r="BV392" s="127">
        <f t="shared" ref="BV392" si="6698">N392/N405</f>
        <v>4.1122715404699736E-2</v>
      </c>
      <c r="BW392" s="128">
        <f t="shared" ref="BW392" si="6699">O392/O405</f>
        <v>3.2476673101673105E-2</v>
      </c>
      <c r="BX392" s="123">
        <f t="shared" ref="BX392" si="6700">P392/P405</f>
        <v>4.4948078526491318E-2</v>
      </c>
      <c r="BY392" s="124">
        <f t="shared" ref="BY392" si="6701">Q392/Q405</f>
        <v>3.7043502548704699E-2</v>
      </c>
      <c r="BZ392" s="125">
        <f t="shared" ref="BZ392" si="6702">R392/R405</f>
        <v>3.9379260853964836E-2</v>
      </c>
      <c r="CA392" s="126">
        <f t="shared" ref="CA392" si="6703">S392/S405</f>
        <v>4.0353942399819646E-2</v>
      </c>
      <c r="CB392" s="123">
        <f t="shared" ref="CB392" si="6704">T392/T405</f>
        <v>4.0133451084290062E-2</v>
      </c>
      <c r="CC392" s="124">
        <f t="shared" ref="CC392" si="6705">U392/U405</f>
        <v>3.0855050989279178E-2</v>
      </c>
      <c r="CD392" s="125">
        <f t="shared" ref="CD392" si="6706">V392/V405</f>
        <v>4.0420765559559757E-2</v>
      </c>
      <c r="CE392" s="126">
        <f t="shared" ref="CE392" si="6707">W392/W405</f>
        <v>3.6436946519566617E-2</v>
      </c>
      <c r="CF392" s="123">
        <f t="shared" ref="CF392" si="6708">X392/X405</f>
        <v>4.3903124890154313E-2</v>
      </c>
      <c r="CG392" s="124">
        <f t="shared" ref="CG392" si="6709">Y392/Y405</f>
        <v>3.153055705786912E-2</v>
      </c>
      <c r="CH392" s="125">
        <f t="shared" ref="CH392" si="6710">Z392/Z405</f>
        <v>4.3431413178615833E-2</v>
      </c>
      <c r="CI392" s="123">
        <f t="shared" ref="CI392" si="6711">AA392/AA405</f>
        <v>5.1220671624053513E-2</v>
      </c>
      <c r="CJ392" s="129">
        <f t="shared" ref="CJ392" si="6712">AB392/AB405</f>
        <v>4.0715754536599445E-2</v>
      </c>
      <c r="CK392" s="130">
        <f t="shared" ref="CK392" si="6713">AC392/AC405</f>
        <v>4.0017644208866936E-2</v>
      </c>
    </row>
    <row r="393" spans="1:89" ht="13.8" thickTop="1" x14ac:dyDescent="0.25">
      <c r="A393" s="139" t="s">
        <v>28</v>
      </c>
      <c r="B393" s="194">
        <v>1406</v>
      </c>
      <c r="C393" s="188">
        <v>2173</v>
      </c>
      <c r="D393" s="189">
        <v>907</v>
      </c>
      <c r="E393" s="190">
        <v>1077</v>
      </c>
      <c r="F393" s="187">
        <v>998</v>
      </c>
      <c r="G393" s="191">
        <v>1266</v>
      </c>
      <c r="H393" s="189">
        <v>2249</v>
      </c>
      <c r="I393" s="190">
        <v>2829</v>
      </c>
      <c r="J393" s="187">
        <v>558</v>
      </c>
      <c r="K393" s="188">
        <v>302</v>
      </c>
      <c r="L393" s="189">
        <v>1844</v>
      </c>
      <c r="M393" s="187">
        <v>970</v>
      </c>
      <c r="N393" s="192">
        <v>2571</v>
      </c>
      <c r="O393" s="195">
        <v>1899</v>
      </c>
      <c r="P393" s="187">
        <v>1449</v>
      </c>
      <c r="Q393" s="188">
        <v>1171</v>
      </c>
      <c r="R393" s="189">
        <v>1501</v>
      </c>
      <c r="S393" s="190">
        <v>1988</v>
      </c>
      <c r="T393" s="187">
        <v>633</v>
      </c>
      <c r="U393" s="191">
        <v>250</v>
      </c>
      <c r="V393" s="189">
        <v>1953</v>
      </c>
      <c r="W393" s="196">
        <v>1470</v>
      </c>
      <c r="X393" s="187">
        <v>1511</v>
      </c>
      <c r="Y393" s="191">
        <v>609</v>
      </c>
      <c r="Z393" s="189">
        <v>2971</v>
      </c>
      <c r="AA393" s="187">
        <v>3495</v>
      </c>
      <c r="AB393" s="162">
        <f t="shared" si="6380"/>
        <v>20551</v>
      </c>
      <c r="AC393" s="165">
        <f t="shared" si="6411"/>
        <v>19499</v>
      </c>
      <c r="BI393" s="139" t="s">
        <v>28</v>
      </c>
      <c r="BJ393" s="123">
        <f>B393/B405</f>
        <v>3.1865466990005212E-2</v>
      </c>
      <c r="BK393" s="124">
        <f t="shared" ref="BK393" si="6714">C393/C405</f>
        <v>5.9053727206022227E-2</v>
      </c>
      <c r="BL393" s="125">
        <f t="shared" ref="BL393" si="6715">D393/D405</f>
        <v>3.8468063448977859E-2</v>
      </c>
      <c r="BM393" s="126">
        <f t="shared" ref="BM393" si="6716">E393/E405</f>
        <v>5.2916032034589493E-2</v>
      </c>
      <c r="BN393" s="123">
        <f t="shared" ref="BN393" si="6717">F393/F405</f>
        <v>3.334112852036214E-2</v>
      </c>
      <c r="BO393" s="124">
        <f t="shared" ref="BO393" si="6718">G393/G405</f>
        <v>5.3072859897711079E-2</v>
      </c>
      <c r="BP393" s="125">
        <f t="shared" ref="BP393" si="6719">H393/H405</f>
        <v>4.7734267218507903E-2</v>
      </c>
      <c r="BQ393" s="126">
        <f t="shared" ref="BQ393" si="6720">I393/I405</f>
        <v>5.6996071320640676E-2</v>
      </c>
      <c r="BR393" s="123">
        <f t="shared" ref="BR393" si="6721">J393/J405</f>
        <v>6.4345018450184505E-2</v>
      </c>
      <c r="BS393" s="124">
        <f t="shared" ref="BS393" si="6722">K393/K405</f>
        <v>3.2406910612726686E-2</v>
      </c>
      <c r="BT393" s="125">
        <f t="shared" ref="BT393" si="6723">L393/L405</f>
        <v>6.8785437182930467E-2</v>
      </c>
      <c r="BU393" s="123">
        <f t="shared" ref="BU393" si="6724">M393/M405</f>
        <v>3.0539638561803414E-2</v>
      </c>
      <c r="BV393" s="127">
        <f t="shared" ref="BV393" si="6725">N393/N405</f>
        <v>5.5939947780678852E-2</v>
      </c>
      <c r="BW393" s="128">
        <f t="shared" ref="BW393" si="6726">O393/O405</f>
        <v>3.8187741312741309E-2</v>
      </c>
      <c r="BX393" s="123">
        <f t="shared" ref="BX393" si="6727">P393/P405</f>
        <v>5.4915485484726752E-2</v>
      </c>
      <c r="BY393" s="124">
        <f t="shared" ref="BY393" si="6728">Q393/Q405</f>
        <v>4.088401647929614E-2</v>
      </c>
      <c r="BZ393" s="125">
        <f t="shared" ref="BZ393" si="6729">R393/R405</f>
        <v>4.4880995096280352E-2</v>
      </c>
      <c r="CA393" s="126">
        <f t="shared" ref="CA393" si="6730">S393/S405</f>
        <v>5.6022093219861353E-2</v>
      </c>
      <c r="CB393" s="123">
        <f t="shared" ref="CB393" si="6731">T393/T405</f>
        <v>6.2113629673241098E-2</v>
      </c>
      <c r="CC393" s="124">
        <f t="shared" ref="CC393" si="6732">U393/U405</f>
        <v>2.1790290246666087E-2</v>
      </c>
      <c r="CD393" s="125">
        <f t="shared" ref="CD393" si="6733">V393/V405</f>
        <v>6.3407032239213013E-2</v>
      </c>
      <c r="CE393" s="126">
        <f t="shared" ref="CE393" si="6734">W393/W405</f>
        <v>3.6362736852520658E-2</v>
      </c>
      <c r="CF393" s="123">
        <f t="shared" ref="CF393" si="6735">X393/X405</f>
        <v>5.3112587437168263E-2</v>
      </c>
      <c r="CG393" s="124">
        <f t="shared" ref="CG393" si="6736">Y393/Y405</f>
        <v>3.2936722552731203E-2</v>
      </c>
      <c r="CH393" s="125">
        <f t="shared" ref="CH393" si="6737">Z393/Z405</f>
        <v>4.9249896394529633E-2</v>
      </c>
      <c r="CI393" s="123">
        <f t="shared" ref="CI393" si="6738">AA393/AA405</f>
        <v>5.933584598146073E-2</v>
      </c>
      <c r="CJ393" s="129">
        <f t="shared" ref="CJ393" si="6739">AB393/AB405</f>
        <v>4.9426987505561772E-2</v>
      </c>
      <c r="CK393" s="130">
        <f t="shared" ref="CK393" si="6740">AC393/AC405</f>
        <v>4.7000605013172894E-2</v>
      </c>
    </row>
    <row r="394" spans="1:89" x14ac:dyDescent="0.25">
      <c r="A394" s="131" t="s">
        <v>29</v>
      </c>
      <c r="B394" s="197">
        <v>1741</v>
      </c>
      <c r="C394" s="181">
        <v>2325</v>
      </c>
      <c r="D394" s="182">
        <v>1336</v>
      </c>
      <c r="E394" s="183">
        <v>1009</v>
      </c>
      <c r="F394" s="180">
        <v>1436</v>
      </c>
      <c r="G394" s="184">
        <v>1527</v>
      </c>
      <c r="H394" s="182">
        <v>2367</v>
      </c>
      <c r="I394" s="183">
        <v>3155</v>
      </c>
      <c r="J394" s="180">
        <v>815</v>
      </c>
      <c r="K394" s="181">
        <v>278</v>
      </c>
      <c r="L394" s="182">
        <v>2549</v>
      </c>
      <c r="M394" s="180">
        <v>934</v>
      </c>
      <c r="N394" s="185">
        <v>3382</v>
      </c>
      <c r="O394" s="198">
        <v>1961</v>
      </c>
      <c r="P394" s="180">
        <v>1893</v>
      </c>
      <c r="Q394" s="181">
        <v>1306</v>
      </c>
      <c r="R394" s="182">
        <v>1793</v>
      </c>
      <c r="S394" s="183">
        <v>2435</v>
      </c>
      <c r="T394" s="180">
        <v>1235</v>
      </c>
      <c r="U394" s="184">
        <v>241</v>
      </c>
      <c r="V394" s="182">
        <v>2829</v>
      </c>
      <c r="W394" s="199">
        <v>1609</v>
      </c>
      <c r="X394" s="180">
        <v>1842</v>
      </c>
      <c r="Y394" s="184">
        <v>614</v>
      </c>
      <c r="Z394" s="182">
        <v>3123</v>
      </c>
      <c r="AA394" s="180">
        <v>3768</v>
      </c>
      <c r="AB394" s="162">
        <f t="shared" si="6380"/>
        <v>26341</v>
      </c>
      <c r="AC394" s="165">
        <f t="shared" si="6411"/>
        <v>21162</v>
      </c>
      <c r="BI394" s="131" t="s">
        <v>29</v>
      </c>
      <c r="BJ394" s="123">
        <f>B394/B405</f>
        <v>3.9457879110667907E-2</v>
      </c>
      <c r="BK394" s="124">
        <f t="shared" ref="BK394" si="6741">C394/C405</f>
        <v>6.3184498736310019E-2</v>
      </c>
      <c r="BL394" s="125">
        <f t="shared" ref="BL394" si="6742">D394/D405</f>
        <v>5.6662990923742475E-2</v>
      </c>
      <c r="BM394" s="126">
        <f t="shared" ref="BM394" si="6743">E394/E405</f>
        <v>4.9575001228320148E-2</v>
      </c>
      <c r="BN394" s="123">
        <f t="shared" ref="BN394" si="6744">F394/F405</f>
        <v>4.7973808171583206E-2</v>
      </c>
      <c r="BO394" s="124">
        <f t="shared" ref="BO394" si="6745">G394/G405</f>
        <v>6.4014421061457202E-2</v>
      </c>
      <c r="BP394" s="125">
        <f t="shared" ref="BP394" si="6746">H394/H405</f>
        <v>5.023877745940783E-2</v>
      </c>
      <c r="BQ394" s="126">
        <f t="shared" ref="BQ394" si="6747">I394/I405</f>
        <v>6.3564017326483327E-2</v>
      </c>
      <c r="BR394" s="123">
        <f t="shared" ref="BR394" si="6748">J394/J405</f>
        <v>9.398062730627306E-2</v>
      </c>
      <c r="BS394" s="124">
        <f t="shared" ref="BS394" si="6749">K394/K405</f>
        <v>2.9831526987874234E-2</v>
      </c>
      <c r="BT394" s="125">
        <f t="shared" ref="BT394" si="6750">L394/L405</f>
        <v>9.508355714712026E-2</v>
      </c>
      <c r="BU394" s="123">
        <f t="shared" ref="BU394" si="6751">M394/M405</f>
        <v>2.9406208677035452E-2</v>
      </c>
      <c r="BV394" s="127">
        <f t="shared" ref="BV394" si="6752">N394/N405</f>
        <v>7.3585726718885983E-2</v>
      </c>
      <c r="BW394" s="128">
        <f t="shared" ref="BW394" si="6753">O394/O405</f>
        <v>3.9434523809523808E-2</v>
      </c>
      <c r="BX394" s="123">
        <f t="shared" ref="BX394" si="6754">P394/P405</f>
        <v>7.1742590767831432E-2</v>
      </c>
      <c r="BY394" s="124">
        <f t="shared" ref="BY394" si="6755">Q394/Q405</f>
        <v>4.5597374485021998E-2</v>
      </c>
      <c r="BZ394" s="125">
        <f t="shared" ref="BZ394" si="6756">R394/R405</f>
        <v>5.3612008132998448E-2</v>
      </c>
      <c r="CA394" s="126">
        <f t="shared" ref="CA394" si="6757">S394/S405</f>
        <v>6.8618610156117907E-2</v>
      </c>
      <c r="CB394" s="123">
        <f t="shared" ref="CB394" si="6758">T394/T405</f>
        <v>0.121185359631047</v>
      </c>
      <c r="CC394" s="124">
        <f t="shared" ref="CC394" si="6759">U394/U405</f>
        <v>2.1005839797786106E-2</v>
      </c>
      <c r="CD394" s="125">
        <f t="shared" ref="CD394" si="6760">V394/V405</f>
        <v>9.1847667283529749E-2</v>
      </c>
      <c r="CE394" s="126">
        <f t="shared" ref="CE394" si="6761">W394/W405</f>
        <v>3.9801118092316824E-2</v>
      </c>
      <c r="CF394" s="123">
        <f t="shared" ref="CF394" si="6762">X394/X405</f>
        <v>6.4747442792365287E-2</v>
      </c>
      <c r="CG394" s="124">
        <f t="shared" ref="CG394" si="6763">Y394/Y405</f>
        <v>3.3207138994050839E-2</v>
      </c>
      <c r="CH394" s="125">
        <f t="shared" ref="CH394" si="6764">Z394/Z405</f>
        <v>5.176958143389971E-2</v>
      </c>
      <c r="CI394" s="123">
        <f t="shared" ref="CI394" si="6765">AA394/AA405</f>
        <v>6.3970663135377401E-2</v>
      </c>
      <c r="CJ394" s="129">
        <f t="shared" ref="CJ394" si="6766">AB394/AB405</f>
        <v>6.3352453792224345E-2</v>
      </c>
      <c r="CK394" s="130">
        <f t="shared" ref="CK394" si="6767">AC394/AC405</f>
        <v>5.1009118584992297E-2</v>
      </c>
    </row>
    <row r="395" spans="1:89" x14ac:dyDescent="0.25">
      <c r="A395" s="139" t="s">
        <v>30</v>
      </c>
      <c r="B395" s="280">
        <v>1993</v>
      </c>
      <c r="C395" s="267">
        <v>4737</v>
      </c>
      <c r="D395" s="268">
        <v>1968</v>
      </c>
      <c r="E395" s="269">
        <v>1874</v>
      </c>
      <c r="F395" s="266">
        <v>1628</v>
      </c>
      <c r="G395" s="270">
        <v>2703</v>
      </c>
      <c r="H395" s="268">
        <v>3028</v>
      </c>
      <c r="I395" s="269">
        <v>5069</v>
      </c>
      <c r="J395" s="266">
        <v>1473</v>
      </c>
      <c r="K395" s="267">
        <v>360</v>
      </c>
      <c r="L395" s="268">
        <v>3829</v>
      </c>
      <c r="M395" s="266">
        <v>1085</v>
      </c>
      <c r="N395" s="271">
        <v>4698</v>
      </c>
      <c r="O395" s="281">
        <v>3116</v>
      </c>
      <c r="P395" s="266">
        <v>2593</v>
      </c>
      <c r="Q395" s="267">
        <v>2195</v>
      </c>
      <c r="R395" s="268">
        <v>2385</v>
      </c>
      <c r="S395" s="269">
        <v>3538</v>
      </c>
      <c r="T395" s="266">
        <v>1803</v>
      </c>
      <c r="U395" s="270">
        <v>376</v>
      </c>
      <c r="V395" s="268">
        <v>3960</v>
      </c>
      <c r="W395" s="282">
        <v>2333</v>
      </c>
      <c r="X395" s="266">
        <v>2821</v>
      </c>
      <c r="Y395" s="270">
        <v>929</v>
      </c>
      <c r="Z395" s="268">
        <v>3712</v>
      </c>
      <c r="AA395" s="266">
        <v>5799</v>
      </c>
      <c r="AB395" s="162">
        <f t="shared" si="6380"/>
        <v>35891</v>
      </c>
      <c r="AC395" s="165">
        <f t="shared" si="6411"/>
        <v>34114</v>
      </c>
      <c r="BI395" s="139" t="s">
        <v>30</v>
      </c>
      <c r="BJ395" s="123">
        <f>B395/B405</f>
        <v>4.5169186138748499E-2</v>
      </c>
      <c r="BK395" s="124">
        <f t="shared" ref="BK395" si="6768">C395/C405</f>
        <v>0.12873332065114004</v>
      </c>
      <c r="BL395" s="125">
        <f t="shared" ref="BL395" si="6769">D395/D405</f>
        <v>8.3467639324794299E-2</v>
      </c>
      <c r="BM395" s="126">
        <f t="shared" ref="BM395" si="6770">E395/E405</f>
        <v>9.207487839630521E-2</v>
      </c>
      <c r="BN395" s="123">
        <f t="shared" ref="BN395" si="6771">F395/F405</f>
        <v>5.4388133498145856E-2</v>
      </c>
      <c r="BO395" s="124">
        <f t="shared" ref="BO395" si="6772">G395/G405</f>
        <v>0.11331432883373857</v>
      </c>
      <c r="BP395" s="125">
        <f t="shared" ref="BP395" si="6773">H395/H405</f>
        <v>6.4268279741059114E-2</v>
      </c>
      <c r="BQ395" s="126">
        <f t="shared" ref="BQ395" si="6774">I395/I405</f>
        <v>0.10212551626876196</v>
      </c>
      <c r="BR395" s="123">
        <f t="shared" ref="BR395" si="6775">J395/J405</f>
        <v>0.1698570110701107</v>
      </c>
      <c r="BS395" s="124">
        <f t="shared" ref="BS395" si="6776">K395/K405</f>
        <v>3.8630754372786777E-2</v>
      </c>
      <c r="BT395" s="125">
        <f t="shared" ref="BT395" si="6777">L395/L405</f>
        <v>0.1428304983586989</v>
      </c>
      <c r="BU395" s="123">
        <f t="shared" ref="BU395" si="6778">M395/M405</f>
        <v>3.4160317360367738E-2</v>
      </c>
      <c r="BV395" s="127">
        <f t="shared" ref="BV395" si="6779">N395/N405</f>
        <v>0.10221932114882507</v>
      </c>
      <c r="BW395" s="128">
        <f t="shared" ref="BW395" si="6780">O395/O405</f>
        <v>6.2660875160875165E-2</v>
      </c>
      <c r="BX395" s="123">
        <f t="shared" ref="BX395" si="6781">P395/P405</f>
        <v>9.8271810808762225E-2</v>
      </c>
      <c r="BY395" s="124">
        <f t="shared" ref="BY395" si="6782">Q395/Q405</f>
        <v>7.6635709796801899E-2</v>
      </c>
      <c r="BZ395" s="125">
        <f t="shared" ref="BZ395" si="6783">R395/R405</f>
        <v>7.1313240043057044E-2</v>
      </c>
      <c r="CA395" s="126">
        <f t="shared" ref="CA395" si="6784">S395/S405</f>
        <v>9.970129064983374E-2</v>
      </c>
      <c r="CB395" s="123">
        <f t="shared" ref="CB395" si="6785">T395/T405</f>
        <v>0.17692081248160141</v>
      </c>
      <c r="CC395" s="124">
        <f t="shared" ref="CC395" si="6786">U395/U405</f>
        <v>3.2772596530985791E-2</v>
      </c>
      <c r="CD395" s="125">
        <f t="shared" ref="CD395" si="6787">V395/V405</f>
        <v>0.12856725430992499</v>
      </c>
      <c r="CE395" s="126">
        <f t="shared" ref="CE395" si="6788">W395/W405</f>
        <v>5.7710384406075295E-2</v>
      </c>
      <c r="CF395" s="123">
        <f t="shared" ref="CF395" si="6789">X395/X405</f>
        <v>9.9159900172238039E-2</v>
      </c>
      <c r="CG395" s="124">
        <f t="shared" ref="CG395" si="6790">Y395/Y405</f>
        <v>5.024337479718767E-2</v>
      </c>
      <c r="CH395" s="125">
        <f t="shared" ref="CH395" si="6791">Z395/Z405</f>
        <v>6.1533360961458762E-2</v>
      </c>
      <c r="CI395" s="123">
        <f t="shared" ref="CI395" si="6792">AA395/AA405</f>
        <v>9.8451665478252015E-2</v>
      </c>
      <c r="CJ395" s="129">
        <f t="shared" ref="CJ395" si="6793">AB395/AB405</f>
        <v>8.6321055353127216E-2</v>
      </c>
      <c r="CK395" s="130">
        <f t="shared" ref="CK395" si="6794">AC395/AC405</f>
        <v>8.222876247086415E-2</v>
      </c>
    </row>
    <row r="396" spans="1:89" x14ac:dyDescent="0.25">
      <c r="A396" s="131" t="s">
        <v>31</v>
      </c>
      <c r="B396" s="283">
        <v>2066</v>
      </c>
      <c r="C396" s="274">
        <v>5443</v>
      </c>
      <c r="D396" s="275">
        <v>1403</v>
      </c>
      <c r="E396" s="276">
        <v>1978</v>
      </c>
      <c r="F396" s="273">
        <v>1291</v>
      </c>
      <c r="G396" s="277">
        <v>3021</v>
      </c>
      <c r="H396" s="275">
        <v>2961</v>
      </c>
      <c r="I396" s="276">
        <v>6112</v>
      </c>
      <c r="J396" s="273">
        <v>1123</v>
      </c>
      <c r="K396" s="274">
        <v>397</v>
      </c>
      <c r="L396" s="275">
        <v>3855</v>
      </c>
      <c r="M396" s="273">
        <v>1084</v>
      </c>
      <c r="N396" s="278">
        <v>4706</v>
      </c>
      <c r="O396" s="284">
        <v>2825</v>
      </c>
      <c r="P396" s="273">
        <v>2471</v>
      </c>
      <c r="Q396" s="274">
        <v>2511</v>
      </c>
      <c r="R396" s="275">
        <v>2336</v>
      </c>
      <c r="S396" s="276">
        <v>3586</v>
      </c>
      <c r="T396" s="273">
        <v>1613</v>
      </c>
      <c r="U396" s="277">
        <v>312</v>
      </c>
      <c r="V396" s="275">
        <v>4262</v>
      </c>
      <c r="W396" s="285">
        <v>2420</v>
      </c>
      <c r="X396" s="273">
        <v>2752</v>
      </c>
      <c r="Y396" s="277">
        <v>1127</v>
      </c>
      <c r="Z396" s="275">
        <v>3855</v>
      </c>
      <c r="AA396" s="273">
        <v>6269</v>
      </c>
      <c r="AB396" s="162">
        <f t="shared" si="6380"/>
        <v>34694</v>
      </c>
      <c r="AC396" s="165">
        <f t="shared" si="6411"/>
        <v>37085</v>
      </c>
      <c r="BI396" s="131" t="s">
        <v>31</v>
      </c>
      <c r="BJ396" s="123">
        <f>B396/B405</f>
        <v>4.6823652063549624E-2</v>
      </c>
      <c r="BK396" s="124">
        <f t="shared" ref="BK396" si="6795">C396/C405</f>
        <v>0.1479196673641873</v>
      </c>
      <c r="BL396" s="125">
        <f t="shared" ref="BL396" si="6796">D396/D405</f>
        <v>5.9504622953600816E-2</v>
      </c>
      <c r="BM396" s="126">
        <f t="shared" ref="BM396" si="6797">E396/E405</f>
        <v>9.7184690217658326E-2</v>
      </c>
      <c r="BN396" s="123">
        <f t="shared" ref="BN396" si="6798">F396/F405</f>
        <v>4.3129656232252032E-2</v>
      </c>
      <c r="BO396" s="124">
        <f t="shared" ref="BO396" si="6799">G396/G405</f>
        <v>0.12664542634359016</v>
      </c>
      <c r="BP396" s="125">
        <f t="shared" ref="BP396" si="6800">H396/H405</f>
        <v>6.2846227316141354E-2</v>
      </c>
      <c r="BQ396" s="126">
        <f t="shared" ref="BQ396" si="6801">I396/I405</f>
        <v>0.12313891407273093</v>
      </c>
      <c r="BR396" s="123">
        <f t="shared" ref="BR396" si="6802">J396/J405</f>
        <v>0.12949723247232472</v>
      </c>
      <c r="BS396" s="124">
        <f t="shared" ref="BS396" si="6803">K396/K405</f>
        <v>4.2601137461100974E-2</v>
      </c>
      <c r="BT396" s="125">
        <f t="shared" ref="BT396" si="6804">L396/L405</f>
        <v>0.1438003581020591</v>
      </c>
      <c r="BU396" s="123">
        <f t="shared" ref="BU396" si="6805">M396/M405</f>
        <v>3.4128833196901957E-2</v>
      </c>
      <c r="BV396" s="127">
        <f t="shared" ref="BV396" si="6806">N396/N405</f>
        <v>0.10239338555265448</v>
      </c>
      <c r="BW396" s="128">
        <f t="shared" ref="BW396" si="6807">O396/O405</f>
        <v>5.6809041184041183E-2</v>
      </c>
      <c r="BX396" s="123">
        <f t="shared" ref="BX396" si="6808">P396/P405</f>
        <v>9.3648146744485711E-2</v>
      </c>
      <c r="BY396" s="124">
        <f t="shared" ref="BY396" si="6809">Q396/Q405</f>
        <v>8.7668458906500948E-2</v>
      </c>
      <c r="BZ396" s="125">
        <f t="shared" ref="BZ396" si="6810">R396/R405</f>
        <v>6.9848104293744773E-2</v>
      </c>
      <c r="CA396" s="126">
        <f t="shared" ref="CA396" si="6811">S396/S405</f>
        <v>0.10105393676379418</v>
      </c>
      <c r="CB396" s="123">
        <f t="shared" ref="CB396" si="6812">T396/T405</f>
        <v>0.15827691099990188</v>
      </c>
      <c r="CC396" s="124">
        <f t="shared" ref="CC396" si="6813">U396/U405</f>
        <v>2.7194282227839275E-2</v>
      </c>
      <c r="CD396" s="125">
        <f t="shared" ref="CD396" si="6814">V396/V405</f>
        <v>0.13837213077497484</v>
      </c>
      <c r="CE396" s="126">
        <f t="shared" ref="CE396" si="6815">W396/W405</f>
        <v>5.9862464750408156E-2</v>
      </c>
      <c r="CF396" s="123">
        <f t="shared" ref="CF396" si="6816">X396/X405</f>
        <v>9.6734507364054978E-2</v>
      </c>
      <c r="CG396" s="124">
        <f t="shared" ref="CG396" si="6817">Y396/Y405</f>
        <v>6.0951865873445109E-2</v>
      </c>
      <c r="CH396" s="125">
        <f t="shared" ref="CH396" si="6818">Z396/Z405</f>
        <v>6.3903854123497722E-2</v>
      </c>
      <c r="CI396" s="123">
        <f t="shared" ref="CI396" si="6819">AA396/AA405</f>
        <v>0.10643102101796204</v>
      </c>
      <c r="CJ396" s="129">
        <f t="shared" ref="CJ396" si="6820">AB396/AB405</f>
        <v>8.3442163618216145E-2</v>
      </c>
      <c r="CK396" s="130">
        <f t="shared" ref="CK396" si="6821">AC396/AC405</f>
        <v>8.9390093692677405E-2</v>
      </c>
    </row>
    <row r="397" spans="1:89" x14ac:dyDescent="0.25">
      <c r="A397" s="139" t="s">
        <v>32</v>
      </c>
      <c r="B397" s="194">
        <v>2371</v>
      </c>
      <c r="C397" s="188">
        <v>3792</v>
      </c>
      <c r="D397" s="189">
        <v>1078</v>
      </c>
      <c r="E397" s="190">
        <v>1781</v>
      </c>
      <c r="F397" s="187">
        <v>978</v>
      </c>
      <c r="G397" s="191">
        <v>2469</v>
      </c>
      <c r="H397" s="189">
        <v>2541</v>
      </c>
      <c r="I397" s="190">
        <v>4998</v>
      </c>
      <c r="J397" s="187">
        <v>550</v>
      </c>
      <c r="K397" s="188">
        <v>261</v>
      </c>
      <c r="L397" s="189">
        <v>2834</v>
      </c>
      <c r="M397" s="187">
        <v>1161</v>
      </c>
      <c r="N397" s="192">
        <v>3767</v>
      </c>
      <c r="O397" s="195">
        <v>2722</v>
      </c>
      <c r="P397" s="187">
        <v>1656</v>
      </c>
      <c r="Q397" s="188">
        <v>2330</v>
      </c>
      <c r="R397" s="189">
        <v>1865</v>
      </c>
      <c r="S397" s="190">
        <v>3029</v>
      </c>
      <c r="T397" s="187">
        <v>1096</v>
      </c>
      <c r="U397" s="191">
        <v>286</v>
      </c>
      <c r="V397" s="189">
        <v>3516</v>
      </c>
      <c r="W397" s="196">
        <v>2033</v>
      </c>
      <c r="X397" s="187">
        <v>1870</v>
      </c>
      <c r="Y397" s="191">
        <v>870</v>
      </c>
      <c r="Z397" s="189">
        <v>3440</v>
      </c>
      <c r="AA397" s="187">
        <v>4744</v>
      </c>
      <c r="AB397" s="162">
        <f t="shared" si="6380"/>
        <v>27562</v>
      </c>
      <c r="AC397" s="165">
        <f t="shared" si="6411"/>
        <v>30476</v>
      </c>
      <c r="BI397" s="139" t="s">
        <v>32</v>
      </c>
      <c r="BJ397" s="123">
        <f>B397/B405</f>
        <v>5.3736146680869387E-2</v>
      </c>
      <c r="BK397" s="124">
        <f t="shared" ref="BK397" si="6822">C397/C405</f>
        <v>0.10305187922928499</v>
      </c>
      <c r="BL397" s="125">
        <f t="shared" ref="BL397" si="6823">D397/D405</f>
        <v>4.572058698787005E-2</v>
      </c>
      <c r="BM397" s="126">
        <f t="shared" ref="BM397" si="6824">E397/E405</f>
        <v>8.7505527440672137E-2</v>
      </c>
      <c r="BN397" s="123">
        <f t="shared" ref="BN397" si="6825">F397/F405</f>
        <v>3.2672969632178535E-2</v>
      </c>
      <c r="BO397" s="124">
        <f t="shared" ref="BO397" si="6826">G397/G405</f>
        <v>0.10350465330762136</v>
      </c>
      <c r="BP397" s="125">
        <f t="shared" ref="BP397" si="6827">H397/H405</f>
        <v>5.3931868831582297E-2</v>
      </c>
      <c r="BQ397" s="126">
        <f t="shared" ref="BQ397" si="6828">I397/I405</f>
        <v>0.10069507404049562</v>
      </c>
      <c r="BR397" s="123">
        <f t="shared" ref="BR397" si="6829">J397/J405</f>
        <v>6.3422509225092252E-2</v>
      </c>
      <c r="BS397" s="124">
        <f t="shared" ref="BS397" si="6830">K397/K405</f>
        <v>2.8007296920270416E-2</v>
      </c>
      <c r="BT397" s="125">
        <f t="shared" ref="BT397" si="6831">L397/L405</f>
        <v>0.10571471202626082</v>
      </c>
      <c r="BU397" s="123">
        <f t="shared" ref="BU397" si="6832">M397/M405</f>
        <v>3.6553113783766765E-2</v>
      </c>
      <c r="BV397" s="127">
        <f t="shared" ref="BV397" si="6833">N397/N405</f>
        <v>8.1962576153176675E-2</v>
      </c>
      <c r="BW397" s="128">
        <f t="shared" ref="BW397" si="6834">O397/O405</f>
        <v>5.4737773487773485E-2</v>
      </c>
      <c r="BX397" s="123">
        <f t="shared" ref="BX397" si="6835">P397/P405</f>
        <v>6.2760554839687718E-2</v>
      </c>
      <c r="BY397" s="124">
        <f t="shared" ref="BY397" si="6836">Q397/Q405</f>
        <v>8.134906780252775E-2</v>
      </c>
      <c r="BZ397" s="125">
        <f t="shared" ref="BZ397" si="6837">R397/R405</f>
        <v>5.5764860662600169E-2</v>
      </c>
      <c r="CA397" s="126">
        <f t="shared" ref="CA397" si="6838">S397/S405</f>
        <v>8.5357605816378287E-2</v>
      </c>
      <c r="CB397" s="123">
        <f t="shared" ref="CB397" si="6839">T397/T405</f>
        <v>0.10754587381022471</v>
      </c>
      <c r="CC397" s="124">
        <f t="shared" ref="CC397" si="6840">U397/U405</f>
        <v>2.4928092042186004E-2</v>
      </c>
      <c r="CD397" s="125">
        <f t="shared" ref="CD397" si="6841">V397/V405</f>
        <v>0.11415213791760008</v>
      </c>
      <c r="CE397" s="126">
        <f t="shared" ref="CE397" si="6842">W397/W405</f>
        <v>5.0289417701479246E-2</v>
      </c>
      <c r="CF397" s="123">
        <f t="shared" ref="CF397" si="6843">X397/X405</f>
        <v>6.5731660163801886E-2</v>
      </c>
      <c r="CG397" s="124">
        <f t="shared" ref="CG397" si="6844">Y397/Y405</f>
        <v>4.7052460789616009E-2</v>
      </c>
      <c r="CH397" s="125">
        <f t="shared" ref="CH397" si="6845">Z397/Z405</f>
        <v>5.7024450891007043E-2</v>
      </c>
      <c r="CI397" s="123">
        <f t="shared" ref="CI397" si="6846">AA397/AA405</f>
        <v>8.054055889443483E-2</v>
      </c>
      <c r="CJ397" s="129">
        <f t="shared" ref="CJ397" si="6847">AB397/AB405</f>
        <v>6.628906766718376E-2</v>
      </c>
      <c r="CK397" s="130">
        <f t="shared" ref="CK397" si="6848">AC397/AC405</f>
        <v>7.3459687080437833E-2</v>
      </c>
    </row>
    <row r="398" spans="1:89" x14ac:dyDescent="0.25">
      <c r="A398" s="131" t="s">
        <v>33</v>
      </c>
      <c r="B398" s="197">
        <v>2546</v>
      </c>
      <c r="C398" s="181">
        <v>2626</v>
      </c>
      <c r="D398" s="182">
        <v>914</v>
      </c>
      <c r="E398" s="183">
        <v>1331</v>
      </c>
      <c r="F398" s="180">
        <v>1008</v>
      </c>
      <c r="G398" s="184">
        <v>1749</v>
      </c>
      <c r="H398" s="182">
        <v>2398</v>
      </c>
      <c r="I398" s="183">
        <v>3470</v>
      </c>
      <c r="J398" s="180">
        <v>555</v>
      </c>
      <c r="K398" s="181">
        <v>184</v>
      </c>
      <c r="L398" s="182">
        <v>1901</v>
      </c>
      <c r="M398" s="180">
        <v>1218</v>
      </c>
      <c r="N398" s="185">
        <v>2617</v>
      </c>
      <c r="O398" s="198">
        <v>2621</v>
      </c>
      <c r="P398" s="180">
        <v>1219</v>
      </c>
      <c r="Q398" s="181">
        <v>1661</v>
      </c>
      <c r="R398" s="182">
        <v>1467</v>
      </c>
      <c r="S398" s="183">
        <v>2058</v>
      </c>
      <c r="T398" s="180">
        <v>578</v>
      </c>
      <c r="U398" s="184">
        <v>353</v>
      </c>
      <c r="V398" s="182">
        <v>2730</v>
      </c>
      <c r="W398" s="199">
        <v>1921</v>
      </c>
      <c r="X398" s="180">
        <v>1223</v>
      </c>
      <c r="Y398" s="184">
        <v>801</v>
      </c>
      <c r="Z398" s="182">
        <v>2718</v>
      </c>
      <c r="AA398" s="180">
        <v>3342</v>
      </c>
      <c r="AB398" s="162">
        <f t="shared" si="6380"/>
        <v>21874</v>
      </c>
      <c r="AC398" s="165">
        <f t="shared" si="6411"/>
        <v>23335</v>
      </c>
      <c r="BI398" s="131" t="s">
        <v>33</v>
      </c>
      <c r="BJ398" s="123">
        <f>B398/B405</f>
        <v>5.7702332117036466E-2</v>
      </c>
      <c r="BK398" s="124">
        <f t="shared" ref="BK398" si="6849">C398/C405</f>
        <v>7.1364513411419403E-2</v>
      </c>
      <c r="BL398" s="125">
        <f t="shared" ref="BL398" si="6850">D398/D405</f>
        <v>3.8764950377470526E-2</v>
      </c>
      <c r="BM398" s="126">
        <f t="shared" ref="BM398" si="6851">E398/E405</f>
        <v>6.5395764752124996E-2</v>
      </c>
      <c r="BN398" s="123">
        <f t="shared" ref="BN398" si="6852">F398/F405</f>
        <v>3.3675207964453946E-2</v>
      </c>
      <c r="BO398" s="124">
        <f t="shared" ref="BO398" si="6853">G398/G405</f>
        <v>7.3321036304183781E-2</v>
      </c>
      <c r="BP398" s="125">
        <f t="shared" ref="BP398" si="6854">H398/H405</f>
        <v>5.0896742014220522E-2</v>
      </c>
      <c r="BQ398" s="126">
        <f t="shared" ref="BQ398" si="6855">I398/I405</f>
        <v>6.9910345522312886E-2</v>
      </c>
      <c r="BR398" s="123">
        <f t="shared" ref="BR398" si="6856">J398/J405</f>
        <v>6.3999077490774908E-2</v>
      </c>
      <c r="BS398" s="124">
        <f t="shared" ref="BS398" si="6857">K398/K405</f>
        <v>1.9744607790535464E-2</v>
      </c>
      <c r="BT398" s="125">
        <f t="shared" ref="BT398" si="6858">L398/L405</f>
        <v>7.0911668158758573E-2</v>
      </c>
      <c r="BU398" s="123">
        <f t="shared" ref="BU398" si="6859">M398/M405</f>
        <v>3.8347711101316038E-2</v>
      </c>
      <c r="BV398" s="127">
        <f t="shared" ref="BV398" si="6860">N398/N405</f>
        <v>5.6940818102698E-2</v>
      </c>
      <c r="BW398" s="128">
        <f t="shared" ref="BW398" si="6861">O398/O405</f>
        <v>5.2706724581724582E-2</v>
      </c>
      <c r="BX398" s="123">
        <f t="shared" ref="BX398" si="6862">P398/P405</f>
        <v>4.6198741756992345E-2</v>
      </c>
      <c r="BY398" s="124">
        <f t="shared" ref="BY398" si="6863">Q398/Q405</f>
        <v>5.7991760351930731E-2</v>
      </c>
      <c r="BZ398" s="125">
        <f t="shared" ref="BZ398" si="6864">R398/R405</f>
        <v>4.3864370290635092E-2</v>
      </c>
      <c r="CA398" s="126">
        <f t="shared" ref="CA398" si="6865">S398/S405</f>
        <v>5.7994702136053657E-2</v>
      </c>
      <c r="CB398" s="123">
        <f t="shared" ref="CB398" si="6866">T398/T405</f>
        <v>5.6716710823275437E-2</v>
      </c>
      <c r="CC398" s="124">
        <f t="shared" ref="CC398" si="6867">U398/U405</f>
        <v>3.0767889828292514E-2</v>
      </c>
      <c r="CD398" s="125">
        <f t="shared" ref="CD398" si="6868">V398/V405</f>
        <v>8.863348592578163E-2</v>
      </c>
      <c r="CE398" s="126">
        <f t="shared" ref="CE398" si="6869">W398/W405</f>
        <v>4.7518923465096723E-2</v>
      </c>
      <c r="CF398" s="123">
        <f t="shared" ref="CF398" si="6870">X398/X405</f>
        <v>4.2989208759534603E-2</v>
      </c>
      <c r="CG398" s="124">
        <f t="shared" ref="CG398" si="6871">Y398/Y405</f>
        <v>4.3320713899405082E-2</v>
      </c>
      <c r="CH398" s="125">
        <f t="shared" ref="CH398" si="6872">Z398/Z405</f>
        <v>4.5055946953999171E-2</v>
      </c>
      <c r="CI398" s="123">
        <f t="shared" ref="CI398" si="6873">AA398/AA405</f>
        <v>5.6738311093001932E-2</v>
      </c>
      <c r="CJ398" s="129">
        <f t="shared" ref="CJ398" si="6874">AB398/AB405</f>
        <v>5.2608920475726635E-2</v>
      </c>
      <c r="CK398" s="130">
        <f t="shared" ref="CK398" si="6875">AC398/AC405</f>
        <v>5.6246941790983614E-2</v>
      </c>
    </row>
    <row r="399" spans="1:89" x14ac:dyDescent="0.25">
      <c r="A399" s="139" t="s">
        <v>34</v>
      </c>
      <c r="B399" s="194">
        <v>891</v>
      </c>
      <c r="C399" s="188">
        <v>1689</v>
      </c>
      <c r="D399" s="189">
        <v>412</v>
      </c>
      <c r="E399" s="190">
        <v>1042</v>
      </c>
      <c r="F399" s="187">
        <v>395</v>
      </c>
      <c r="G399" s="191">
        <v>1404</v>
      </c>
      <c r="H399" s="189">
        <v>1240</v>
      </c>
      <c r="I399" s="190">
        <v>2399</v>
      </c>
      <c r="J399" s="187">
        <v>422</v>
      </c>
      <c r="K399" s="188">
        <v>133</v>
      </c>
      <c r="L399" s="189">
        <v>1240</v>
      </c>
      <c r="M399" s="187">
        <v>984</v>
      </c>
      <c r="N399" s="192">
        <v>2010</v>
      </c>
      <c r="O399" s="195">
        <v>2056</v>
      </c>
      <c r="P399" s="187">
        <v>739</v>
      </c>
      <c r="Q399" s="188">
        <v>1461</v>
      </c>
      <c r="R399" s="189">
        <v>1133</v>
      </c>
      <c r="S399" s="190">
        <v>1685</v>
      </c>
      <c r="T399" s="187">
        <v>346</v>
      </c>
      <c r="U399" s="191">
        <v>264</v>
      </c>
      <c r="V399" s="189">
        <v>1945</v>
      </c>
      <c r="W399" s="196">
        <v>1364</v>
      </c>
      <c r="X399" s="187">
        <v>805</v>
      </c>
      <c r="Y399" s="191">
        <v>602</v>
      </c>
      <c r="Z399" s="189">
        <v>2029</v>
      </c>
      <c r="AA399" s="187">
        <v>2414</v>
      </c>
      <c r="AB399" s="162">
        <f t="shared" si="6380"/>
        <v>13607</v>
      </c>
      <c r="AC399" s="165">
        <f t="shared" si="6411"/>
        <v>17497</v>
      </c>
      <c r="BI399" s="139" t="s">
        <v>34</v>
      </c>
      <c r="BJ399" s="123">
        <f>B399/B405</f>
        <v>2.0193549849284953E-2</v>
      </c>
      <c r="BK399" s="124">
        <f t="shared" ref="BK399" si="6876">C399/C405</f>
        <v>4.5900481017474251E-2</v>
      </c>
      <c r="BL399" s="125">
        <f t="shared" ref="BL399" si="6877">D399/D405</f>
        <v>1.7473916362711003E-2</v>
      </c>
      <c r="BM399" s="126">
        <f t="shared" ref="BM399" si="6878">E399/E405</f>
        <v>5.1196383825480273E-2</v>
      </c>
      <c r="BN399" s="123">
        <f t="shared" ref="BN399" si="6879">F399/F405</f>
        <v>1.3196138041626299E-2</v>
      </c>
      <c r="BO399" s="124">
        <f t="shared" ref="BO399" si="6880">G399/G405</f>
        <v>5.8858053156703276E-2</v>
      </c>
      <c r="BP399" s="125">
        <f t="shared" ref="BP399" si="6881">H399/H405</f>
        <v>2.6318582192507694E-2</v>
      </c>
      <c r="BQ399" s="126">
        <f t="shared" ref="BQ399" si="6882">I399/I405</f>
        <v>4.8332829656492396E-2</v>
      </c>
      <c r="BR399" s="123">
        <f t="shared" ref="BR399" si="6883">J399/J405</f>
        <v>4.8662361623616236E-2</v>
      </c>
      <c r="BS399" s="124">
        <f t="shared" ref="BS399" si="6884">K399/K405</f>
        <v>1.4271917587724005E-2</v>
      </c>
      <c r="BT399" s="125">
        <f t="shared" ref="BT399" si="6885">L399/L405</f>
        <v>4.6254849298716802E-2</v>
      </c>
      <c r="BU399" s="123">
        <f t="shared" ref="BU399" si="6886">M399/M405</f>
        <v>3.0980416850324287E-2</v>
      </c>
      <c r="BV399" s="127">
        <f t="shared" ref="BV399" si="6887">N399/N405</f>
        <v>4.3733681462140996E-2</v>
      </c>
      <c r="BW399" s="128">
        <f t="shared" ref="BW399" si="6888">O399/O405</f>
        <v>4.1344916344916348E-2</v>
      </c>
      <c r="BX399" s="123">
        <f t="shared" ref="BX399" si="6889">P399/P405</f>
        <v>2.8007276586068369E-2</v>
      </c>
      <c r="BY399" s="124">
        <f t="shared" ref="BY399" si="6890">Q399/Q405</f>
        <v>5.1009007750855387E-2</v>
      </c>
      <c r="BZ399" s="125">
        <f t="shared" ref="BZ399" si="6891">R399/R405</f>
        <v>3.3877526611649326E-2</v>
      </c>
      <c r="CA399" s="126">
        <f t="shared" ref="CA399" si="6892">S399/S405</f>
        <v>4.7483514625486105E-2</v>
      </c>
      <c r="CB399" s="123">
        <f t="shared" ref="CB399" si="6893">T399/T405</f>
        <v>3.395152585614758E-2</v>
      </c>
      <c r="CC399" s="124">
        <f t="shared" ref="CC399" si="6894">U399/U405</f>
        <v>2.3010546500479387E-2</v>
      </c>
      <c r="CD399" s="125">
        <f t="shared" ref="CD399" si="6895">V399/V405</f>
        <v>6.3147300412324275E-2</v>
      </c>
      <c r="CE399" s="126">
        <f t="shared" ref="CE399" si="6896">W399/W405</f>
        <v>3.3740661950230053E-2</v>
      </c>
      <c r="CF399" s="123">
        <f t="shared" ref="CF399" si="6897">X399/X405</f>
        <v>2.829624942880242E-2</v>
      </c>
      <c r="CG399" s="124">
        <f t="shared" ref="CG399" si="6898">Y399/Y405</f>
        <v>3.255813953488372E-2</v>
      </c>
      <c r="CH399" s="125">
        <f t="shared" ref="CH399" si="6899">Z399/Z405</f>
        <v>3.363447990053875E-2</v>
      </c>
      <c r="CI399" s="123">
        <f t="shared" ref="CI399" si="6900">AA399/AA405</f>
        <v>4.0983328240127667E-2</v>
      </c>
      <c r="CJ399" s="129">
        <f t="shared" ref="CJ399" si="6901">AB399/AB405</f>
        <v>3.2726048318241399E-2</v>
      </c>
      <c r="CK399" s="130">
        <f t="shared" ref="CK399" si="6902">AC399/AC405</f>
        <v>4.2174962096286281E-2</v>
      </c>
    </row>
    <row r="400" spans="1:89" x14ac:dyDescent="0.25">
      <c r="A400" s="131" t="s">
        <v>35</v>
      </c>
      <c r="B400" s="197">
        <v>0</v>
      </c>
      <c r="C400" s="181">
        <v>829</v>
      </c>
      <c r="D400" s="182">
        <v>10</v>
      </c>
      <c r="E400" s="183">
        <v>591</v>
      </c>
      <c r="F400" s="180">
        <v>15</v>
      </c>
      <c r="G400" s="184">
        <v>756</v>
      </c>
      <c r="H400" s="182">
        <v>70</v>
      </c>
      <c r="I400" s="183">
        <v>1022</v>
      </c>
      <c r="J400" s="180">
        <v>62</v>
      </c>
      <c r="K400" s="181">
        <v>37</v>
      </c>
      <c r="L400" s="182">
        <v>675</v>
      </c>
      <c r="M400" s="180">
        <v>108</v>
      </c>
      <c r="N400" s="185">
        <v>501</v>
      </c>
      <c r="O400" s="198">
        <v>282</v>
      </c>
      <c r="P400" s="180">
        <v>176</v>
      </c>
      <c r="Q400" s="181">
        <v>175</v>
      </c>
      <c r="R400" s="182">
        <v>147</v>
      </c>
      <c r="S400" s="183">
        <v>168</v>
      </c>
      <c r="T400" s="180">
        <v>50</v>
      </c>
      <c r="U400" s="184">
        <v>15</v>
      </c>
      <c r="V400" s="182">
        <v>359</v>
      </c>
      <c r="W400" s="199">
        <v>31</v>
      </c>
      <c r="X400" s="180">
        <v>57</v>
      </c>
      <c r="Y400" s="184">
        <v>15</v>
      </c>
      <c r="Z400" s="182">
        <v>47</v>
      </c>
      <c r="AA400" s="180">
        <v>87</v>
      </c>
      <c r="AB400" s="162">
        <f t="shared" si="6380"/>
        <v>2169</v>
      </c>
      <c r="AC400" s="165">
        <f t="shared" si="6411"/>
        <v>4116</v>
      </c>
      <c r="BI400" s="131" t="s">
        <v>35</v>
      </c>
      <c r="BJ400" s="123">
        <f>B400/B405</f>
        <v>0</v>
      </c>
      <c r="BK400" s="124">
        <f t="shared" ref="BK400" si="6903">C400/C405</f>
        <v>2.2529010517161725E-2</v>
      </c>
      <c r="BL400" s="125">
        <f t="shared" ref="BL400" si="6904">D400/D405</f>
        <v>4.2412418356094667E-4</v>
      </c>
      <c r="BM400" s="126">
        <f t="shared" ref="BM400" si="6905">E400/E405</f>
        <v>2.903748833095858E-2</v>
      </c>
      <c r="BN400" s="123">
        <f t="shared" ref="BN400" si="6906">F400/F405</f>
        <v>5.011191661377075E-4</v>
      </c>
      <c r="BO400" s="124">
        <f t="shared" ref="BO400" si="6907">G400/G405</f>
        <v>3.1692797853609456E-2</v>
      </c>
      <c r="BP400" s="125">
        <f t="shared" ref="BP400" si="6908">H400/H405</f>
        <v>1.4857264140931763E-3</v>
      </c>
      <c r="BQ400" s="126">
        <f t="shared" ref="BQ400" si="6909">I400/I405</f>
        <v>2.0590309257580337E-2</v>
      </c>
      <c r="BR400" s="123">
        <f t="shared" ref="BR400" si="6910">J400/J405</f>
        <v>7.149446494464945E-3</v>
      </c>
      <c r="BS400" s="124">
        <f t="shared" ref="BS400" si="6911">K400/K405</f>
        <v>3.9703830883141972E-3</v>
      </c>
      <c r="BT400" s="125">
        <f t="shared" ref="BT400" si="6912">L400/L405</f>
        <v>2.5179051029543421E-2</v>
      </c>
      <c r="BU400" s="123">
        <f t="shared" ref="BU400" si="6913">M400/M405</f>
        <v>3.4002896543038853E-3</v>
      </c>
      <c r="BV400" s="127">
        <f t="shared" ref="BV400" si="6914">N400/N405</f>
        <v>1.0900783289817232E-2</v>
      </c>
      <c r="BW400" s="128">
        <f t="shared" ref="BW400" si="6915">O400/O405</f>
        <v>5.6708494208494208E-3</v>
      </c>
      <c r="BX400" s="123">
        <f t="shared" ref="BX400" si="6916">P400/P405</f>
        <v>6.6702038960054577E-3</v>
      </c>
      <c r="BY400" s="124">
        <f t="shared" ref="BY400" si="6917">Q400/Q405</f>
        <v>6.1099085259409261E-3</v>
      </c>
      <c r="BZ400" s="125">
        <f t="shared" ref="BZ400" si="6918">R400/R405</f>
        <v>4.3954072479368495E-3</v>
      </c>
      <c r="CA400" s="126">
        <f t="shared" ref="CA400" si="6919">S400/S405</f>
        <v>4.7342613988615228E-3</v>
      </c>
      <c r="CB400" s="123">
        <f t="shared" ref="CB400" si="6920">T400/T405</f>
        <v>4.9062898636051417E-3</v>
      </c>
      <c r="CC400" s="124">
        <f t="shared" ref="CC400" si="6921">U400/U405</f>
        <v>1.3074174147999652E-3</v>
      </c>
      <c r="CD400" s="125">
        <f t="shared" ref="CD400" si="6922">V400/V405</f>
        <v>1.165546573163209E-2</v>
      </c>
      <c r="CE400" s="126">
        <f t="shared" ref="CE400" si="6923">W400/W405</f>
        <v>7.6683322614159207E-4</v>
      </c>
      <c r="CF400" s="123">
        <f t="shared" ref="CF400" si="6924">X400/X405</f>
        <v>2.0035853632816621E-3</v>
      </c>
      <c r="CG400" s="124">
        <f t="shared" ref="CG400" si="6925">Y400/Y405</f>
        <v>8.1124932395889671E-4</v>
      </c>
      <c r="CH400" s="125">
        <f t="shared" ref="CH400" si="6926">Z400/Z405</f>
        <v>7.7911313717364278E-4</v>
      </c>
      <c r="CI400" s="123">
        <f t="shared" ref="CI400" si="6927">AA400/AA405</f>
        <v>1.4770296424569623E-3</v>
      </c>
      <c r="CJ400" s="129">
        <f t="shared" ref="CJ400" si="6928">AB400/AB405</f>
        <v>5.2166384068689344E-3</v>
      </c>
      <c r="CK400" s="130">
        <f t="shared" ref="CK400" si="6929">AC400/AC405</f>
        <v>9.9212518710815756E-3</v>
      </c>
    </row>
    <row r="401" spans="1:89" x14ac:dyDescent="0.25">
      <c r="A401" s="139" t="s">
        <v>36</v>
      </c>
      <c r="B401" s="194"/>
      <c r="C401" s="188"/>
      <c r="D401" s="189"/>
      <c r="E401" s="190"/>
      <c r="F401" s="187"/>
      <c r="G401" s="191"/>
      <c r="H401" s="189"/>
      <c r="I401" s="190"/>
      <c r="J401" s="187"/>
      <c r="K401" s="191"/>
      <c r="L401" s="189"/>
      <c r="M401" s="187"/>
      <c r="N401" s="192"/>
      <c r="O401" s="195"/>
      <c r="P401" s="187"/>
      <c r="Q401" s="191"/>
      <c r="R401" s="189"/>
      <c r="S401" s="190"/>
      <c r="T401" s="187"/>
      <c r="U401" s="191"/>
      <c r="V401" s="189"/>
      <c r="W401" s="190"/>
      <c r="X401" s="187"/>
      <c r="Y401" s="191"/>
      <c r="Z401" s="189"/>
      <c r="AA401" s="187"/>
      <c r="AB401" s="162">
        <f t="shared" si="6380"/>
        <v>0</v>
      </c>
      <c r="AC401" s="165">
        <f t="shared" si="6411"/>
        <v>0</v>
      </c>
      <c r="BI401" s="139" t="s">
        <v>36</v>
      </c>
      <c r="BJ401" s="123">
        <f>B401/B405</f>
        <v>0</v>
      </c>
      <c r="BK401" s="124">
        <f t="shared" ref="BK401" si="6930">C401/C405</f>
        <v>0</v>
      </c>
      <c r="BL401" s="125">
        <f t="shared" ref="BL401" si="6931">D401/D405</f>
        <v>0</v>
      </c>
      <c r="BM401" s="126">
        <f t="shared" ref="BM401" si="6932">E401/E405</f>
        <v>0</v>
      </c>
      <c r="BN401" s="123">
        <f t="shared" ref="BN401" si="6933">F401/F405</f>
        <v>0</v>
      </c>
      <c r="BO401" s="124">
        <f t="shared" ref="BO401" si="6934">G401/G405</f>
        <v>0</v>
      </c>
      <c r="BP401" s="125">
        <f t="shared" ref="BP401" si="6935">H401/H405</f>
        <v>0</v>
      </c>
      <c r="BQ401" s="126">
        <f t="shared" ref="BQ401" si="6936">I401/I405</f>
        <v>0</v>
      </c>
      <c r="BR401" s="123">
        <f t="shared" ref="BR401" si="6937">J401/J405</f>
        <v>0</v>
      </c>
      <c r="BS401" s="124">
        <f t="shared" ref="BS401" si="6938">K401/K405</f>
        <v>0</v>
      </c>
      <c r="BT401" s="125">
        <f t="shared" ref="BT401" si="6939">L401/L405</f>
        <v>0</v>
      </c>
      <c r="BU401" s="123">
        <f t="shared" ref="BU401" si="6940">M401/M405</f>
        <v>0</v>
      </c>
      <c r="BV401" s="127">
        <f t="shared" ref="BV401" si="6941">N401/N405</f>
        <v>0</v>
      </c>
      <c r="BW401" s="128">
        <f t="shared" ref="BW401" si="6942">O401/O405</f>
        <v>0</v>
      </c>
      <c r="BX401" s="123">
        <f t="shared" ref="BX401" si="6943">P401/P405</f>
        <v>0</v>
      </c>
      <c r="BY401" s="124">
        <f t="shared" ref="BY401" si="6944">Q401/Q405</f>
        <v>0</v>
      </c>
      <c r="BZ401" s="125">
        <f t="shared" ref="BZ401" si="6945">R401/R405</f>
        <v>0</v>
      </c>
      <c r="CA401" s="126">
        <f t="shared" ref="CA401" si="6946">S401/S405</f>
        <v>0</v>
      </c>
      <c r="CB401" s="123">
        <f t="shared" ref="CB401" si="6947">T401/T405</f>
        <v>0</v>
      </c>
      <c r="CC401" s="124">
        <f t="shared" ref="CC401" si="6948">U401/U405</f>
        <v>0</v>
      </c>
      <c r="CD401" s="125">
        <f t="shared" ref="CD401" si="6949">V401/V405</f>
        <v>0</v>
      </c>
      <c r="CE401" s="126">
        <f t="shared" ref="CE401" si="6950">W401/W405</f>
        <v>0</v>
      </c>
      <c r="CF401" s="123">
        <f t="shared" ref="CF401" si="6951">X401/X405</f>
        <v>0</v>
      </c>
      <c r="CG401" s="124">
        <f t="shared" ref="CG401" si="6952">Y401/Y405</f>
        <v>0</v>
      </c>
      <c r="CH401" s="125">
        <f t="shared" ref="CH401" si="6953">Z401/Z405</f>
        <v>0</v>
      </c>
      <c r="CI401" s="123">
        <f t="shared" ref="CI401" si="6954">AA401/AA405</f>
        <v>0</v>
      </c>
      <c r="CJ401" s="129">
        <f t="shared" ref="CJ401" si="6955">AB401/AB405</f>
        <v>0</v>
      </c>
      <c r="CK401" s="130">
        <f t="shared" ref="CK401" si="6956">AC401/AC405</f>
        <v>0</v>
      </c>
    </row>
    <row r="402" spans="1:89" x14ac:dyDescent="0.25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2">
        <f t="shared" si="6380"/>
        <v>0</v>
      </c>
      <c r="AC402" s="165">
        <f t="shared" si="6411"/>
        <v>0</v>
      </c>
      <c r="BI402" s="131" t="s">
        <v>37</v>
      </c>
      <c r="BJ402" s="123">
        <f>B402/B405</f>
        <v>0</v>
      </c>
      <c r="BK402" s="124">
        <f t="shared" ref="BK402" si="6957">C402/C405</f>
        <v>0</v>
      </c>
      <c r="BL402" s="125">
        <f t="shared" ref="BL402" si="6958">D402/D405</f>
        <v>0</v>
      </c>
      <c r="BM402" s="126">
        <f t="shared" ref="BM402" si="6959">E402/E405</f>
        <v>0</v>
      </c>
      <c r="BN402" s="123">
        <f t="shared" ref="BN402" si="6960">F402/F405</f>
        <v>0</v>
      </c>
      <c r="BO402" s="124">
        <f t="shared" ref="BO402" si="6961">G402/G405</f>
        <v>0</v>
      </c>
      <c r="BP402" s="125">
        <f t="shared" ref="BP402" si="6962">H402/H405</f>
        <v>0</v>
      </c>
      <c r="BQ402" s="126">
        <f t="shared" ref="BQ402" si="6963">I402/I405</f>
        <v>0</v>
      </c>
      <c r="BR402" s="123">
        <f t="shared" ref="BR402" si="6964">J402/J405</f>
        <v>0</v>
      </c>
      <c r="BS402" s="124">
        <f t="shared" ref="BS402" si="6965">K402/K405</f>
        <v>0</v>
      </c>
      <c r="BT402" s="125">
        <f t="shared" ref="BT402" si="6966">L402/L405</f>
        <v>0</v>
      </c>
      <c r="BU402" s="123">
        <f t="shared" ref="BU402" si="6967">M402/M405</f>
        <v>0</v>
      </c>
      <c r="BV402" s="127">
        <f t="shared" ref="BV402" si="6968">N402/N405</f>
        <v>0</v>
      </c>
      <c r="BW402" s="128">
        <f t="shared" ref="BW402" si="6969">O402/O405</f>
        <v>0</v>
      </c>
      <c r="BX402" s="123">
        <f t="shared" ref="BX402" si="6970">P402/P405</f>
        <v>0</v>
      </c>
      <c r="BY402" s="124">
        <f t="shared" ref="BY402" si="6971">Q402/Q405</f>
        <v>0</v>
      </c>
      <c r="BZ402" s="125">
        <f t="shared" ref="BZ402" si="6972">R402/R405</f>
        <v>0</v>
      </c>
      <c r="CA402" s="126">
        <f t="shared" ref="CA402" si="6973">S402/S405</f>
        <v>0</v>
      </c>
      <c r="CB402" s="123">
        <f t="shared" ref="CB402" si="6974">T402/T405</f>
        <v>0</v>
      </c>
      <c r="CC402" s="124">
        <f t="shared" ref="CC402" si="6975">U402/U405</f>
        <v>0</v>
      </c>
      <c r="CD402" s="125">
        <f t="shared" ref="CD402" si="6976">V402/V405</f>
        <v>0</v>
      </c>
      <c r="CE402" s="126">
        <f t="shared" ref="CE402" si="6977">W402/W405</f>
        <v>0</v>
      </c>
      <c r="CF402" s="123">
        <f t="shared" ref="CF402" si="6978">X402/X405</f>
        <v>0</v>
      </c>
      <c r="CG402" s="124">
        <f t="shared" ref="CG402" si="6979">Y402/Y405</f>
        <v>0</v>
      </c>
      <c r="CH402" s="125">
        <f t="shared" ref="CH402" si="6980">Z402/Z405</f>
        <v>0</v>
      </c>
      <c r="CI402" s="123">
        <f t="shared" ref="CI402" si="6981">AA402/AA405</f>
        <v>0</v>
      </c>
      <c r="CJ402" s="129">
        <f t="shared" ref="CJ402" si="6982">AB402/AB405</f>
        <v>0</v>
      </c>
      <c r="CK402" s="130">
        <f t="shared" ref="CK402" si="6983">AC402/AC405</f>
        <v>0</v>
      </c>
    </row>
    <row r="403" spans="1:89" x14ac:dyDescent="0.25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2">
        <f t="shared" si="6380"/>
        <v>0</v>
      </c>
      <c r="AC403" s="165">
        <f t="shared" si="6411"/>
        <v>0</v>
      </c>
      <c r="BI403" s="139" t="s">
        <v>38</v>
      </c>
      <c r="BJ403" s="123">
        <f>B403/B405</f>
        <v>0</v>
      </c>
      <c r="BK403" s="124">
        <f t="shared" ref="BK403" si="6984">C403/C405</f>
        <v>0</v>
      </c>
      <c r="BL403" s="125">
        <f t="shared" ref="BL403" si="6985">D403/D405</f>
        <v>0</v>
      </c>
      <c r="BM403" s="126">
        <f t="shared" ref="BM403" si="6986">E403/E405</f>
        <v>0</v>
      </c>
      <c r="BN403" s="123">
        <f t="shared" ref="BN403" si="6987">F403/F405</f>
        <v>0</v>
      </c>
      <c r="BO403" s="124">
        <f t="shared" ref="BO403" si="6988">G403/G405</f>
        <v>0</v>
      </c>
      <c r="BP403" s="125">
        <f t="shared" ref="BP403" si="6989">H403/H405</f>
        <v>0</v>
      </c>
      <c r="BQ403" s="126">
        <f t="shared" ref="BQ403" si="6990">I403/I405</f>
        <v>0</v>
      </c>
      <c r="BR403" s="123">
        <f t="shared" ref="BR403" si="6991">J403/J405</f>
        <v>0</v>
      </c>
      <c r="BS403" s="124">
        <f t="shared" ref="BS403" si="6992">K403/K405</f>
        <v>0</v>
      </c>
      <c r="BT403" s="125">
        <f t="shared" ref="BT403" si="6993">L403/L405</f>
        <v>0</v>
      </c>
      <c r="BU403" s="123">
        <f t="shared" ref="BU403" si="6994">M403/M405</f>
        <v>0</v>
      </c>
      <c r="BV403" s="127">
        <f t="shared" ref="BV403" si="6995">N403/N405</f>
        <v>0</v>
      </c>
      <c r="BW403" s="128">
        <f t="shared" ref="BW403" si="6996">O403/O405</f>
        <v>0</v>
      </c>
      <c r="BX403" s="123">
        <f t="shared" ref="BX403" si="6997">P403/P405</f>
        <v>0</v>
      </c>
      <c r="BY403" s="124">
        <f t="shared" ref="BY403" si="6998">Q403/Q405</f>
        <v>0</v>
      </c>
      <c r="BZ403" s="125">
        <f t="shared" ref="BZ403" si="6999">R403/R405</f>
        <v>0</v>
      </c>
      <c r="CA403" s="126">
        <f t="shared" ref="CA403" si="7000">S403/S405</f>
        <v>0</v>
      </c>
      <c r="CB403" s="123">
        <f t="shared" ref="CB403" si="7001">T403/T405</f>
        <v>0</v>
      </c>
      <c r="CC403" s="124">
        <f t="shared" ref="CC403" si="7002">U403/U405</f>
        <v>0</v>
      </c>
      <c r="CD403" s="125">
        <f t="shared" ref="CD403" si="7003">V403/V405</f>
        <v>0</v>
      </c>
      <c r="CE403" s="126">
        <f t="shared" ref="CE403" si="7004">W403/W405</f>
        <v>0</v>
      </c>
      <c r="CF403" s="123">
        <f t="shared" ref="CF403" si="7005">X403/X405</f>
        <v>0</v>
      </c>
      <c r="CG403" s="124">
        <f t="shared" ref="CG403" si="7006">Y403/Y405</f>
        <v>0</v>
      </c>
      <c r="CH403" s="125">
        <f t="shared" ref="CH403" si="7007">Z403/Z405</f>
        <v>0</v>
      </c>
      <c r="CI403" s="123">
        <f t="shared" ref="CI403" si="7008">AA403/AA405</f>
        <v>0</v>
      </c>
      <c r="CJ403" s="129">
        <f t="shared" ref="CJ403" si="7009">AB403/AB405</f>
        <v>0</v>
      </c>
      <c r="CK403" s="130">
        <f t="shared" ref="CK403" si="7010">AC403/AC405</f>
        <v>0</v>
      </c>
    </row>
    <row r="404" spans="1:89" ht="13.8" thickBot="1" x14ac:dyDescent="0.3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2">
        <f t="shared" si="6380"/>
        <v>0</v>
      </c>
      <c r="AC404" s="165">
        <f t="shared" si="6411"/>
        <v>0</v>
      </c>
      <c r="BI404" s="131" t="s">
        <v>39</v>
      </c>
      <c r="BJ404" s="123">
        <f>B404/B405</f>
        <v>0</v>
      </c>
      <c r="BK404" s="124">
        <f t="shared" ref="BK404" si="7011">C404/C405</f>
        <v>0</v>
      </c>
      <c r="BL404" s="125">
        <f t="shared" ref="BL404" si="7012">D404/D405</f>
        <v>0</v>
      </c>
      <c r="BM404" s="126">
        <f t="shared" ref="BM404" si="7013">E404/E405</f>
        <v>0</v>
      </c>
      <c r="BN404" s="123">
        <f t="shared" ref="BN404" si="7014">F404/F405</f>
        <v>0</v>
      </c>
      <c r="BO404" s="124">
        <f t="shared" ref="BO404" si="7015">G404/G405</f>
        <v>0</v>
      </c>
      <c r="BP404" s="125">
        <f t="shared" ref="BP404" si="7016">H404/H405</f>
        <v>0</v>
      </c>
      <c r="BQ404" s="126">
        <f t="shared" ref="BQ404" si="7017">I404/I405</f>
        <v>0</v>
      </c>
      <c r="BR404" s="123">
        <f t="shared" ref="BR404" si="7018">J404/J405</f>
        <v>0</v>
      </c>
      <c r="BS404" s="124">
        <f t="shared" ref="BS404" si="7019">K404/K405</f>
        <v>0</v>
      </c>
      <c r="BT404" s="125">
        <f t="shared" ref="BT404" si="7020">L404/L405</f>
        <v>0</v>
      </c>
      <c r="BU404" s="123">
        <f t="shared" ref="BU404" si="7021">M404/M405</f>
        <v>0</v>
      </c>
      <c r="BV404" s="127">
        <f t="shared" ref="BV404" si="7022">N404/N405</f>
        <v>0</v>
      </c>
      <c r="BW404" s="128">
        <f t="shared" ref="BW404" si="7023">O404/O405</f>
        <v>0</v>
      </c>
      <c r="BX404" s="123">
        <f t="shared" ref="BX404" si="7024">P404/P405</f>
        <v>0</v>
      </c>
      <c r="BY404" s="124">
        <f t="shared" ref="BY404" si="7025">Q404/Q405</f>
        <v>0</v>
      </c>
      <c r="BZ404" s="125">
        <f t="shared" ref="BZ404" si="7026">R404/R405</f>
        <v>0</v>
      </c>
      <c r="CA404" s="126">
        <f t="shared" ref="CA404" si="7027">S404/S405</f>
        <v>0</v>
      </c>
      <c r="CB404" s="123">
        <f t="shared" ref="CB404" si="7028">T404/T405</f>
        <v>0</v>
      </c>
      <c r="CC404" s="124">
        <f t="shared" ref="CC404" si="7029">U404/U405</f>
        <v>0</v>
      </c>
      <c r="CD404" s="125">
        <f t="shared" ref="CD404" si="7030">V404/V405</f>
        <v>0</v>
      </c>
      <c r="CE404" s="126">
        <f t="shared" ref="CE404" si="7031">W404/W405</f>
        <v>0</v>
      </c>
      <c r="CF404" s="123">
        <f t="shared" ref="CF404" si="7032">X404/X405</f>
        <v>0</v>
      </c>
      <c r="CG404" s="124">
        <f t="shared" ref="CG404" si="7033">Y404/Y405</f>
        <v>0</v>
      </c>
      <c r="CH404" s="125">
        <f t="shared" ref="CH404" si="7034">Z404/Z405</f>
        <v>0</v>
      </c>
      <c r="CI404" s="123">
        <f t="shared" ref="CI404" si="7035">AA404/AA405</f>
        <v>0</v>
      </c>
      <c r="CJ404" s="129">
        <f t="shared" ref="CJ404" si="7036">AB404/AB405</f>
        <v>0</v>
      </c>
      <c r="CK404" s="130">
        <f t="shared" ref="CK404" si="7037">AC404/AC405</f>
        <v>0</v>
      </c>
    </row>
    <row r="405" spans="1:89" ht="14.4" thickTop="1" thickBot="1" x14ac:dyDescent="0.3">
      <c r="A405" s="251" t="s">
        <v>13</v>
      </c>
      <c r="B405" s="14">
        <f t="shared" ref="B405:AA405" si="7038">SUM(B382:B404)</f>
        <v>44123</v>
      </c>
      <c r="C405" s="1">
        <f t="shared" si="7038"/>
        <v>36797</v>
      </c>
      <c r="D405" s="14">
        <f t="shared" si="7038"/>
        <v>23578</v>
      </c>
      <c r="E405" s="1">
        <f t="shared" si="7038"/>
        <v>20353</v>
      </c>
      <c r="F405" s="14">
        <f t="shared" si="7038"/>
        <v>29933</v>
      </c>
      <c r="G405" s="1">
        <f t="shared" si="7038"/>
        <v>23854</v>
      </c>
      <c r="H405" s="14">
        <f t="shared" si="7038"/>
        <v>47115</v>
      </c>
      <c r="I405" s="1">
        <f t="shared" si="7038"/>
        <v>49635</v>
      </c>
      <c r="J405" s="14">
        <f t="shared" si="7038"/>
        <v>8672</v>
      </c>
      <c r="K405" s="1">
        <f t="shared" si="7038"/>
        <v>9319</v>
      </c>
      <c r="L405" s="14">
        <f t="shared" si="7038"/>
        <v>26808</v>
      </c>
      <c r="M405" s="1">
        <f t="shared" si="7038"/>
        <v>31762</v>
      </c>
      <c r="N405" s="14">
        <f t="shared" si="7038"/>
        <v>45960</v>
      </c>
      <c r="O405" s="1">
        <f t="shared" si="7038"/>
        <v>49728</v>
      </c>
      <c r="P405" s="14">
        <f t="shared" si="7038"/>
        <v>26386</v>
      </c>
      <c r="Q405" s="1">
        <f t="shared" si="7038"/>
        <v>28642</v>
      </c>
      <c r="R405" s="14">
        <f t="shared" si="7038"/>
        <v>33444</v>
      </c>
      <c r="S405" s="1">
        <f t="shared" si="7038"/>
        <v>35486</v>
      </c>
      <c r="T405" s="14">
        <f t="shared" si="7038"/>
        <v>10191</v>
      </c>
      <c r="U405" s="1">
        <f t="shared" si="7038"/>
        <v>11473</v>
      </c>
      <c r="V405" s="14">
        <f t="shared" si="7038"/>
        <v>30801</v>
      </c>
      <c r="W405" s="1">
        <f t="shared" si="7038"/>
        <v>40426</v>
      </c>
      <c r="X405" s="14">
        <f t="shared" si="7038"/>
        <v>28449</v>
      </c>
      <c r="Y405" s="1">
        <f t="shared" si="7038"/>
        <v>18490</v>
      </c>
      <c r="Z405" s="14">
        <f t="shared" si="7038"/>
        <v>60325</v>
      </c>
      <c r="AA405" s="1">
        <f t="shared" si="7038"/>
        <v>58902</v>
      </c>
      <c r="AB405" s="166">
        <f t="shared" ref="AB405" si="7039">SUM(AB381:AB404)</f>
        <v>415785</v>
      </c>
      <c r="AC405" s="167">
        <f t="shared" ref="AC405" si="7040">SUM(AC381:AC404)</f>
        <v>414867</v>
      </c>
      <c r="BI405" s="251" t="s">
        <v>13</v>
      </c>
      <c r="BJ405" s="147">
        <f>SUM(BJ381:BJ404)</f>
        <v>1.0000000000000002</v>
      </c>
      <c r="BK405" s="148">
        <f t="shared" ref="BK405:CK405" si="7041">SUM(BK381:BK404)</f>
        <v>1</v>
      </c>
      <c r="BL405" s="147">
        <f t="shared" si="7041"/>
        <v>1</v>
      </c>
      <c r="BM405" s="148">
        <f t="shared" si="7041"/>
        <v>1</v>
      </c>
      <c r="BN405" s="147">
        <f t="shared" si="7041"/>
        <v>1.0000000000000002</v>
      </c>
      <c r="BO405" s="148">
        <f t="shared" si="7041"/>
        <v>1</v>
      </c>
      <c r="BP405" s="147">
        <f t="shared" si="7041"/>
        <v>1</v>
      </c>
      <c r="BQ405" s="148">
        <f t="shared" si="7041"/>
        <v>1</v>
      </c>
      <c r="BR405" s="147">
        <f t="shared" si="7041"/>
        <v>1</v>
      </c>
      <c r="BS405" s="148">
        <f t="shared" si="7041"/>
        <v>1</v>
      </c>
      <c r="BT405" s="147">
        <f t="shared" si="7041"/>
        <v>1</v>
      </c>
      <c r="BU405" s="148">
        <f t="shared" si="7041"/>
        <v>0.99999999999999989</v>
      </c>
      <c r="BV405" s="147">
        <f t="shared" si="7041"/>
        <v>1</v>
      </c>
      <c r="BW405" s="148">
        <f t="shared" si="7041"/>
        <v>1</v>
      </c>
      <c r="BX405" s="147">
        <f t="shared" si="7041"/>
        <v>1</v>
      </c>
      <c r="BY405" s="148">
        <f t="shared" si="7041"/>
        <v>1</v>
      </c>
      <c r="BZ405" s="147">
        <f t="shared" si="7041"/>
        <v>1</v>
      </c>
      <c r="CA405" s="148">
        <f t="shared" si="7041"/>
        <v>1</v>
      </c>
      <c r="CB405" s="147">
        <f t="shared" si="7041"/>
        <v>1</v>
      </c>
      <c r="CC405" s="148">
        <f t="shared" si="7041"/>
        <v>1</v>
      </c>
      <c r="CD405" s="147">
        <f t="shared" si="7041"/>
        <v>0.99999999999999989</v>
      </c>
      <c r="CE405" s="148">
        <f t="shared" si="7041"/>
        <v>0.99999999999999989</v>
      </c>
      <c r="CF405" s="147">
        <f t="shared" si="7041"/>
        <v>1.0000000000000002</v>
      </c>
      <c r="CG405" s="148">
        <f t="shared" si="7041"/>
        <v>1</v>
      </c>
      <c r="CH405" s="147">
        <f t="shared" si="7041"/>
        <v>1.0000000000000002</v>
      </c>
      <c r="CI405" s="148">
        <f t="shared" si="7041"/>
        <v>1</v>
      </c>
      <c r="CJ405" s="147">
        <f t="shared" si="7041"/>
        <v>0.99999999999999989</v>
      </c>
      <c r="CK405" s="148">
        <f t="shared" si="7041"/>
        <v>1</v>
      </c>
    </row>
    <row r="406" spans="1:89" ht="13.8" thickTop="1" x14ac:dyDescent="0.25">
      <c r="A406" s="178"/>
    </row>
    <row r="408" spans="1:89" x14ac:dyDescent="0.25">
      <c r="A408" s="299">
        <f>+A377+1</f>
        <v>45244</v>
      </c>
      <c r="B408" s="299"/>
      <c r="C408" s="299"/>
      <c r="D408" s="299"/>
      <c r="BI408" s="298">
        <f>+BI377+1</f>
        <v>45244</v>
      </c>
      <c r="BJ408" s="298"/>
      <c r="BK408" s="298"/>
      <c r="BL408" s="298"/>
    </row>
    <row r="409" spans="1:89" ht="13.8" thickBot="1" x14ac:dyDescent="0.3">
      <c r="AE409" t="s">
        <v>84</v>
      </c>
    </row>
    <row r="410" spans="1:89" ht="14.4" thickTop="1" thickBot="1" x14ac:dyDescent="0.3">
      <c r="A410" s="290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0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0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5">
      <c r="A411" s="291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68" t="s">
        <v>14</v>
      </c>
      <c r="AC411" s="169" t="s">
        <v>15</v>
      </c>
      <c r="AE411" s="291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68" t="s">
        <v>14</v>
      </c>
      <c r="BG411" s="169" t="s">
        <v>15</v>
      </c>
      <c r="BI411" s="291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8" thickTop="1" x14ac:dyDescent="0.25">
      <c r="A412" s="119" t="s">
        <v>16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1"/>
      <c r="AA412" s="176"/>
      <c r="AB412" s="162">
        <f t="shared" ref="AB412:AB435" si="7042">B412+D412+F412+H412+J412+L412+N412+P412+R412+T412+V412+X412+Z412</f>
        <v>0</v>
      </c>
      <c r="AC412" s="163">
        <f>C412+E412+G412+I412+K412+M412+O412+Q412+S412+U412+W412+Y412+AA412</f>
        <v>0</v>
      </c>
      <c r="AE412" s="254" t="str">
        <f>$AE$9</f>
        <v>07:00 - 07:59</v>
      </c>
      <c r="AF412" s="120">
        <f t="shared" ref="AF412:AO413" si="7043">SUMIF($A$9:$A$32,$AE412,B$412:B$435)</f>
        <v>5329</v>
      </c>
      <c r="AG412" s="177">
        <f t="shared" si="7043"/>
        <v>2096</v>
      </c>
      <c r="AH412" s="121">
        <f t="shared" si="7043"/>
        <v>2200</v>
      </c>
      <c r="AI412" s="172">
        <f t="shared" si="7043"/>
        <v>1957</v>
      </c>
      <c r="AJ412" s="120">
        <f t="shared" si="7043"/>
        <v>3310</v>
      </c>
      <c r="AK412" s="122">
        <f t="shared" si="7043"/>
        <v>1591</v>
      </c>
      <c r="AL412" s="121">
        <f t="shared" si="7043"/>
        <v>4139</v>
      </c>
      <c r="AM412" s="172">
        <f t="shared" si="7043"/>
        <v>2986</v>
      </c>
      <c r="AN412" s="120">
        <f t="shared" si="7043"/>
        <v>420</v>
      </c>
      <c r="AO412" s="122">
        <f t="shared" si="7043"/>
        <v>1351</v>
      </c>
      <c r="AP412" s="121">
        <f t="shared" ref="AP412:AY413" si="7044">SUMIF($A$9:$A$32,$AE412,L$412:L$435)</f>
        <v>1447</v>
      </c>
      <c r="AQ412" s="120">
        <f t="shared" si="7044"/>
        <v>4704</v>
      </c>
      <c r="AR412" s="171">
        <f t="shared" si="7044"/>
        <v>3531</v>
      </c>
      <c r="AS412" s="173">
        <f t="shared" si="7044"/>
        <v>5322</v>
      </c>
      <c r="AT412" s="120">
        <f t="shared" si="7044"/>
        <v>3064</v>
      </c>
      <c r="AU412" s="122">
        <f t="shared" si="7044"/>
        <v>2752</v>
      </c>
      <c r="AV412" s="121">
        <f t="shared" si="7044"/>
        <v>3810</v>
      </c>
      <c r="AW412" s="172">
        <f t="shared" si="7044"/>
        <v>2648</v>
      </c>
      <c r="AX412" s="120">
        <f t="shared" si="7044"/>
        <v>499</v>
      </c>
      <c r="AY412" s="122">
        <f t="shared" si="7044"/>
        <v>2236</v>
      </c>
      <c r="AZ412" s="121">
        <f t="shared" ref="AZ412:BE413" si="7045">SUMIF($A$9:$A$32,$AE412,V$412:V$435)</f>
        <v>1812</v>
      </c>
      <c r="BA412" s="172">
        <f t="shared" si="7045"/>
        <v>4407</v>
      </c>
      <c r="BB412" s="120">
        <f t="shared" si="7045"/>
        <v>2393</v>
      </c>
      <c r="BC412" s="122">
        <f t="shared" si="7045"/>
        <v>2414</v>
      </c>
      <c r="BD412" s="21">
        <f t="shared" si="7045"/>
        <v>6080</v>
      </c>
      <c r="BE412" s="176">
        <f t="shared" si="7045"/>
        <v>3766</v>
      </c>
      <c r="BF412" s="162">
        <f>AF412+AH412+AJ412+AL412+AN412+AP412+AR412+AT412+AV412+AX412+AZ412+BB412+BD412</f>
        <v>38034</v>
      </c>
      <c r="BG412" s="163">
        <f>AG412+AI412+AK412+AM412+AO412+AQ412+AS412+AU412+AW412+AY412+BA412+BC412+BE412</f>
        <v>38230</v>
      </c>
      <c r="BI412" s="119" t="s">
        <v>16</v>
      </c>
      <c r="BJ412" s="123">
        <f>B412/B436</f>
        <v>0</v>
      </c>
      <c r="BK412" s="124">
        <f t="shared" ref="BK412" si="7046">C412/C436</f>
        <v>0</v>
      </c>
      <c r="BL412" s="125">
        <f t="shared" ref="BL412" si="7047">D412/D436</f>
        <v>0</v>
      </c>
      <c r="BM412" s="126">
        <f t="shared" ref="BM412" si="7048">E412/E436</f>
        <v>0</v>
      </c>
      <c r="BN412" s="123">
        <f t="shared" ref="BN412" si="7049">F412/F436</f>
        <v>0</v>
      </c>
      <c r="BO412" s="124">
        <f t="shared" ref="BO412" si="7050">G412/G436</f>
        <v>0</v>
      </c>
      <c r="BP412" s="125">
        <f t="shared" ref="BP412" si="7051">H412/H436</f>
        <v>0</v>
      </c>
      <c r="BQ412" s="126">
        <f t="shared" ref="BQ412" si="7052">I412/I436</f>
        <v>0</v>
      </c>
      <c r="BR412" s="123">
        <f t="shared" ref="BR412" si="7053">J412/J436</f>
        <v>0</v>
      </c>
      <c r="BS412" s="124">
        <f t="shared" ref="BS412" si="7054">K412/K436</f>
        <v>0</v>
      </c>
      <c r="BT412" s="125">
        <f t="shared" ref="BT412" si="7055">L412/L436</f>
        <v>0</v>
      </c>
      <c r="BU412" s="123">
        <f t="shared" ref="BU412" si="7056">M412/M436</f>
        <v>0</v>
      </c>
      <c r="BV412" s="127">
        <f t="shared" ref="BV412" si="7057">N412/N436</f>
        <v>0</v>
      </c>
      <c r="BW412" s="128">
        <f t="shared" ref="BW412" si="7058">O412/O436</f>
        <v>0</v>
      </c>
      <c r="BX412" s="123">
        <f t="shared" ref="BX412" si="7059">P412/P436</f>
        <v>0</v>
      </c>
      <c r="BY412" s="124">
        <f t="shared" ref="BY412" si="7060">Q412/Q436</f>
        <v>0</v>
      </c>
      <c r="BZ412" s="125">
        <f t="shared" ref="BZ412" si="7061">R412/R436</f>
        <v>0</v>
      </c>
      <c r="CA412" s="126">
        <f t="shared" ref="CA412" si="7062">S412/S436</f>
        <v>0</v>
      </c>
      <c r="CB412" s="123">
        <f t="shared" ref="CB412" si="7063">T412/T436</f>
        <v>0</v>
      </c>
      <c r="CC412" s="124">
        <f t="shared" ref="CC412" si="7064">U412/U436</f>
        <v>0</v>
      </c>
      <c r="CD412" s="125">
        <f t="shared" ref="CD412" si="7065">V412/V436</f>
        <v>0</v>
      </c>
      <c r="CE412" s="126">
        <f t="shared" ref="CE412" si="7066">W412/W436</f>
        <v>0</v>
      </c>
      <c r="CF412" s="123">
        <f t="shared" ref="CF412" si="7067">X412/X436</f>
        <v>0</v>
      </c>
      <c r="CG412" s="124">
        <f t="shared" ref="CG412" si="7068">Y412/Y436</f>
        <v>0</v>
      </c>
      <c r="CH412" s="125">
        <f t="shared" ref="CH412" si="7069">Z412/Z436</f>
        <v>0</v>
      </c>
      <c r="CI412" s="123">
        <f t="shared" ref="CI412" si="7070">AA412/AA436</f>
        <v>0</v>
      </c>
      <c r="CJ412" s="129">
        <f t="shared" ref="CJ412" si="7071">AB412/AB436</f>
        <v>0</v>
      </c>
      <c r="CK412" s="130">
        <f t="shared" ref="CK412" si="7072">AC412/AC436</f>
        <v>0</v>
      </c>
    </row>
    <row r="413" spans="1:89" x14ac:dyDescent="0.25">
      <c r="A413" s="131" t="s">
        <v>17</v>
      </c>
      <c r="B413" s="180">
        <v>709</v>
      </c>
      <c r="C413" s="181">
        <v>0</v>
      </c>
      <c r="D413" s="182">
        <v>519</v>
      </c>
      <c r="E413" s="183">
        <v>4</v>
      </c>
      <c r="F413" s="180">
        <v>723</v>
      </c>
      <c r="G413" s="184">
        <v>6</v>
      </c>
      <c r="H413" s="182">
        <v>657</v>
      </c>
      <c r="I413" s="183">
        <v>39</v>
      </c>
      <c r="J413" s="180">
        <v>21</v>
      </c>
      <c r="K413" s="184">
        <v>31</v>
      </c>
      <c r="L413" s="182">
        <v>62</v>
      </c>
      <c r="M413" s="180">
        <v>164</v>
      </c>
      <c r="N413" s="185">
        <v>281</v>
      </c>
      <c r="O413" s="186">
        <v>258</v>
      </c>
      <c r="P413" s="180">
        <v>99</v>
      </c>
      <c r="Q413" s="184">
        <v>109</v>
      </c>
      <c r="R413" s="182">
        <v>79</v>
      </c>
      <c r="S413" s="183">
        <v>182</v>
      </c>
      <c r="T413" s="180">
        <v>1</v>
      </c>
      <c r="U413" s="184">
        <v>73</v>
      </c>
      <c r="V413" s="182">
        <v>21</v>
      </c>
      <c r="W413" s="183">
        <v>200</v>
      </c>
      <c r="X413" s="180">
        <v>2</v>
      </c>
      <c r="Y413" s="184">
        <v>86</v>
      </c>
      <c r="Z413" s="182">
        <v>68</v>
      </c>
      <c r="AA413" s="180">
        <v>158</v>
      </c>
      <c r="AB413" s="162">
        <f t="shared" si="7042"/>
        <v>3242</v>
      </c>
      <c r="AC413" s="165">
        <f t="shared" ref="AC413:AC435" si="7073">SUM(C413,E413,G413,I413,K413,M413,O413,Q413,S413,U413,W413,Y413,AA413)</f>
        <v>1310</v>
      </c>
      <c r="AE413" s="256" t="str">
        <f>$AE$10</f>
        <v>08:00 - 08:59</v>
      </c>
      <c r="AF413" s="120">
        <f t="shared" si="7043"/>
        <v>4069</v>
      </c>
      <c r="AG413" s="181">
        <f t="shared" si="7043"/>
        <v>1519</v>
      </c>
      <c r="AH413" s="182">
        <f t="shared" si="7043"/>
        <v>2080</v>
      </c>
      <c r="AI413" s="183">
        <f t="shared" si="7043"/>
        <v>1602</v>
      </c>
      <c r="AJ413" s="180">
        <f t="shared" si="7043"/>
        <v>2218</v>
      </c>
      <c r="AK413" s="184">
        <f t="shared" si="7043"/>
        <v>1265</v>
      </c>
      <c r="AL413" s="182">
        <f t="shared" si="7043"/>
        <v>3586</v>
      </c>
      <c r="AM413" s="183">
        <f t="shared" si="7043"/>
        <v>2597</v>
      </c>
      <c r="AN413" s="180">
        <f t="shared" si="7043"/>
        <v>269</v>
      </c>
      <c r="AO413" s="184">
        <f t="shared" si="7043"/>
        <v>1119</v>
      </c>
      <c r="AP413" s="182">
        <f t="shared" si="7044"/>
        <v>1180</v>
      </c>
      <c r="AQ413" s="180">
        <f t="shared" si="7044"/>
        <v>4424</v>
      </c>
      <c r="AR413" s="185">
        <f t="shared" si="7044"/>
        <v>2679</v>
      </c>
      <c r="AS413" s="186">
        <f t="shared" si="7044"/>
        <v>4830</v>
      </c>
      <c r="AT413" s="180">
        <f t="shared" si="7044"/>
        <v>2186</v>
      </c>
      <c r="AU413" s="184">
        <f t="shared" si="7044"/>
        <v>2451</v>
      </c>
      <c r="AV413" s="182">
        <f t="shared" si="7044"/>
        <v>2952</v>
      </c>
      <c r="AW413" s="183">
        <f t="shared" si="7044"/>
        <v>2092</v>
      </c>
      <c r="AX413" s="180">
        <f t="shared" si="7044"/>
        <v>316</v>
      </c>
      <c r="AY413" s="184">
        <f t="shared" si="7044"/>
        <v>1696</v>
      </c>
      <c r="AZ413" s="182">
        <f t="shared" si="7045"/>
        <v>1240</v>
      </c>
      <c r="BA413" s="183">
        <f t="shared" si="7045"/>
        <v>3736</v>
      </c>
      <c r="BB413" s="180">
        <f t="shared" si="7045"/>
        <v>1872</v>
      </c>
      <c r="BC413" s="184">
        <f t="shared" si="7045"/>
        <v>2200</v>
      </c>
      <c r="BD413" s="182">
        <f t="shared" si="7045"/>
        <v>4585</v>
      </c>
      <c r="BE413" s="180">
        <f t="shared" si="7045"/>
        <v>3603</v>
      </c>
      <c r="BF413" s="164">
        <f>SUM(AF413,AH413,AJ413,AL413,AN413,AP413,AR413,AT413,AV413,AX413,AZ413,BB413,BD413)</f>
        <v>29232</v>
      </c>
      <c r="BG413" s="165">
        <f>SUM(AG413,AI413,AK413,AM413,AO413,AQ413,AS413,AU413,AW413,AY413,BA413,BC413,BE413)</f>
        <v>33134</v>
      </c>
      <c r="BI413" s="131" t="s">
        <v>17</v>
      </c>
      <c r="BJ413" s="123">
        <f>B413/B436</f>
        <v>1.6483388742938181E-2</v>
      </c>
      <c r="BK413" s="124">
        <f t="shared" ref="BK413" si="7074">C413/C436</f>
        <v>0</v>
      </c>
      <c r="BL413" s="125">
        <f t="shared" ref="BL413" si="7075">D413/D436</f>
        <v>2.1539738534965762E-2</v>
      </c>
      <c r="BM413" s="126">
        <f t="shared" ref="BM413" si="7076">E413/E436</f>
        <v>1.8474897233384139E-4</v>
      </c>
      <c r="BN413" s="123">
        <f t="shared" ref="BN413" si="7077">F413/F436</f>
        <v>2.6788691689206712E-2</v>
      </c>
      <c r="BO413" s="124">
        <f t="shared" ref="BO413" si="7078">G413/G436</f>
        <v>2.3848324655192972E-4</v>
      </c>
      <c r="BP413" s="125">
        <f t="shared" ref="BP413" si="7079">H413/H436</f>
        <v>1.3940461287105604E-2</v>
      </c>
      <c r="BQ413" s="126">
        <f t="shared" ref="BQ413" si="7080">I413/I436</f>
        <v>7.4538435075111812E-4</v>
      </c>
      <c r="BR413" s="123">
        <f t="shared" ref="BR413" si="7081">J413/J436</f>
        <v>2.4043966109457294E-3</v>
      </c>
      <c r="BS413" s="124">
        <f t="shared" ref="BS413" si="7082">K413/K436</f>
        <v>3.4467422726261951E-3</v>
      </c>
      <c r="BT413" s="125">
        <f t="shared" ref="BT413" si="7083">L413/L436</f>
        <v>2.0574766044999006E-3</v>
      </c>
      <c r="BU413" s="123">
        <f t="shared" ref="BU413" si="7084">M413/M436</f>
        <v>5.126441811759557E-3</v>
      </c>
      <c r="BV413" s="127">
        <f t="shared" ref="BV413" si="7085">N413/N436</f>
        <v>5.8257660571381185E-3</v>
      </c>
      <c r="BW413" s="128">
        <f t="shared" ref="BW413" si="7086">O413/O436</f>
        <v>5.3488131025189178E-3</v>
      </c>
      <c r="BX413" s="123">
        <f t="shared" ref="BX413" si="7087">P413/P436</f>
        <v>3.4778332045246963E-3</v>
      </c>
      <c r="BY413" s="124">
        <f t="shared" ref="BY413" si="7088">Q413/Q436</f>
        <v>3.8562230241279277E-3</v>
      </c>
      <c r="BZ413" s="125">
        <f t="shared" ref="BZ413" si="7089">R413/R436</f>
        <v>2.292978840739558E-3</v>
      </c>
      <c r="CA413" s="126">
        <f t="shared" ref="CA413" si="7090">S413/S436</f>
        <v>5.1399361744189328E-3</v>
      </c>
      <c r="CB413" s="123">
        <f t="shared" ref="CB413" si="7091">T413/T436</f>
        <v>8.8339222614840986E-5</v>
      </c>
      <c r="CC413" s="124">
        <f t="shared" ref="CC413" si="7092">U413/U436</f>
        <v>6.2844352617079892E-3</v>
      </c>
      <c r="CD413" s="125">
        <f t="shared" ref="CD413" si="7093">V413/V436</f>
        <v>5.9251735229388859E-4</v>
      </c>
      <c r="CE413" s="126">
        <f t="shared" ref="CE413" si="7094">W413/W436</f>
        <v>4.7753211403466882E-3</v>
      </c>
      <c r="CF413" s="123">
        <f t="shared" ref="CF413" si="7095">X413/X436</f>
        <v>6.9374588088383225E-5</v>
      </c>
      <c r="CG413" s="124">
        <f t="shared" ref="CG413" si="7096">Y413/Y436</f>
        <v>4.7385530883244254E-3</v>
      </c>
      <c r="CH413" s="125">
        <f t="shared" ref="CH413" si="7097">Z413/Z436</f>
        <v>1.1694297310311619E-3</v>
      </c>
      <c r="CI413" s="123">
        <f t="shared" ref="CI413" si="7098">AA413/AA436</f>
        <v>2.6324119891371353E-3</v>
      </c>
      <c r="CJ413" s="129">
        <f t="shared" ref="CJ413" si="7099">AB413/AB436</f>
        <v>7.6284865854404612E-3</v>
      </c>
      <c r="CK413" s="130">
        <f t="shared" ref="CK413" si="7100">AC413/AC436</f>
        <v>3.0891272154465795E-3</v>
      </c>
    </row>
    <row r="414" spans="1:89" ht="13.8" thickBot="1" x14ac:dyDescent="0.3">
      <c r="A414" s="139" t="s">
        <v>18</v>
      </c>
      <c r="B414" s="187">
        <v>2764</v>
      </c>
      <c r="C414" s="188">
        <v>601</v>
      </c>
      <c r="D414" s="189">
        <v>1762</v>
      </c>
      <c r="E414" s="190">
        <v>484</v>
      </c>
      <c r="F414" s="187">
        <v>2355</v>
      </c>
      <c r="G414" s="191">
        <v>478</v>
      </c>
      <c r="H414" s="189">
        <v>2697</v>
      </c>
      <c r="I414" s="190">
        <v>901</v>
      </c>
      <c r="J414" s="187">
        <v>119</v>
      </c>
      <c r="K414" s="191">
        <v>405</v>
      </c>
      <c r="L414" s="189">
        <v>558</v>
      </c>
      <c r="M414" s="187">
        <v>1778</v>
      </c>
      <c r="N414" s="192">
        <v>1819</v>
      </c>
      <c r="O414" s="193">
        <v>2245</v>
      </c>
      <c r="P414" s="187">
        <v>1168</v>
      </c>
      <c r="Q414" s="191">
        <v>1121</v>
      </c>
      <c r="R414" s="189">
        <v>1607</v>
      </c>
      <c r="S414" s="190">
        <v>1267</v>
      </c>
      <c r="T414" s="187">
        <v>130</v>
      </c>
      <c r="U414" s="191">
        <v>771</v>
      </c>
      <c r="V414" s="189">
        <v>807</v>
      </c>
      <c r="W414" s="190">
        <v>1835</v>
      </c>
      <c r="X414" s="187">
        <v>1143</v>
      </c>
      <c r="Y414" s="191">
        <v>1146</v>
      </c>
      <c r="Z414" s="189">
        <v>3138</v>
      </c>
      <c r="AA414" s="187">
        <v>1701</v>
      </c>
      <c r="AB414" s="162">
        <f t="shared" si="7042"/>
        <v>20067</v>
      </c>
      <c r="AC414" s="165">
        <f t="shared" si="7073"/>
        <v>14733</v>
      </c>
      <c r="AE414" s="254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18</v>
      </c>
      <c r="BJ414" s="123">
        <f>B414/B436</f>
        <v>6.4259642433682845E-2</v>
      </c>
      <c r="BK414" s="124">
        <f t="shared" ref="BK414" si="7101">C414/C436</f>
        <v>1.4886186312634681E-2</v>
      </c>
      <c r="BL414" s="125">
        <f t="shared" ref="BL414" si="7102">D414/D436</f>
        <v>7.3127204814276828E-2</v>
      </c>
      <c r="BM414" s="126">
        <f t="shared" ref="BM414" si="7103">E414/E436</f>
        <v>2.2354625652394808E-2</v>
      </c>
      <c r="BN414" s="123">
        <f t="shared" ref="BN414" si="7104">F414/F436</f>
        <v>8.7257771684760455E-2</v>
      </c>
      <c r="BO414" s="124">
        <f t="shared" ref="BO414" si="7105">G414/G436</f>
        <v>1.8999165308637069E-2</v>
      </c>
      <c r="BP414" s="125">
        <f t="shared" ref="BP414" si="7106">H414/H436</f>
        <v>5.7225911858940354E-2</v>
      </c>
      <c r="BQ414" s="126">
        <f t="shared" ref="BQ414" si="7107">I414/I436</f>
        <v>1.7220289744275832E-2</v>
      </c>
      <c r="BR414" s="123">
        <f t="shared" ref="BR414" si="7108">J414/J436</f>
        <v>1.3624914128692467E-2</v>
      </c>
      <c r="BS414" s="124">
        <f t="shared" ref="BS414" si="7109">K414/K436</f>
        <v>4.5030020013342227E-2</v>
      </c>
      <c r="BT414" s="125">
        <f t="shared" ref="BT414" si="7110">L414/L436</f>
        <v>1.8517289440499105E-2</v>
      </c>
      <c r="BU414" s="123">
        <f t="shared" ref="BU414" si="7111">M414/M436</f>
        <v>5.5578131349442034E-2</v>
      </c>
      <c r="BV414" s="127">
        <f t="shared" ref="BV414" si="7112">N414/N436</f>
        <v>3.7711987394783764E-2</v>
      </c>
      <c r="BW414" s="128">
        <f t="shared" ref="BW414" si="7113">O414/O436</f>
        <v>4.6542966725406865E-2</v>
      </c>
      <c r="BX414" s="123">
        <f t="shared" ref="BX414" si="7114">P414/P436</f>
        <v>4.1031405887725705E-2</v>
      </c>
      <c r="BY414" s="124">
        <f t="shared" ref="BY414" si="7115">Q414/Q436</f>
        <v>3.9658954220618409E-2</v>
      </c>
      <c r="BZ414" s="125">
        <f t="shared" ref="BZ414" si="7116">R414/R436</f>
        <v>4.6643253127448991E-2</v>
      </c>
      <c r="CA414" s="126">
        <f t="shared" ref="CA414" si="7117">S414/S436</f>
        <v>3.5781863368070266E-2</v>
      </c>
      <c r="CB414" s="123">
        <f t="shared" ref="CB414" si="7118">T414/T436</f>
        <v>1.1484098939929329E-2</v>
      </c>
      <c r="CC414" s="124">
        <f t="shared" ref="CC414" si="7119">U414/U436</f>
        <v>6.6373966942148754E-2</v>
      </c>
      <c r="CD414" s="125">
        <f t="shared" ref="CD414" si="7120">V414/V436</f>
        <v>2.2769595395293718E-2</v>
      </c>
      <c r="CE414" s="126">
        <f t="shared" ref="CE414" si="7121">W414/W436</f>
        <v>4.3813571462680868E-2</v>
      </c>
      <c r="CF414" s="123">
        <f t="shared" ref="CF414" si="7122">X414/X436</f>
        <v>3.9647577092511016E-2</v>
      </c>
      <c r="CG414" s="124">
        <f t="shared" ref="CG414" si="7123">Y414/Y436</f>
        <v>6.3143974874648748E-2</v>
      </c>
      <c r="CH414" s="125">
        <f t="shared" ref="CH414" si="7124">Z414/Z436</f>
        <v>5.3965742587879208E-2</v>
      </c>
      <c r="CI414" s="123">
        <f t="shared" ref="CI414" si="7125">AA414/AA436</f>
        <v>2.8340080971659919E-2</v>
      </c>
      <c r="CJ414" s="129">
        <f t="shared" ref="CJ414" si="7126">AB414/AB436</f>
        <v>4.7218026005562533E-2</v>
      </c>
      <c r="CK414" s="130">
        <f t="shared" ref="CK414" si="7127">AC414/AC436</f>
        <v>3.4742069668072105E-2</v>
      </c>
    </row>
    <row r="415" spans="1:89" ht="14.4" thickTop="1" thickBot="1" x14ac:dyDescent="0.3">
      <c r="A415" s="131" t="s">
        <v>19</v>
      </c>
      <c r="B415" s="180">
        <v>5029</v>
      </c>
      <c r="C415" s="181">
        <v>1817</v>
      </c>
      <c r="D415" s="182">
        <v>2223</v>
      </c>
      <c r="E415" s="183">
        <v>1376</v>
      </c>
      <c r="F415" s="180">
        <v>3049</v>
      </c>
      <c r="G415" s="184">
        <v>1307</v>
      </c>
      <c r="H415" s="182">
        <v>4116</v>
      </c>
      <c r="I415" s="183">
        <v>2417</v>
      </c>
      <c r="J415" s="180">
        <v>294</v>
      </c>
      <c r="K415" s="184">
        <v>901</v>
      </c>
      <c r="L415" s="182">
        <v>1369</v>
      </c>
      <c r="M415" s="180">
        <v>2807</v>
      </c>
      <c r="N415" s="185">
        <v>3229</v>
      </c>
      <c r="O415" s="186">
        <v>3693</v>
      </c>
      <c r="P415" s="180">
        <v>2263</v>
      </c>
      <c r="Q415" s="184">
        <v>1941</v>
      </c>
      <c r="R415" s="182">
        <v>2826</v>
      </c>
      <c r="S415" s="183">
        <v>2122</v>
      </c>
      <c r="T415" s="180">
        <v>391</v>
      </c>
      <c r="U415" s="184">
        <v>1570</v>
      </c>
      <c r="V415" s="182">
        <v>1583</v>
      </c>
      <c r="W415" s="183">
        <v>3581</v>
      </c>
      <c r="X415" s="180">
        <v>2161</v>
      </c>
      <c r="Y415" s="184">
        <v>1766</v>
      </c>
      <c r="Z415" s="182">
        <v>4516</v>
      </c>
      <c r="AA415" s="180">
        <v>3378</v>
      </c>
      <c r="AB415" s="162">
        <f t="shared" si="7042"/>
        <v>33049</v>
      </c>
      <c r="AC415" s="165">
        <f t="shared" si="7073"/>
        <v>28676</v>
      </c>
      <c r="AE415" s="251" t="s">
        <v>13</v>
      </c>
      <c r="AF415" s="14">
        <f t="shared" ref="AF415:BG415" si="7128">SUM(AF412:AF414)</f>
        <v>9398</v>
      </c>
      <c r="AG415" s="1">
        <f t="shared" si="7128"/>
        <v>3615</v>
      </c>
      <c r="AH415" s="14">
        <f t="shared" si="7128"/>
        <v>4280</v>
      </c>
      <c r="AI415" s="1">
        <f t="shared" si="7128"/>
        <v>3559</v>
      </c>
      <c r="AJ415" s="14">
        <f t="shared" si="7128"/>
        <v>5528</v>
      </c>
      <c r="AK415" s="1">
        <f t="shared" si="7128"/>
        <v>2856</v>
      </c>
      <c r="AL415" s="14">
        <f t="shared" si="7128"/>
        <v>7725</v>
      </c>
      <c r="AM415" s="1">
        <f t="shared" si="7128"/>
        <v>5583</v>
      </c>
      <c r="AN415" s="14">
        <f t="shared" si="7128"/>
        <v>689</v>
      </c>
      <c r="AO415" s="1">
        <f t="shared" si="7128"/>
        <v>2470</v>
      </c>
      <c r="AP415" s="14">
        <f t="shared" si="7128"/>
        <v>2627</v>
      </c>
      <c r="AQ415" s="1">
        <f t="shared" si="7128"/>
        <v>9128</v>
      </c>
      <c r="AR415" s="14">
        <f t="shared" si="7128"/>
        <v>6210</v>
      </c>
      <c r="AS415" s="1">
        <f t="shared" si="7128"/>
        <v>10152</v>
      </c>
      <c r="AT415" s="14">
        <f t="shared" si="7128"/>
        <v>5250</v>
      </c>
      <c r="AU415" s="1">
        <f t="shared" si="7128"/>
        <v>5203</v>
      </c>
      <c r="AV415" s="14">
        <f t="shared" si="7128"/>
        <v>6762</v>
      </c>
      <c r="AW415" s="1">
        <f t="shared" si="7128"/>
        <v>4740</v>
      </c>
      <c r="AX415" s="14">
        <f t="shared" si="7128"/>
        <v>815</v>
      </c>
      <c r="AY415" s="1">
        <f t="shared" si="7128"/>
        <v>3932</v>
      </c>
      <c r="AZ415" s="14">
        <f t="shared" si="7128"/>
        <v>3052</v>
      </c>
      <c r="BA415" s="1">
        <f t="shared" si="7128"/>
        <v>8143</v>
      </c>
      <c r="BB415" s="14">
        <f t="shared" si="7128"/>
        <v>4265</v>
      </c>
      <c r="BC415" s="1">
        <f t="shared" si="7128"/>
        <v>4614</v>
      </c>
      <c r="BD415" s="14">
        <f t="shared" si="7128"/>
        <v>10665</v>
      </c>
      <c r="BE415" s="1">
        <f t="shared" si="7128"/>
        <v>7369</v>
      </c>
      <c r="BF415" s="166">
        <f t="shared" si="7128"/>
        <v>67266</v>
      </c>
      <c r="BG415" s="167">
        <f t="shared" si="7128"/>
        <v>71364</v>
      </c>
      <c r="BI415" s="131" t="s">
        <v>19</v>
      </c>
      <c r="BJ415" s="123">
        <f>B415/B436</f>
        <v>0.11691814102713133</v>
      </c>
      <c r="BK415" s="124">
        <f t="shared" ref="BK415" si="7129">C415/C436</f>
        <v>4.5005325341193371E-2</v>
      </c>
      <c r="BL415" s="125">
        <f t="shared" ref="BL415" si="7130">D415/D436</f>
        <v>9.2259804938783982E-2</v>
      </c>
      <c r="BM415" s="126">
        <f t="shared" ref="BM415" si="7131">E415/E436</f>
        <v>6.3553646482841439E-2</v>
      </c>
      <c r="BN415" s="123">
        <f t="shared" ref="BN415" si="7132">F415/F436</f>
        <v>0.11297195153581088</v>
      </c>
      <c r="BO415" s="124">
        <f t="shared" ref="BO415" si="7133">G415/G436</f>
        <v>5.1949600540562024E-2</v>
      </c>
      <c r="BP415" s="125">
        <f t="shared" ref="BP415" si="7134">H415/H436</f>
        <v>8.733476203611365E-2</v>
      </c>
      <c r="BQ415" s="126">
        <f t="shared" ref="BQ415" si="7135">I415/I436</f>
        <v>4.6194717327319293E-2</v>
      </c>
      <c r="BR415" s="123">
        <f t="shared" ref="BR415" si="7136">J415/J436</f>
        <v>3.3661552553240208E-2</v>
      </c>
      <c r="BS415" s="124">
        <f t="shared" ref="BS415" si="7137">K415/K436</f>
        <v>0.10017789637536136</v>
      </c>
      <c r="BT415" s="125">
        <f t="shared" ref="BT415" si="7138">L415/L436</f>
        <v>4.5430410831618771E-2</v>
      </c>
      <c r="BU415" s="123">
        <f t="shared" ref="BU415" si="7139">M415/M436</f>
        <v>8.7743427839079735E-2</v>
      </c>
      <c r="BV415" s="127">
        <f t="shared" ref="BV415" si="7140">N415/N436</f>
        <v>6.6944478998217025E-2</v>
      </c>
      <c r="BW415" s="128">
        <f t="shared" ref="BW415" si="7141">O415/O436</f>
        <v>7.6562661967451026E-2</v>
      </c>
      <c r="BX415" s="123">
        <f t="shared" ref="BX415" si="7142">P415/P436</f>
        <v>7.9498348907468555E-2</v>
      </c>
      <c r="BY415" s="124">
        <f t="shared" ref="BY415" si="7143">Q415/Q436</f>
        <v>6.8669072383782642E-2</v>
      </c>
      <c r="BZ415" s="125">
        <f t="shared" ref="BZ415" si="7144">R415/R436</f>
        <v>8.2024787391518875E-2</v>
      </c>
      <c r="CA415" s="126">
        <f t="shared" ref="CA415" si="7145">S415/S436</f>
        <v>5.9928266824818548E-2</v>
      </c>
      <c r="CB415" s="123">
        <f t="shared" ref="CB415" si="7146">T415/T436</f>
        <v>3.4540636042402824E-2</v>
      </c>
      <c r="CC415" s="124">
        <f t="shared" ref="CC415" si="7147">U415/U436</f>
        <v>0.13515840220385675</v>
      </c>
      <c r="CD415" s="125">
        <f t="shared" ref="CD415" si="7148">V415/V436</f>
        <v>4.4664522318153606E-2</v>
      </c>
      <c r="CE415" s="126">
        <f t="shared" ref="CE415" si="7149">W415/W436</f>
        <v>8.5502125017907452E-2</v>
      </c>
      <c r="CF415" s="123">
        <f t="shared" ref="CF415" si="7150">X415/X436</f>
        <v>7.4959242429498071E-2</v>
      </c>
      <c r="CG415" s="124">
        <f t="shared" ref="CG415" si="7151">Y415/Y436</f>
        <v>9.7305636674196921E-2</v>
      </c>
      <c r="CH415" s="125">
        <f t="shared" ref="CH415" si="7152">Z415/Z436</f>
        <v>7.7663892137304805E-2</v>
      </c>
      <c r="CI415" s="123">
        <f t="shared" ref="CI415" si="7153">AA415/AA436</f>
        <v>5.6280301894336984E-2</v>
      </c>
      <c r="CJ415" s="129">
        <f t="shared" ref="CJ415" si="7154">AB415/AB436</f>
        <v>7.7764914608951824E-2</v>
      </c>
      <c r="CK415" s="130">
        <f t="shared" ref="CK415" si="7155">AC415/AC436</f>
        <v>6.7621230557363438E-2</v>
      </c>
    </row>
    <row r="416" spans="1:89" ht="13.8" thickTop="1" x14ac:dyDescent="0.25">
      <c r="A416" s="139" t="s">
        <v>20</v>
      </c>
      <c r="B416" s="266">
        <v>5329</v>
      </c>
      <c r="C416" s="267">
        <v>2096</v>
      </c>
      <c r="D416" s="268">
        <v>2200</v>
      </c>
      <c r="E416" s="269">
        <v>1957</v>
      </c>
      <c r="F416" s="266">
        <v>3310</v>
      </c>
      <c r="G416" s="270">
        <v>1591</v>
      </c>
      <c r="H416" s="268">
        <v>4139</v>
      </c>
      <c r="I416" s="269">
        <v>2986</v>
      </c>
      <c r="J416" s="266">
        <v>420</v>
      </c>
      <c r="K416" s="270">
        <v>1351</v>
      </c>
      <c r="L416" s="268">
        <v>1447</v>
      </c>
      <c r="M416" s="266">
        <v>4704</v>
      </c>
      <c r="N416" s="271">
        <v>3531</v>
      </c>
      <c r="O416" s="272">
        <v>5322</v>
      </c>
      <c r="P416" s="266">
        <v>3064</v>
      </c>
      <c r="Q416" s="270">
        <v>2752</v>
      </c>
      <c r="R416" s="268">
        <v>3810</v>
      </c>
      <c r="S416" s="269">
        <v>2648</v>
      </c>
      <c r="T416" s="266">
        <v>499</v>
      </c>
      <c r="U416" s="270">
        <v>2236</v>
      </c>
      <c r="V416" s="268">
        <v>1812</v>
      </c>
      <c r="W416" s="269">
        <v>4407</v>
      </c>
      <c r="X416" s="266">
        <v>2393</v>
      </c>
      <c r="Y416" s="270">
        <v>2414</v>
      </c>
      <c r="Z416" s="268">
        <v>6080</v>
      </c>
      <c r="AA416" s="266">
        <v>3766</v>
      </c>
      <c r="AB416" s="162">
        <f t="shared" si="7042"/>
        <v>38034</v>
      </c>
      <c r="AC416" s="165">
        <f t="shared" si="7073"/>
        <v>38230</v>
      </c>
      <c r="BI416" s="139" t="s">
        <v>20</v>
      </c>
      <c r="BJ416" s="123">
        <f>B416/B436</f>
        <v>0.12389277660242252</v>
      </c>
      <c r="BK416" s="124">
        <f t="shared" ref="BK416" si="7156">C416/C436</f>
        <v>5.191588437817353E-2</v>
      </c>
      <c r="BL416" s="125">
        <f t="shared" ref="BL416" si="7157">D416/D436</f>
        <v>9.1305250051877979E-2</v>
      </c>
      <c r="BM416" s="126">
        <f t="shared" ref="BM416" si="7158">E416/E436</f>
        <v>9.0388434714331903E-2</v>
      </c>
      <c r="BN416" s="123">
        <f t="shared" ref="BN416" si="7159">F416/F436</f>
        <v>0.12264255807921746</v>
      </c>
      <c r="BO416" s="124">
        <f t="shared" ref="BO416" si="7160">G416/G436</f>
        <v>6.323780754402003E-2</v>
      </c>
      <c r="BP416" s="125">
        <f t="shared" ref="BP416" si="7161">H416/H436</f>
        <v>8.7822784272952953E-2</v>
      </c>
      <c r="BQ416" s="126">
        <f t="shared" ref="BQ416" si="7162">I416/I436</f>
        <v>5.7069683880585607E-2</v>
      </c>
      <c r="BR416" s="123">
        <f t="shared" ref="BR416" si="7163">J416/J436</f>
        <v>4.8087932218914588E-2</v>
      </c>
      <c r="BS416" s="124">
        <f t="shared" ref="BS416" si="7164">K416/K436</f>
        <v>0.15021125194574161</v>
      </c>
      <c r="BT416" s="125">
        <f t="shared" ref="BT416" si="7165">L416/L436</f>
        <v>4.8018849140505741E-2</v>
      </c>
      <c r="BU416" s="123">
        <f t="shared" ref="BU416" si="7166">M416/M436</f>
        <v>0.14704135538120097</v>
      </c>
      <c r="BV416" s="127">
        <f t="shared" ref="BV416" si="7167">N416/N436</f>
        <v>7.3205622589874356E-2</v>
      </c>
      <c r="BW416" s="128">
        <f t="shared" ref="BW416" si="7168">O416/O436</f>
        <v>0.1103348191147507</v>
      </c>
      <c r="BX416" s="123">
        <f t="shared" ref="BX416" si="7169">P416/P436</f>
        <v>0.10763718119862292</v>
      </c>
      <c r="BY416" s="124">
        <f t="shared" ref="BY416" si="7170">Q416/Q436</f>
        <v>9.7360786811009695E-2</v>
      </c>
      <c r="BZ416" s="125">
        <f t="shared" ref="BZ416" si="7171">R416/R436</f>
        <v>0.11058543523060402</v>
      </c>
      <c r="CA416" s="126">
        <f t="shared" ref="CA416" si="7172">S416/S436</f>
        <v>7.4783247197040298E-2</v>
      </c>
      <c r="CB416" s="123">
        <f t="shared" ref="CB416" si="7173">T416/T436</f>
        <v>4.4081272084805653E-2</v>
      </c>
      <c r="CC416" s="124">
        <f t="shared" ref="CC416" si="7174">U416/U436</f>
        <v>0.19249311294765839</v>
      </c>
      <c r="CD416" s="125">
        <f t="shared" ref="CD416" si="7175">V416/V436</f>
        <v>5.1125782969358387E-2</v>
      </c>
      <c r="CE416" s="126">
        <f t="shared" ref="CE416" si="7176">W416/W436</f>
        <v>0.10522420132753928</v>
      </c>
      <c r="CF416" s="123">
        <f t="shared" ref="CF416" si="7177">X416/X436</f>
        <v>8.3006694647750526E-2</v>
      </c>
      <c r="CG416" s="124">
        <f t="shared" ref="CG416" si="7178">Y416/Y436</f>
        <v>0.13301008320017632</v>
      </c>
      <c r="CH416" s="125">
        <f t="shared" ref="CH416" si="7179">Z416/Z436</f>
        <v>0.10456077595102153</v>
      </c>
      <c r="CI416" s="123">
        <f t="shared" ref="CI416" si="7180">AA416/AA436</f>
        <v>6.2744706019559823E-2</v>
      </c>
      <c r="CJ416" s="129">
        <f t="shared" ref="CJ416" si="7181">AB416/AB436</f>
        <v>8.9494712767008794E-2</v>
      </c>
      <c r="CK416" s="130">
        <f t="shared" ref="CK416" si="7182">AC416/AC436</f>
        <v>9.0150636218719646E-2</v>
      </c>
    </row>
    <row r="417" spans="1:89" ht="13.8" thickBot="1" x14ac:dyDescent="0.3">
      <c r="A417" s="131" t="s">
        <v>21</v>
      </c>
      <c r="B417" s="273">
        <v>4069</v>
      </c>
      <c r="C417" s="274">
        <v>1519</v>
      </c>
      <c r="D417" s="275">
        <v>2080</v>
      </c>
      <c r="E417" s="276">
        <v>1602</v>
      </c>
      <c r="F417" s="273">
        <v>2218</v>
      </c>
      <c r="G417" s="277">
        <v>1265</v>
      </c>
      <c r="H417" s="275">
        <v>3586</v>
      </c>
      <c r="I417" s="276">
        <v>2597</v>
      </c>
      <c r="J417" s="273">
        <v>269</v>
      </c>
      <c r="K417" s="277">
        <v>1119</v>
      </c>
      <c r="L417" s="275">
        <v>1180</v>
      </c>
      <c r="M417" s="273">
        <v>4424</v>
      </c>
      <c r="N417" s="278">
        <v>2679</v>
      </c>
      <c r="O417" s="279">
        <v>4830</v>
      </c>
      <c r="P417" s="273">
        <v>2186</v>
      </c>
      <c r="Q417" s="277">
        <v>2451</v>
      </c>
      <c r="R417" s="275">
        <v>2952</v>
      </c>
      <c r="S417" s="276">
        <v>2092</v>
      </c>
      <c r="T417" s="273">
        <v>316</v>
      </c>
      <c r="U417" s="277">
        <v>1696</v>
      </c>
      <c r="V417" s="275">
        <v>1240</v>
      </c>
      <c r="W417" s="276">
        <v>3736</v>
      </c>
      <c r="X417" s="273">
        <v>1872</v>
      </c>
      <c r="Y417" s="277">
        <v>2200</v>
      </c>
      <c r="Z417" s="275">
        <v>4585</v>
      </c>
      <c r="AA417" s="273">
        <v>3603</v>
      </c>
      <c r="AB417" s="162">
        <f t="shared" si="7042"/>
        <v>29232</v>
      </c>
      <c r="AC417" s="165">
        <f t="shared" si="7073"/>
        <v>33134</v>
      </c>
      <c r="AE417" t="s">
        <v>85</v>
      </c>
      <c r="BI417" s="131" t="s">
        <v>21</v>
      </c>
      <c r="BJ417" s="123">
        <f>B417/B436</f>
        <v>9.4599307186199522E-2</v>
      </c>
      <c r="BK417" s="124">
        <f t="shared" ref="BK417" si="7183">C417/C436</f>
        <v>3.762415475689198E-2</v>
      </c>
      <c r="BL417" s="125">
        <f t="shared" ref="BL417" si="7184">D417/D436</f>
        <v>8.6324963685411912E-2</v>
      </c>
      <c r="BM417" s="126">
        <f t="shared" ref="BM417" si="7185">E417/E436</f>
        <v>7.3991963419703474E-2</v>
      </c>
      <c r="BN417" s="123">
        <f t="shared" ref="BN417" si="7186">F417/F436</f>
        <v>8.2181629552780758E-2</v>
      </c>
      <c r="BO417" s="124">
        <f t="shared" ref="BO417" si="7187">G417/G436</f>
        <v>5.0280217814698519E-2</v>
      </c>
      <c r="BP417" s="125">
        <f t="shared" ref="BP417" si="7188">H417/H436</f>
        <v>7.6089032230685985E-2</v>
      </c>
      <c r="BQ417" s="126">
        <f t="shared" ref="BQ417" si="7189">I417/I436</f>
        <v>4.9634952792324452E-2</v>
      </c>
      <c r="BR417" s="123">
        <f t="shared" ref="BR417" si="7190">J417/J436</f>
        <v>3.0799175635447675E-2</v>
      </c>
      <c r="BS417" s="124">
        <f t="shared" ref="BS417" si="7191">K417/K436</f>
        <v>0.12441627751834557</v>
      </c>
      <c r="BT417" s="125">
        <f t="shared" ref="BT417" si="7192">L417/L436</f>
        <v>3.9158425698546495E-2</v>
      </c>
      <c r="BU417" s="123">
        <f t="shared" ref="BU417" si="7193">M417/M436</f>
        <v>0.13828889375136758</v>
      </c>
      <c r="BV417" s="127">
        <f t="shared" ref="BV417" si="7194">N417/N436</f>
        <v>5.5541734046523197E-2</v>
      </c>
      <c r="BW417" s="128">
        <f t="shared" ref="BW417" si="7195">O417/O436</f>
        <v>0.1001347569192495</v>
      </c>
      <c r="BX417" s="123">
        <f t="shared" ref="BX417" si="7196">P417/P436</f>
        <v>7.679336752617158E-2</v>
      </c>
      <c r="BY417" s="124">
        <f t="shared" ref="BY417" si="7197">Q417/Q436</f>
        <v>8.6711950753555506E-2</v>
      </c>
      <c r="BZ417" s="125">
        <f t="shared" ref="BZ417" si="7198">R417/R436</f>
        <v>8.5681943517255388E-2</v>
      </c>
      <c r="CA417" s="126">
        <f t="shared" ref="CA417" si="7199">S417/S436</f>
        <v>5.9081024598265974E-2</v>
      </c>
      <c r="CB417" s="123">
        <f t="shared" ref="CB417" si="7200">T417/T436</f>
        <v>2.7915194346289751E-2</v>
      </c>
      <c r="CC417" s="124">
        <f t="shared" ref="CC417" si="7201">U417/U436</f>
        <v>0.14600550964187328</v>
      </c>
      <c r="CD417" s="125">
        <f t="shared" ref="CD417" si="7202">V417/V436</f>
        <v>3.4986738897353424E-2</v>
      </c>
      <c r="CE417" s="126">
        <f t="shared" ref="CE417" si="7203">W417/W436</f>
        <v>8.9202998901676142E-2</v>
      </c>
      <c r="CF417" s="123">
        <f t="shared" ref="CF417" si="7204">X417/X436</f>
        <v>6.4934614450726694E-2</v>
      </c>
      <c r="CG417" s="124">
        <f t="shared" ref="CG417" si="7205">Y417/Y436</f>
        <v>0.12121879993388066</v>
      </c>
      <c r="CH417" s="125">
        <f t="shared" ref="CH417" si="7206">Z417/Z436</f>
        <v>7.8850519364380547E-2</v>
      </c>
      <c r="CI417" s="123">
        <f t="shared" ref="CI417" si="7207">AA417/AA436</f>
        <v>6.0028989853551255E-2</v>
      </c>
      <c r="CJ417" s="129">
        <f t="shared" ref="CJ417" si="7208">AB417/AB436</f>
        <v>6.8783442278098572E-2</v>
      </c>
      <c r="CK417" s="130">
        <f t="shared" ref="CK417" si="7209">AC417/AC436</f>
        <v>7.8133695539394629E-2</v>
      </c>
    </row>
    <row r="418" spans="1:89" ht="14.4" thickTop="1" thickBot="1" x14ac:dyDescent="0.3">
      <c r="A418" s="139" t="s">
        <v>22</v>
      </c>
      <c r="B418" s="187">
        <v>2841</v>
      </c>
      <c r="C418" s="188">
        <v>1453</v>
      </c>
      <c r="D418" s="189">
        <v>1486</v>
      </c>
      <c r="E418" s="190">
        <v>1107</v>
      </c>
      <c r="F418" s="187">
        <v>1742</v>
      </c>
      <c r="G418" s="191">
        <v>871</v>
      </c>
      <c r="H418" s="189">
        <v>3095</v>
      </c>
      <c r="I418" s="190">
        <v>2085</v>
      </c>
      <c r="J418" s="187">
        <v>258</v>
      </c>
      <c r="K418" s="191">
        <v>826</v>
      </c>
      <c r="L418" s="189">
        <v>879</v>
      </c>
      <c r="M418" s="187">
        <v>2608</v>
      </c>
      <c r="N418" s="192">
        <v>2229</v>
      </c>
      <c r="O418" s="193">
        <v>3552</v>
      </c>
      <c r="P418" s="187">
        <v>1383</v>
      </c>
      <c r="Q418" s="191">
        <v>1642</v>
      </c>
      <c r="R418" s="189">
        <v>2075</v>
      </c>
      <c r="S418" s="190">
        <v>1713</v>
      </c>
      <c r="T418" s="187">
        <v>307</v>
      </c>
      <c r="U418" s="191">
        <v>888</v>
      </c>
      <c r="V418" s="189">
        <v>1084</v>
      </c>
      <c r="W418" s="190">
        <v>2844</v>
      </c>
      <c r="X418" s="187">
        <v>1617</v>
      </c>
      <c r="Y418" s="191">
        <v>1268</v>
      </c>
      <c r="Z418" s="189">
        <v>3647</v>
      </c>
      <c r="AA418" s="187">
        <v>2778</v>
      </c>
      <c r="AB418" s="162">
        <f t="shared" si="7042"/>
        <v>22643</v>
      </c>
      <c r="AC418" s="165">
        <f t="shared" si="7073"/>
        <v>23635</v>
      </c>
      <c r="AE418" s="290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39" t="s">
        <v>22</v>
      </c>
      <c r="BJ418" s="123">
        <f>B418/B436</f>
        <v>6.6049798898007578E-2</v>
      </c>
      <c r="BK418" s="124">
        <f t="shared" ref="BK418" si="7210">C418/C436</f>
        <v>3.5989398855670866E-2</v>
      </c>
      <c r="BL418" s="125">
        <f t="shared" ref="BL418" si="7211">D418/D436</f>
        <v>6.1672546171404857E-2</v>
      </c>
      <c r="BM418" s="126">
        <f t="shared" ref="BM418" si="7212">E418/E436</f>
        <v>5.1129278093390608E-2</v>
      </c>
      <c r="BN418" s="123">
        <f t="shared" ref="BN418" si="7213">F418/F436</f>
        <v>6.4544814554077581E-2</v>
      </c>
      <c r="BO418" s="124">
        <f t="shared" ref="BO418" si="7214">G418/G436</f>
        <v>3.4619817957788464E-2</v>
      </c>
      <c r="BP418" s="125">
        <f t="shared" ref="BP418" si="7215">H418/H436</f>
        <v>6.5670818392072824E-2</v>
      </c>
      <c r="BQ418" s="126">
        <f t="shared" ref="BQ418" si="7216">I418/I436</f>
        <v>3.9849394136309772E-2</v>
      </c>
      <c r="BR418" s="123">
        <f t="shared" ref="BR418" si="7217">J418/J436</f>
        <v>2.9539729791618962E-2</v>
      </c>
      <c r="BS418" s="124">
        <f t="shared" ref="BS418" si="7218">K418/K436</f>
        <v>9.1839003780297981E-2</v>
      </c>
      <c r="BT418" s="125">
        <f t="shared" ref="BT418" si="7219">L418/L436</f>
        <v>2.9169708634764719E-2</v>
      </c>
      <c r="BU418" s="123">
        <f t="shared" ref="BU418" si="7220">M418/M436</f>
        <v>8.152292832359101E-2</v>
      </c>
      <c r="BV418" s="127">
        <f t="shared" ref="BV418" si="7221">N418/N436</f>
        <v>4.6212215449682799E-2</v>
      </c>
      <c r="BW418" s="128">
        <f t="shared" ref="BW418" si="7222">O418/O436</f>
        <v>7.363947341142324E-2</v>
      </c>
      <c r="BX418" s="123">
        <f t="shared" ref="BX418" si="7223">P418/P436</f>
        <v>4.8584275978360146E-2</v>
      </c>
      <c r="BY418" s="124">
        <f t="shared" ref="BY418" si="7224">Q418/Q436</f>
        <v>5.8090992712092268E-2</v>
      </c>
      <c r="BZ418" s="125">
        <f t="shared" ref="BZ418" si="7225">R418/R436</f>
        <v>6.0226975880184601E-2</v>
      </c>
      <c r="CA418" s="126">
        <f t="shared" ref="CA418" si="7226">S418/S436</f>
        <v>4.8377531136151827E-2</v>
      </c>
      <c r="CB418" s="123">
        <f t="shared" ref="CB418" si="7227">T418/T436</f>
        <v>2.7120141342756185E-2</v>
      </c>
      <c r="CC418" s="124">
        <f t="shared" ref="CC418" si="7228">U418/U436</f>
        <v>7.6446280991735532E-2</v>
      </c>
      <c r="CD418" s="125">
        <f t="shared" ref="CD418" si="7229">V418/V436</f>
        <v>3.0585181423170248E-2</v>
      </c>
      <c r="CE418" s="126">
        <f t="shared" ref="CE418" si="7230">W418/W436</f>
        <v>6.7905066615729912E-2</v>
      </c>
      <c r="CF418" s="123">
        <f t="shared" ref="CF418" si="7231">X418/X436</f>
        <v>5.6089354469457835E-2</v>
      </c>
      <c r="CG418" s="124">
        <f t="shared" ref="CG418" si="7232">Y418/Y436</f>
        <v>6.9866108325527573E-2</v>
      </c>
      <c r="CH418" s="125">
        <f t="shared" ref="CH418" si="7233">Z418/Z436</f>
        <v>6.2719268074568346E-2</v>
      </c>
      <c r="CI418" s="123">
        <f t="shared" ref="CI418" si="7234">AA418/AA436</f>
        <v>4.6283800669765583E-2</v>
      </c>
      <c r="CJ418" s="129">
        <f t="shared" ref="CJ418" si="7235">AB418/AB436</f>
        <v>5.3279402145011832E-2</v>
      </c>
      <c r="CK418" s="130">
        <f t="shared" ref="CK418" si="7236">AC418/AC436</f>
        <v>5.573398605883962E-2</v>
      </c>
    </row>
    <row r="419" spans="1:89" ht="15" thickTop="1" thickBot="1" x14ac:dyDescent="0.35">
      <c r="A419" s="131" t="s">
        <v>23</v>
      </c>
      <c r="B419" s="180">
        <v>2119</v>
      </c>
      <c r="C419" s="181">
        <v>1468</v>
      </c>
      <c r="D419" s="182">
        <v>1272</v>
      </c>
      <c r="E419" s="183">
        <v>880</v>
      </c>
      <c r="F419" s="180">
        <v>1463</v>
      </c>
      <c r="G419" s="184">
        <v>816</v>
      </c>
      <c r="H419" s="182">
        <v>2718</v>
      </c>
      <c r="I419" s="183">
        <v>2208</v>
      </c>
      <c r="J419" s="180">
        <v>322</v>
      </c>
      <c r="K419" s="184">
        <v>755</v>
      </c>
      <c r="L419" s="182">
        <v>791</v>
      </c>
      <c r="M419" s="180">
        <v>2113</v>
      </c>
      <c r="N419" s="185">
        <v>1789</v>
      </c>
      <c r="O419" s="186">
        <v>2672</v>
      </c>
      <c r="P419" s="180">
        <v>1237</v>
      </c>
      <c r="Q419" s="184">
        <v>1147</v>
      </c>
      <c r="R419" s="182">
        <v>1863</v>
      </c>
      <c r="S419" s="183">
        <v>1383</v>
      </c>
      <c r="T419" s="180">
        <v>324</v>
      </c>
      <c r="U419" s="184">
        <v>500</v>
      </c>
      <c r="V419" s="182">
        <v>888</v>
      </c>
      <c r="W419" s="183">
        <v>2842</v>
      </c>
      <c r="X419" s="180">
        <v>1234</v>
      </c>
      <c r="Y419" s="184">
        <v>833</v>
      </c>
      <c r="Z419" s="182">
        <v>3163</v>
      </c>
      <c r="AA419" s="180">
        <v>3029</v>
      </c>
      <c r="AB419" s="162">
        <f t="shared" si="7042"/>
        <v>19183</v>
      </c>
      <c r="AC419" s="165">
        <f t="shared" si="7073"/>
        <v>20646</v>
      </c>
      <c r="AE419" s="291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68" t="s">
        <v>14</v>
      </c>
      <c r="BG419" s="169" t="s">
        <v>15</v>
      </c>
      <c r="BI419" s="131" t="s">
        <v>23</v>
      </c>
      <c r="BJ419" s="123">
        <f>B419/B436</f>
        <v>4.9264175946806779E-2</v>
      </c>
      <c r="BK419" s="124">
        <f t="shared" ref="BK419" si="7237">C419/C436</f>
        <v>3.6360934287766579E-2</v>
      </c>
      <c r="BL419" s="125">
        <f t="shared" ref="BL419" si="7238">D419/D436</f>
        <v>5.2791035484540359E-2</v>
      </c>
      <c r="BM419" s="126">
        <f t="shared" ref="BM419" si="7239">E419/E436</f>
        <v>4.0644773913445106E-2</v>
      </c>
      <c r="BN419" s="123">
        <f t="shared" ref="BN419" si="7240">F419/F436</f>
        <v>5.4207269628367111E-2</v>
      </c>
      <c r="BO419" s="124">
        <f t="shared" ref="BO419" si="7241">G419/G436</f>
        <v>3.2433721531062443E-2</v>
      </c>
      <c r="BP419" s="125">
        <f t="shared" ref="BP419" si="7242">H419/H436</f>
        <v>5.7671497379532768E-2</v>
      </c>
      <c r="BQ419" s="126">
        <f t="shared" ref="BQ419" si="7243">I419/I436</f>
        <v>4.2200221704063304E-2</v>
      </c>
      <c r="BR419" s="123">
        <f t="shared" ref="BR419" si="7244">J419/J436</f>
        <v>3.6867414701167847E-2</v>
      </c>
      <c r="BS419" s="124">
        <f t="shared" ref="BS419" si="7245">K419/K436</f>
        <v>8.3944852123637975E-2</v>
      </c>
      <c r="BT419" s="125">
        <f t="shared" ref="BT419" si="7246">L419/L436</f>
        <v>2.6249419260635825E-2</v>
      </c>
      <c r="BU419" s="123">
        <f t="shared" ref="BU419" si="7247">M419/M436</f>
        <v>6.6049826513706986E-2</v>
      </c>
      <c r="BV419" s="127">
        <f t="shared" ref="BV419" si="7248">N419/N436</f>
        <v>3.7090019488327734E-2</v>
      </c>
      <c r="BW419" s="128">
        <f t="shared" ref="BW419" si="7249">O419/O436</f>
        <v>5.5395459728412977E-2</v>
      </c>
      <c r="BX419" s="123">
        <f t="shared" ref="BX419" si="7250">P419/P436</f>
        <v>4.3455350242394435E-2</v>
      </c>
      <c r="BY419" s="124">
        <f t="shared" ref="BY419" si="7251">Q419/Q436</f>
        <v>4.057878723554801E-2</v>
      </c>
      <c r="BZ419" s="125">
        <f t="shared" ref="BZ419" si="7252">R419/R436</f>
        <v>5.4073665573389836E-2</v>
      </c>
      <c r="CA419" s="126">
        <f t="shared" ref="CA419" si="7253">S419/S436</f>
        <v>3.9057866644073541E-2</v>
      </c>
      <c r="CB419" s="123">
        <f t="shared" ref="CB419" si="7254">T419/T436</f>
        <v>2.8621908127208481E-2</v>
      </c>
      <c r="CC419" s="124">
        <f t="shared" ref="CC419" si="7255">U419/U436</f>
        <v>4.3044077134986224E-2</v>
      </c>
      <c r="CD419" s="125">
        <f t="shared" ref="CD419" si="7256">V419/V436</f>
        <v>2.5055019468427291E-2</v>
      </c>
      <c r="CE419" s="126">
        <f t="shared" ref="CE419" si="7257">W419/W436</f>
        <v>6.7857313404326436E-2</v>
      </c>
      <c r="CF419" s="123">
        <f t="shared" ref="CF419" si="7258">X419/X436</f>
        <v>4.2804120850532451E-2</v>
      </c>
      <c r="CG419" s="124">
        <f t="shared" ref="CG419" si="7259">Y419/Y436</f>
        <v>4.5897845611328446E-2</v>
      </c>
      <c r="CH419" s="125">
        <f t="shared" ref="CH419" si="7260">Z419/Z436</f>
        <v>5.4395679988993605E-2</v>
      </c>
      <c r="CI419" s="123">
        <f t="shared" ref="CI419" si="7261">AA419/AA436</f>
        <v>5.0465670348711286E-2</v>
      </c>
      <c r="CJ419" s="129">
        <f t="shared" ref="CJ419" si="7262">AB419/AB436</f>
        <v>4.5137957485658353E-2</v>
      </c>
      <c r="CK419" s="130">
        <f t="shared" ref="CK419" si="7263">AC419/AC436</f>
        <v>4.868558816038937E-2</v>
      </c>
    </row>
    <row r="420" spans="1:89" ht="13.8" thickTop="1" x14ac:dyDescent="0.25">
      <c r="A420" s="139" t="s">
        <v>24</v>
      </c>
      <c r="B420" s="194">
        <v>2047</v>
      </c>
      <c r="C420" s="188">
        <v>1432</v>
      </c>
      <c r="D420" s="189">
        <v>1092</v>
      </c>
      <c r="E420" s="190">
        <v>666</v>
      </c>
      <c r="F420" s="187">
        <v>1397</v>
      </c>
      <c r="G420" s="191">
        <v>656</v>
      </c>
      <c r="H420" s="189">
        <v>2465</v>
      </c>
      <c r="I420" s="190">
        <v>1859</v>
      </c>
      <c r="J420" s="187">
        <v>348</v>
      </c>
      <c r="K420" s="191">
        <v>576</v>
      </c>
      <c r="L420" s="189">
        <v>782</v>
      </c>
      <c r="M420" s="187">
        <v>1684</v>
      </c>
      <c r="N420" s="192">
        <v>1631</v>
      </c>
      <c r="O420" s="195">
        <v>2463</v>
      </c>
      <c r="P420" s="187">
        <v>1214</v>
      </c>
      <c r="Q420" s="191">
        <v>968</v>
      </c>
      <c r="R420" s="189">
        <v>1648</v>
      </c>
      <c r="S420" s="190">
        <v>1387</v>
      </c>
      <c r="T420" s="187">
        <v>347</v>
      </c>
      <c r="U420" s="191">
        <v>427</v>
      </c>
      <c r="V420" s="189">
        <v>864</v>
      </c>
      <c r="W420" s="196">
        <v>2353</v>
      </c>
      <c r="X420" s="187">
        <v>1122</v>
      </c>
      <c r="Y420" s="191">
        <v>698</v>
      </c>
      <c r="Z420" s="189">
        <v>2830</v>
      </c>
      <c r="AA420" s="187">
        <v>2582</v>
      </c>
      <c r="AB420" s="162">
        <f t="shared" si="7042"/>
        <v>17787</v>
      </c>
      <c r="AC420" s="165">
        <f t="shared" si="7073"/>
        <v>17751</v>
      </c>
      <c r="AE420" s="254" t="str">
        <f>$AE$17</f>
        <v>17:00 - 17:59</v>
      </c>
      <c r="AF420" s="120">
        <f t="shared" ref="AF420:AO421" si="7264">SUMIF($A$9:$A$32,$AE420,B$412:B$435)</f>
        <v>2080</v>
      </c>
      <c r="AG420" s="177">
        <f t="shared" si="7264"/>
        <v>4633</v>
      </c>
      <c r="AH420" s="121">
        <f t="shared" si="7264"/>
        <v>2019</v>
      </c>
      <c r="AI420" s="172">
        <f t="shared" si="7264"/>
        <v>1879</v>
      </c>
      <c r="AJ420" s="120">
        <f t="shared" si="7264"/>
        <v>1449</v>
      </c>
      <c r="AK420" s="122">
        <f t="shared" si="7264"/>
        <v>2772</v>
      </c>
      <c r="AL420" s="121">
        <f t="shared" si="7264"/>
        <v>2825</v>
      </c>
      <c r="AM420" s="172">
        <f t="shared" si="7264"/>
        <v>5326</v>
      </c>
      <c r="AN420" s="120">
        <f t="shared" si="7264"/>
        <v>1368</v>
      </c>
      <c r="AO420" s="122">
        <f t="shared" si="7264"/>
        <v>369</v>
      </c>
      <c r="AP420" s="121">
        <f t="shared" ref="AP420:AY421" si="7265">SUMIF($A$9:$A$32,$AE420,L$412:L$435)</f>
        <v>3895</v>
      </c>
      <c r="AQ420" s="120">
        <f t="shared" si="7265"/>
        <v>1110</v>
      </c>
      <c r="AR420" s="171">
        <f t="shared" si="7265"/>
        <v>4869</v>
      </c>
      <c r="AS420" s="173">
        <f t="shared" si="7265"/>
        <v>2838</v>
      </c>
      <c r="AT420" s="120">
        <f t="shared" si="7265"/>
        <v>2699</v>
      </c>
      <c r="AU420" s="122">
        <f t="shared" si="7265"/>
        <v>2123</v>
      </c>
      <c r="AV420" s="121">
        <f t="shared" si="7265"/>
        <v>2253</v>
      </c>
      <c r="AW420" s="172">
        <f t="shared" si="7265"/>
        <v>3168</v>
      </c>
      <c r="AX420" s="120">
        <f t="shared" si="7265"/>
        <v>1921</v>
      </c>
      <c r="AY420" s="122">
        <f t="shared" si="7265"/>
        <v>346</v>
      </c>
      <c r="AZ420" s="121">
        <f t="shared" ref="AZ420:BE421" si="7266">SUMIF($A$9:$A$32,$AE420,V$412:V$435)</f>
        <v>4126</v>
      </c>
      <c r="BA420" s="172">
        <f t="shared" si="7266"/>
        <v>2445</v>
      </c>
      <c r="BB420" s="120">
        <f t="shared" si="7266"/>
        <v>2791</v>
      </c>
      <c r="BC420" s="122">
        <f t="shared" si="7266"/>
        <v>1050</v>
      </c>
      <c r="BD420" s="21">
        <f t="shared" si="7266"/>
        <v>3848</v>
      </c>
      <c r="BE420" s="176">
        <f t="shared" si="7266"/>
        <v>5473</v>
      </c>
      <c r="BF420" s="162">
        <f>AF420+AH420+AJ420+AL420+AN420+AP420+AR420+AT420+AV420+AX420+AZ420+BB420+BD420</f>
        <v>36143</v>
      </c>
      <c r="BG420" s="163">
        <f>AG420+AI420+AK420+AM420+AO420+AQ420+AS420+AU420+AW420+AY420+BA420+BC420+BE420</f>
        <v>33532</v>
      </c>
      <c r="BI420" s="139" t="s">
        <v>24</v>
      </c>
      <c r="BJ420" s="123">
        <f>B420/B436</f>
        <v>4.7590263408736892E-2</v>
      </c>
      <c r="BK420" s="124">
        <f t="shared" ref="BK420" si="7267">C420/C436</f>
        <v>3.5469249250736877E-2</v>
      </c>
      <c r="BL420" s="125">
        <f t="shared" ref="BL420" si="7268">D420/D436</f>
        <v>4.5320605934841253E-2</v>
      </c>
      <c r="BM420" s="126">
        <f t="shared" ref="BM420" si="7269">E420/E436</f>
        <v>3.0760703893584592E-2</v>
      </c>
      <c r="BN420" s="123">
        <f t="shared" ref="BN420" si="7270">F420/F436</f>
        <v>5.1761828893252808E-2</v>
      </c>
      <c r="BO420" s="124">
        <f t="shared" ref="BO420" si="7271">G420/G436</f>
        <v>2.6074168289677652E-2</v>
      </c>
      <c r="BP420" s="125">
        <f t="shared" ref="BP420" si="7272">H420/H436</f>
        <v>5.2303252774300327E-2</v>
      </c>
      <c r="BQ420" s="126">
        <f t="shared" ref="BQ420" si="7273">I420/I436</f>
        <v>3.5529987385803298E-2</v>
      </c>
      <c r="BR420" s="123">
        <f t="shared" ref="BR420" si="7274">J420/J436</f>
        <v>3.9844286695672089E-2</v>
      </c>
      <c r="BS420" s="124">
        <f t="shared" ref="BS420" si="7275">K420/K436</f>
        <v>6.404269513008673E-2</v>
      </c>
      <c r="BT420" s="125">
        <f t="shared" ref="BT420" si="7276">L420/L436</f>
        <v>2.5950753301918098E-2</v>
      </c>
      <c r="BU420" s="123">
        <f t="shared" ref="BU420" si="7277">M420/M436</f>
        <v>5.2639804945140818E-2</v>
      </c>
      <c r="BV420" s="127">
        <f t="shared" ref="BV420" si="7278">N420/N436</f>
        <v>3.3814321847659326E-2</v>
      </c>
      <c r="BW420" s="128">
        <f t="shared" ref="BW420" si="7279">O420/O436</f>
        <v>5.106250647869804E-2</v>
      </c>
      <c r="BX420" s="123">
        <f t="shared" ref="BX420" si="7280">P420/P436</f>
        <v>4.2647368790838192E-2</v>
      </c>
      <c r="BY420" s="124">
        <f t="shared" ref="BY420" si="7281">Q420/Q436</f>
        <v>3.4246090709686552E-2</v>
      </c>
      <c r="BZ420" s="125">
        <f t="shared" ref="BZ420" si="7282">R420/R436</f>
        <v>4.7833280120744205E-2</v>
      </c>
      <c r="CA420" s="126">
        <f t="shared" ref="CA420" si="7283">S420/S436</f>
        <v>3.9170832274280552E-2</v>
      </c>
      <c r="CB420" s="123">
        <f t="shared" ref="CB420" si="7284">T420/T436</f>
        <v>3.0653710247349822E-2</v>
      </c>
      <c r="CC420" s="124">
        <f t="shared" ref="CC420" si="7285">U420/U436</f>
        <v>3.6759641873278237E-2</v>
      </c>
      <c r="CD420" s="125">
        <f t="shared" ref="CD420" si="7286">V420/V436</f>
        <v>2.4377856780091418E-2</v>
      </c>
      <c r="CE420" s="126">
        <f t="shared" ref="CE420" si="7287">W420/W436</f>
        <v>5.6181653216178788E-2</v>
      </c>
      <c r="CF420" s="123">
        <f t="shared" ref="CF420" si="7288">X420/X436</f>
        <v>3.8919143917582992E-2</v>
      </c>
      <c r="CG420" s="124">
        <f t="shared" ref="CG420" si="7289">Y420/Y436</f>
        <v>3.8459419251749408E-2</v>
      </c>
      <c r="CH420" s="125">
        <f t="shared" ref="CH420" si="7290">Z420/Z436</f>
        <v>4.8668913806149822E-2</v>
      </c>
      <c r="CI420" s="123">
        <f t="shared" ref="CI420" si="7291">AA420/AA436</f>
        <v>4.3018276936405593E-2</v>
      </c>
      <c r="CJ420" s="129">
        <f t="shared" ref="CJ420" si="7292">AB420/AB436</f>
        <v>4.1853143397664862E-2</v>
      </c>
      <c r="CK420" s="130">
        <f t="shared" ref="CK420" si="7293">AC420/AC436</f>
        <v>4.1858852825490254E-2</v>
      </c>
    </row>
    <row r="421" spans="1:89" x14ac:dyDescent="0.25">
      <c r="A421" s="131" t="s">
        <v>25</v>
      </c>
      <c r="B421" s="197">
        <v>1825</v>
      </c>
      <c r="C421" s="181">
        <v>1508</v>
      </c>
      <c r="D421" s="182">
        <v>1063</v>
      </c>
      <c r="E421" s="183">
        <v>662</v>
      </c>
      <c r="F421" s="180">
        <v>1335</v>
      </c>
      <c r="G421" s="184">
        <v>678</v>
      </c>
      <c r="H421" s="182">
        <v>2437</v>
      </c>
      <c r="I421" s="183">
        <v>1996</v>
      </c>
      <c r="J421" s="180">
        <v>322</v>
      </c>
      <c r="K421" s="181">
        <v>411</v>
      </c>
      <c r="L421" s="182">
        <v>861</v>
      </c>
      <c r="M421" s="180">
        <v>1550</v>
      </c>
      <c r="N421" s="185">
        <v>1859</v>
      </c>
      <c r="O421" s="198">
        <v>2138</v>
      </c>
      <c r="P421" s="180">
        <v>1153</v>
      </c>
      <c r="Q421" s="181">
        <v>1070</v>
      </c>
      <c r="R421" s="182">
        <v>1546</v>
      </c>
      <c r="S421" s="183">
        <v>1338</v>
      </c>
      <c r="T421" s="189">
        <v>351</v>
      </c>
      <c r="U421" s="180">
        <v>471</v>
      </c>
      <c r="V421" s="182">
        <v>992</v>
      </c>
      <c r="W421" s="199">
        <v>2384</v>
      </c>
      <c r="X421" s="180">
        <v>1203</v>
      </c>
      <c r="Y421" s="184">
        <v>629</v>
      </c>
      <c r="Z421" s="182">
        <v>2796</v>
      </c>
      <c r="AA421" s="180">
        <v>2817</v>
      </c>
      <c r="AB421" s="162">
        <f t="shared" si="7042"/>
        <v>17743</v>
      </c>
      <c r="AC421" s="165">
        <f t="shared" si="7073"/>
        <v>17652</v>
      </c>
      <c r="AE421" s="256" t="str">
        <f>$AE$18</f>
        <v>18:00 - 18:59</v>
      </c>
      <c r="AF421" s="120">
        <f t="shared" si="7264"/>
        <v>2056</v>
      </c>
      <c r="AG421" s="181">
        <f t="shared" si="7264"/>
        <v>5403</v>
      </c>
      <c r="AH421" s="182">
        <f t="shared" si="7264"/>
        <v>1520</v>
      </c>
      <c r="AI421" s="183">
        <f t="shared" si="7264"/>
        <v>1886</v>
      </c>
      <c r="AJ421" s="180">
        <f t="shared" si="7264"/>
        <v>1276</v>
      </c>
      <c r="AK421" s="184">
        <f t="shared" si="7264"/>
        <v>3057</v>
      </c>
      <c r="AL421" s="182">
        <f t="shared" si="7264"/>
        <v>2839</v>
      </c>
      <c r="AM421" s="183">
        <f t="shared" si="7264"/>
        <v>5989</v>
      </c>
      <c r="AN421" s="180">
        <f t="shared" si="7264"/>
        <v>1026</v>
      </c>
      <c r="AO421" s="184">
        <f t="shared" si="7264"/>
        <v>332</v>
      </c>
      <c r="AP421" s="182">
        <f t="shared" si="7265"/>
        <v>3911</v>
      </c>
      <c r="AQ421" s="180">
        <f t="shared" si="7265"/>
        <v>1045</v>
      </c>
      <c r="AR421" s="185">
        <f t="shared" si="7265"/>
        <v>4919</v>
      </c>
      <c r="AS421" s="186">
        <f t="shared" si="7265"/>
        <v>2788</v>
      </c>
      <c r="AT421" s="180">
        <f t="shared" si="7265"/>
        <v>2538</v>
      </c>
      <c r="AU421" s="184">
        <f t="shared" si="7265"/>
        <v>2594</v>
      </c>
      <c r="AV421" s="182">
        <f t="shared" si="7265"/>
        <v>2489</v>
      </c>
      <c r="AW421" s="183">
        <f t="shared" si="7265"/>
        <v>3816</v>
      </c>
      <c r="AX421" s="180">
        <f t="shared" si="7265"/>
        <v>1708</v>
      </c>
      <c r="AY421" s="184">
        <f t="shared" si="7265"/>
        <v>336</v>
      </c>
      <c r="AZ421" s="182">
        <f t="shared" si="7266"/>
        <v>4419</v>
      </c>
      <c r="BA421" s="183">
        <f t="shared" si="7266"/>
        <v>2530</v>
      </c>
      <c r="BB421" s="180">
        <f t="shared" si="7266"/>
        <v>3001</v>
      </c>
      <c r="BC421" s="184">
        <f t="shared" si="7266"/>
        <v>1069</v>
      </c>
      <c r="BD421" s="182">
        <f t="shared" si="7266"/>
        <v>3643</v>
      </c>
      <c r="BE421" s="180">
        <f t="shared" si="7266"/>
        <v>6063</v>
      </c>
      <c r="BF421" s="164">
        <f>SUM(AF421,AH421,AJ421,AL421,AN421,AP421,AR421,AT421,AV421,AX421,AZ421,BB421,BD421)</f>
        <v>35345</v>
      </c>
      <c r="BG421" s="165">
        <f>SUM(AG421,AI421,AK421,AM421,AO421,AQ421,AS421,AU421,AW421,AY421,BA421,BC421,BE421)</f>
        <v>36908</v>
      </c>
      <c r="BI421" s="131" t="s">
        <v>25</v>
      </c>
      <c r="BJ421" s="123">
        <f>B421/B436</f>
        <v>4.2429033083021414E-2</v>
      </c>
      <c r="BK421" s="124">
        <f t="shared" ref="BK421" si="7294">C421/C436</f>
        <v>3.7351695440021794E-2</v>
      </c>
      <c r="BL421" s="125">
        <f t="shared" ref="BL421" si="7295">D421/D436</f>
        <v>4.4117036729611953E-2</v>
      </c>
      <c r="BM421" s="126">
        <f t="shared" ref="BM421" si="7296">E421/E436</f>
        <v>3.0575954921250752E-2</v>
      </c>
      <c r="BN421" s="123">
        <f t="shared" ref="BN421" si="7297">F421/F436</f>
        <v>4.9464596687539365E-2</v>
      </c>
      <c r="BO421" s="124">
        <f t="shared" ref="BO421" si="7298">G421/G436</f>
        <v>2.6948606860368058E-2</v>
      </c>
      <c r="BP421" s="125">
        <f t="shared" ref="BP421" si="7299">H421/H436</f>
        <v>5.1709138746843769E-2</v>
      </c>
      <c r="BQ421" s="126">
        <f t="shared" ref="BQ421" si="7300">I421/I436</f>
        <v>3.8148388823057225E-2</v>
      </c>
      <c r="BR421" s="123">
        <f t="shared" ref="BR421" si="7301">J421/J436</f>
        <v>3.6867414701167847E-2</v>
      </c>
      <c r="BS421" s="124">
        <f t="shared" ref="BS421" si="7302">K421/K436</f>
        <v>4.56971314209473E-2</v>
      </c>
      <c r="BT421" s="125">
        <f t="shared" ref="BT421" si="7303">L421/L436</f>
        <v>2.8572376717329262E-2</v>
      </c>
      <c r="BU421" s="123">
        <f t="shared" ref="BU421" si="7304">M421/M436</f>
        <v>4.8451126879434842E-2</v>
      </c>
      <c r="BV421" s="127">
        <f t="shared" ref="BV421" si="7305">N421/N436</f>
        <v>3.8541277936725134E-2</v>
      </c>
      <c r="BW421" s="128">
        <f t="shared" ref="BW421" si="7306">O421/O436</f>
        <v>4.4324660516222657E-2</v>
      </c>
      <c r="BX421" s="123">
        <f t="shared" ref="BX421" si="7307">P421/P436</f>
        <v>4.0504461462797722E-2</v>
      </c>
      <c r="BY421" s="124">
        <f t="shared" ref="BY421" si="7308">Q421/Q436</f>
        <v>3.7854666383641121E-2</v>
      </c>
      <c r="BZ421" s="125">
        <f t="shared" ref="BZ421" si="7309">R421/R436</f>
        <v>4.4872725161814647E-2</v>
      </c>
      <c r="CA421" s="126">
        <f t="shared" ref="CA421" si="7310">S421/S436</f>
        <v>3.7787003304244685E-2</v>
      </c>
      <c r="CB421" s="123">
        <f t="shared" ref="CB421" si="7311">T421/T436</f>
        <v>3.1007067137809187E-2</v>
      </c>
      <c r="CC421" s="124">
        <f t="shared" ref="CC421" si="7312">U421/U436</f>
        <v>4.0547520661157022E-2</v>
      </c>
      <c r="CD421" s="125">
        <f t="shared" ref="CD421" si="7313">V421/V436</f>
        <v>2.7989391117882737E-2</v>
      </c>
      <c r="CE421" s="126">
        <f t="shared" ref="CE421" si="7314">W421/W436</f>
        <v>5.6921827992932522E-2</v>
      </c>
      <c r="CF421" s="123">
        <f t="shared" ref="CF421" si="7315">X421/X436</f>
        <v>4.172881473516251E-2</v>
      </c>
      <c r="CG421" s="124">
        <f t="shared" ref="CG421" si="7316">Y421/Y436</f>
        <v>3.4657556890186784E-2</v>
      </c>
      <c r="CH421" s="125">
        <f t="shared" ref="CH421" si="7317">Z421/Z436</f>
        <v>4.8084198940634246E-2</v>
      </c>
      <c r="CI421" s="123">
        <f t="shared" ref="CI421" si="7318">AA421/AA436</f>
        <v>4.6933573249362724E-2</v>
      </c>
      <c r="CJ421" s="129">
        <f t="shared" ref="CJ421" si="7319">AB421/AB436</f>
        <v>4.1749610575407187E-2</v>
      </c>
      <c r="CK421" s="130">
        <f t="shared" ref="CK421" si="7320">AC421/AC436</f>
        <v>4.1625399700048103E-2</v>
      </c>
    </row>
    <row r="422" spans="1:89" ht="13.8" thickBot="1" x14ac:dyDescent="0.3">
      <c r="A422" s="139" t="s">
        <v>26</v>
      </c>
      <c r="B422" s="194">
        <v>1747</v>
      </c>
      <c r="C422" s="188">
        <v>1382</v>
      </c>
      <c r="D422" s="189">
        <v>917</v>
      </c>
      <c r="E422" s="190">
        <v>793</v>
      </c>
      <c r="F422" s="187">
        <v>1015</v>
      </c>
      <c r="G422" s="191">
        <v>769</v>
      </c>
      <c r="H422" s="189">
        <v>2108</v>
      </c>
      <c r="I422" s="190">
        <v>2090</v>
      </c>
      <c r="J422" s="187">
        <v>353</v>
      </c>
      <c r="K422" s="188">
        <v>371</v>
      </c>
      <c r="L422" s="189">
        <v>941</v>
      </c>
      <c r="M422" s="187">
        <v>1335</v>
      </c>
      <c r="N422" s="192">
        <v>1731</v>
      </c>
      <c r="O422" s="195">
        <v>1893</v>
      </c>
      <c r="P422" s="187">
        <v>1031</v>
      </c>
      <c r="Q422" s="188">
        <v>1007</v>
      </c>
      <c r="R422" s="189">
        <v>1541</v>
      </c>
      <c r="S422" s="190">
        <v>1203</v>
      </c>
      <c r="T422" s="187">
        <v>294</v>
      </c>
      <c r="U422" s="191">
        <v>421</v>
      </c>
      <c r="V422" s="189">
        <v>1027</v>
      </c>
      <c r="W422" s="196">
        <v>1941</v>
      </c>
      <c r="X422" s="187">
        <v>1183</v>
      </c>
      <c r="Y422" s="191">
        <v>657</v>
      </c>
      <c r="Z422" s="189">
        <v>2480</v>
      </c>
      <c r="AA422" s="187">
        <v>2654</v>
      </c>
      <c r="AB422" s="162">
        <f t="shared" si="7042"/>
        <v>16368</v>
      </c>
      <c r="AC422" s="165">
        <f t="shared" si="7073"/>
        <v>16516</v>
      </c>
      <c r="AE422" s="254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26</v>
      </c>
      <c r="BJ422" s="123">
        <f>B422/B436</f>
        <v>4.0615627833445703E-2</v>
      </c>
      <c r="BK422" s="124">
        <f t="shared" ref="BK422" si="7321">C422/C436</f>
        <v>3.4230797810417851E-2</v>
      </c>
      <c r="BL422" s="125">
        <f t="shared" ref="BL422" si="7322">D422/D436</f>
        <v>3.8057688317078231E-2</v>
      </c>
      <c r="BM422" s="126">
        <f t="shared" ref="BM422" si="7323">E422/E436</f>
        <v>3.6626483765184056E-2</v>
      </c>
      <c r="BN422" s="123">
        <f t="shared" ref="BN422" si="7324">F422/F436</f>
        <v>3.7607914335470005E-2</v>
      </c>
      <c r="BO422" s="124">
        <f t="shared" ref="BO422" si="7325">G422/G436</f>
        <v>3.0565602766405658E-2</v>
      </c>
      <c r="BP422" s="125">
        <f t="shared" ref="BP422" si="7326">H422/H436</f>
        <v>4.4728298924229241E-2</v>
      </c>
      <c r="BQ422" s="126">
        <f t="shared" ref="BQ422" si="7327">I422/I436</f>
        <v>3.9944956232559919E-2</v>
      </c>
      <c r="BR422" s="123">
        <f t="shared" ref="BR422" si="7328">J422/J436</f>
        <v>4.0416762079230596E-2</v>
      </c>
      <c r="BS422" s="124">
        <f t="shared" ref="BS422" si="7329">K422/K436</f>
        <v>4.1249722036913496E-2</v>
      </c>
      <c r="BT422" s="125">
        <f t="shared" ref="BT422" si="7330">L422/L436</f>
        <v>3.122718523926462E-2</v>
      </c>
      <c r="BU422" s="123">
        <f t="shared" ref="BU422" si="7331">M422/M436</f>
        <v>4.1730486699384201E-2</v>
      </c>
      <c r="BV422" s="127">
        <f t="shared" ref="BV422" si="7332">N422/N436</f>
        <v>3.5887548202512748E-2</v>
      </c>
      <c r="BW422" s="128">
        <f t="shared" ref="BW422" si="7333">O422/O436</f>
        <v>3.9245361252202758E-2</v>
      </c>
      <c r="BX422" s="123">
        <f t="shared" ref="BX422" si="7334">P422/P436</f>
        <v>3.6218646806716784E-2</v>
      </c>
      <c r="BY422" s="124">
        <f t="shared" ref="BY422" si="7335">Q422/Q436</f>
        <v>3.5625840232080944E-2</v>
      </c>
      <c r="BZ422" s="125">
        <f t="shared" ref="BZ422" si="7336">R422/R436</f>
        <v>4.4727599918729863E-2</v>
      </c>
      <c r="CA422" s="126">
        <f t="shared" ref="CA422" si="7337">S422/S436</f>
        <v>3.3974413284758115E-2</v>
      </c>
      <c r="CB422" s="123">
        <f t="shared" ref="CB422" si="7338">T422/T436</f>
        <v>2.597173144876325E-2</v>
      </c>
      <c r="CC422" s="124">
        <f t="shared" ref="CC422" si="7339">U422/U436</f>
        <v>3.6243112947658404E-2</v>
      </c>
      <c r="CD422" s="125">
        <f t="shared" ref="CD422" si="7340">V422/V436</f>
        <v>2.8976920038372551E-2</v>
      </c>
      <c r="CE422" s="126">
        <f t="shared" ref="CE422" si="7341">W422/W436</f>
        <v>4.6344491667064613E-2</v>
      </c>
      <c r="CF422" s="123">
        <f t="shared" ref="CF422" si="7342">X422/X436</f>
        <v>4.1035068854278677E-2</v>
      </c>
      <c r="CG422" s="124">
        <f t="shared" ref="CG422" si="7343">Y422/Y436</f>
        <v>3.6200341616617997E-2</v>
      </c>
      <c r="CH422" s="125">
        <f t="shared" ref="CH422" si="7344">Z422/Z436</f>
        <v>4.2649790190548258E-2</v>
      </c>
      <c r="CI422" s="123">
        <f t="shared" ref="CI422" si="7345">AA422/AA436</f>
        <v>4.4217857083354156E-2</v>
      </c>
      <c r="CJ422" s="129">
        <f t="shared" ref="CJ422" si="7346">AB422/AB436</f>
        <v>3.8514209879854863E-2</v>
      </c>
      <c r="CK422" s="130">
        <f t="shared" ref="CK422" si="7347">AC422/AC436</f>
        <v>3.8946584038408935E-2</v>
      </c>
    </row>
    <row r="423" spans="1:89" ht="14.4" thickTop="1" thickBot="1" x14ac:dyDescent="0.3">
      <c r="A423" s="131" t="s">
        <v>27</v>
      </c>
      <c r="B423" s="197">
        <v>1423</v>
      </c>
      <c r="C423" s="181">
        <v>1585</v>
      </c>
      <c r="D423" s="182">
        <v>781</v>
      </c>
      <c r="E423" s="183">
        <v>862</v>
      </c>
      <c r="F423" s="180">
        <v>960</v>
      </c>
      <c r="G423" s="184">
        <v>899</v>
      </c>
      <c r="H423" s="182">
        <v>2049</v>
      </c>
      <c r="I423" s="183">
        <v>2166</v>
      </c>
      <c r="J423" s="180">
        <v>405</v>
      </c>
      <c r="K423" s="181">
        <v>328</v>
      </c>
      <c r="L423" s="182">
        <v>1180</v>
      </c>
      <c r="M423" s="180">
        <v>1089</v>
      </c>
      <c r="N423" s="185">
        <v>1936</v>
      </c>
      <c r="O423" s="198">
        <v>1621</v>
      </c>
      <c r="P423" s="180">
        <v>1174</v>
      </c>
      <c r="Q423" s="181">
        <v>996</v>
      </c>
      <c r="R423" s="182">
        <v>1318</v>
      </c>
      <c r="S423" s="183">
        <v>1310</v>
      </c>
      <c r="T423" s="180">
        <v>425</v>
      </c>
      <c r="U423" s="184">
        <v>356</v>
      </c>
      <c r="V423" s="182">
        <v>1321</v>
      </c>
      <c r="W423" s="199">
        <v>1629</v>
      </c>
      <c r="X423" s="180">
        <v>1095</v>
      </c>
      <c r="Y423" s="184">
        <v>550</v>
      </c>
      <c r="Z423" s="182">
        <v>2625</v>
      </c>
      <c r="AA423" s="180">
        <v>2861</v>
      </c>
      <c r="AB423" s="162">
        <f t="shared" si="7042"/>
        <v>16692</v>
      </c>
      <c r="AC423" s="165">
        <f t="shared" si="7073"/>
        <v>16252</v>
      </c>
      <c r="AE423" s="251" t="s">
        <v>13</v>
      </c>
      <c r="AF423" s="14">
        <f t="shared" ref="AF423:BG423" si="7348">SUM(AF420:AF422)</f>
        <v>4136</v>
      </c>
      <c r="AG423" s="1">
        <f t="shared" si="7348"/>
        <v>10036</v>
      </c>
      <c r="AH423" s="14">
        <f t="shared" si="7348"/>
        <v>3539</v>
      </c>
      <c r="AI423" s="1">
        <f t="shared" si="7348"/>
        <v>3765</v>
      </c>
      <c r="AJ423" s="14">
        <f t="shared" si="7348"/>
        <v>2725</v>
      </c>
      <c r="AK423" s="1">
        <f t="shared" si="7348"/>
        <v>5829</v>
      </c>
      <c r="AL423" s="14">
        <f t="shared" si="7348"/>
        <v>5664</v>
      </c>
      <c r="AM423" s="1">
        <f t="shared" si="7348"/>
        <v>11315</v>
      </c>
      <c r="AN423" s="14">
        <f t="shared" si="7348"/>
        <v>2394</v>
      </c>
      <c r="AO423" s="1">
        <f t="shared" si="7348"/>
        <v>701</v>
      </c>
      <c r="AP423" s="14">
        <f t="shared" si="7348"/>
        <v>7806</v>
      </c>
      <c r="AQ423" s="1">
        <f t="shared" si="7348"/>
        <v>2155</v>
      </c>
      <c r="AR423" s="14">
        <f t="shared" si="7348"/>
        <v>9788</v>
      </c>
      <c r="AS423" s="1">
        <f t="shared" si="7348"/>
        <v>5626</v>
      </c>
      <c r="AT423" s="14">
        <f t="shared" si="7348"/>
        <v>5237</v>
      </c>
      <c r="AU423" s="1">
        <f t="shared" si="7348"/>
        <v>4717</v>
      </c>
      <c r="AV423" s="14">
        <f t="shared" si="7348"/>
        <v>4742</v>
      </c>
      <c r="AW423" s="1">
        <f t="shared" si="7348"/>
        <v>6984</v>
      </c>
      <c r="AX423" s="14">
        <f t="shared" si="7348"/>
        <v>3629</v>
      </c>
      <c r="AY423" s="1">
        <f t="shared" si="7348"/>
        <v>682</v>
      </c>
      <c r="AZ423" s="14">
        <f t="shared" si="7348"/>
        <v>8545</v>
      </c>
      <c r="BA423" s="1">
        <f t="shared" si="7348"/>
        <v>4975</v>
      </c>
      <c r="BB423" s="14">
        <f t="shared" si="7348"/>
        <v>5792</v>
      </c>
      <c r="BC423" s="1">
        <f t="shared" si="7348"/>
        <v>2119</v>
      </c>
      <c r="BD423" s="14">
        <f t="shared" si="7348"/>
        <v>7491</v>
      </c>
      <c r="BE423" s="1">
        <f t="shared" si="7348"/>
        <v>11536</v>
      </c>
      <c r="BF423" s="166">
        <f t="shared" si="7348"/>
        <v>71488</v>
      </c>
      <c r="BG423" s="167">
        <f t="shared" si="7348"/>
        <v>70440</v>
      </c>
      <c r="BI423" s="131" t="s">
        <v>27</v>
      </c>
      <c r="BJ423" s="123">
        <f>B423/B436</f>
        <v>3.3083021412131215E-2</v>
      </c>
      <c r="BK423" s="124">
        <f t="shared" ref="BK423" si="7349">C423/C436</f>
        <v>3.9258910658113093E-2</v>
      </c>
      <c r="BL423" s="125">
        <f t="shared" ref="BL423" si="7350">D423/D436</f>
        <v>3.2413363768416685E-2</v>
      </c>
      <c r="BM423" s="126">
        <f t="shared" ref="BM423" si="7351">E423/E436</f>
        <v>3.9813403537942819E-2</v>
      </c>
      <c r="BN423" s="123">
        <f t="shared" ref="BN423" si="7352">F423/F436</f>
        <v>3.5570047056208087E-2</v>
      </c>
      <c r="BO423" s="124">
        <f t="shared" ref="BO423" si="7353">G423/G436</f>
        <v>3.5732739775030803E-2</v>
      </c>
      <c r="BP423" s="125">
        <f t="shared" ref="BP423" si="7354">H423/H436</f>
        <v>4.3476415794945787E-2</v>
      </c>
      <c r="BQ423" s="126">
        <f t="shared" ref="BQ423" si="7355">I423/I436</f>
        <v>4.1397500095562097E-2</v>
      </c>
      <c r="BR423" s="123">
        <f t="shared" ref="BR423" si="7356">J423/J436</f>
        <v>4.6370506068239066E-2</v>
      </c>
      <c r="BS423" s="124">
        <f t="shared" ref="BS423" si="7357">K423/K436</f>
        <v>3.6468756949077162E-2</v>
      </c>
      <c r="BT423" s="125">
        <f t="shared" ref="BT423" si="7358">L423/L436</f>
        <v>3.9158425698546495E-2</v>
      </c>
      <c r="BU423" s="123">
        <f t="shared" ref="BU423" si="7359">M423/M436</f>
        <v>3.4040823981744864E-2</v>
      </c>
      <c r="BV423" s="127">
        <f t="shared" ref="BV423" si="7360">N423/N436</f>
        <v>4.0137662229962269E-2</v>
      </c>
      <c r="BW423" s="128">
        <f t="shared" ref="BW423" si="7361">O423/O436</f>
        <v>3.3606302477454129E-2</v>
      </c>
      <c r="BX423" s="123">
        <f t="shared" ref="BX423" si="7362">P423/P436</f>
        <v>4.1242183657696899E-2</v>
      </c>
      <c r="BY423" s="124">
        <f t="shared" ref="BY423" si="7363">Q423/Q436</f>
        <v>3.5236680110379962E-2</v>
      </c>
      <c r="BZ423" s="125">
        <f t="shared" ref="BZ423" si="7364">R423/R436</f>
        <v>3.8255014077148576E-2</v>
      </c>
      <c r="CA423" s="126">
        <f t="shared" ref="CA423" si="7365">S423/S436</f>
        <v>3.699624389279562E-2</v>
      </c>
      <c r="CB423" s="123">
        <f t="shared" ref="CB423" si="7366">T423/T436</f>
        <v>3.7544169611307424E-2</v>
      </c>
      <c r="CC423" s="124">
        <f t="shared" ref="CC423" si="7367">U423/U436</f>
        <v>3.0647382920110194E-2</v>
      </c>
      <c r="CD423" s="125">
        <f t="shared" ref="CD423" si="7368">V423/V436</f>
        <v>3.7272162970486994E-2</v>
      </c>
      <c r="CE423" s="126">
        <f t="shared" ref="CE423" si="7369">W423/W436</f>
        <v>3.8894990688123778E-2</v>
      </c>
      <c r="CF423" s="123">
        <f t="shared" ref="CF423" si="7370">X423/X436</f>
        <v>3.7982586978389812E-2</v>
      </c>
      <c r="CG423" s="124">
        <f t="shared" ref="CG423" si="7371">Y423/Y436</f>
        <v>3.0304699983470164E-2</v>
      </c>
      <c r="CH423" s="125">
        <f t="shared" ref="CH423" si="7372">Z423/Z436</f>
        <v>4.5143427117011761E-2</v>
      </c>
      <c r="CI423" s="123">
        <f t="shared" ref="CI423" si="7373">AA423/AA436</f>
        <v>4.7666650005831292E-2</v>
      </c>
      <c r="CJ423" s="129">
        <f t="shared" ref="CJ423" si="7374">AB423/AB436</f>
        <v>3.9276587934661378E-2</v>
      </c>
      <c r="CK423" s="130">
        <f t="shared" ref="CK423" si="7375">AC423/AC436</f>
        <v>3.8324042370563215E-2</v>
      </c>
    </row>
    <row r="424" spans="1:89" ht="13.8" thickTop="1" x14ac:dyDescent="0.25">
      <c r="A424" s="139" t="s">
        <v>28</v>
      </c>
      <c r="B424" s="194">
        <v>1371</v>
      </c>
      <c r="C424" s="188">
        <v>2192</v>
      </c>
      <c r="D424" s="189">
        <v>1001</v>
      </c>
      <c r="E424" s="190">
        <v>1029</v>
      </c>
      <c r="F424" s="187">
        <v>944</v>
      </c>
      <c r="G424" s="191">
        <v>1238</v>
      </c>
      <c r="H424" s="189">
        <v>2024</v>
      </c>
      <c r="I424" s="190">
        <v>2926</v>
      </c>
      <c r="J424" s="187">
        <v>554</v>
      </c>
      <c r="K424" s="188">
        <v>290</v>
      </c>
      <c r="L424" s="189">
        <v>2086</v>
      </c>
      <c r="M424" s="187">
        <v>941</v>
      </c>
      <c r="N424" s="192">
        <v>2602</v>
      </c>
      <c r="O424" s="195">
        <v>1793</v>
      </c>
      <c r="P424" s="187">
        <v>1260</v>
      </c>
      <c r="Q424" s="188">
        <v>1002</v>
      </c>
      <c r="R424" s="189">
        <v>1331</v>
      </c>
      <c r="S424" s="190">
        <v>1660</v>
      </c>
      <c r="T424" s="187">
        <v>635</v>
      </c>
      <c r="U424" s="191">
        <v>248</v>
      </c>
      <c r="V424" s="189">
        <v>1998</v>
      </c>
      <c r="W424" s="196">
        <v>1376</v>
      </c>
      <c r="X424" s="187">
        <v>1435</v>
      </c>
      <c r="Y424" s="191">
        <v>563</v>
      </c>
      <c r="Z424" s="189">
        <v>2664</v>
      </c>
      <c r="AA424" s="187">
        <v>3089</v>
      </c>
      <c r="AB424" s="162">
        <f t="shared" si="7042"/>
        <v>19905</v>
      </c>
      <c r="AC424" s="165">
        <f t="shared" si="7073"/>
        <v>18347</v>
      </c>
      <c r="BI424" s="139" t="s">
        <v>28</v>
      </c>
      <c r="BJ424" s="123">
        <f>B424/B436</f>
        <v>3.1874084579080746E-2</v>
      </c>
      <c r="BK424" s="124">
        <f t="shared" ref="BK424" si="7376">C424/C436</f>
        <v>5.4293711143586061E-2</v>
      </c>
      <c r="BL424" s="125">
        <f t="shared" ref="BL424" si="7377">D424/D436</f>
        <v>4.154388877360448E-2</v>
      </c>
      <c r="BM424" s="126">
        <f t="shared" ref="BM424" si="7378">E424/E436</f>
        <v>4.7526673132880698E-2</v>
      </c>
      <c r="BN424" s="123">
        <f t="shared" ref="BN424" si="7379">F424/F436</f>
        <v>3.4977212938604618E-2</v>
      </c>
      <c r="BO424" s="124">
        <f t="shared" ref="BO424" si="7380">G424/G436</f>
        <v>4.9207043205214837E-2</v>
      </c>
      <c r="BP424" s="125">
        <f t="shared" ref="BP424" si="7381">H424/H436</f>
        <v>4.2945956841859576E-2</v>
      </c>
      <c r="BQ424" s="126">
        <f t="shared" ref="BQ424" si="7382">I424/I436</f>
        <v>5.5922938725583883E-2</v>
      </c>
      <c r="BR424" s="123">
        <f t="shared" ref="BR424" si="7383">J424/J436</f>
        <v>6.3430272498282578E-2</v>
      </c>
      <c r="BS424" s="124">
        <f t="shared" ref="BS424" si="7384">K424/K436</f>
        <v>3.2243718034245049E-2</v>
      </c>
      <c r="BT424" s="125">
        <f t="shared" ref="BT424" si="7385">L424/L436</f>
        <v>6.9224132209464398E-2</v>
      </c>
      <c r="BU424" s="123">
        <f t="shared" ref="BU424" si="7386">M424/M436</f>
        <v>2.9414522834547218E-2</v>
      </c>
      <c r="BV424" s="127">
        <f t="shared" ref="BV424" si="7387">N424/N436</f>
        <v>5.3945349753286062E-2</v>
      </c>
      <c r="BW424" s="128">
        <f t="shared" ref="BW424" si="7388">O424/O436</f>
        <v>3.7172177879133413E-2</v>
      </c>
      <c r="BX424" s="123">
        <f t="shared" ref="BX424" si="7389">P424/P436</f>
        <v>4.4263331693950678E-2</v>
      </c>
      <c r="BY424" s="124">
        <f t="shared" ref="BY424" si="7390">Q424/Q436</f>
        <v>3.5448949267671406E-2</v>
      </c>
      <c r="BZ424" s="125">
        <f t="shared" ref="BZ424" si="7391">R424/R436</f>
        <v>3.863233970916901E-2</v>
      </c>
      <c r="CA424" s="126">
        <f t="shared" ref="CA424" si="7392">S424/S436</f>
        <v>4.6880736535908948E-2</v>
      </c>
      <c r="CB424" s="123">
        <f t="shared" ref="CB424" si="7393">T424/T436</f>
        <v>5.6095406360424031E-2</v>
      </c>
      <c r="CC424" s="124">
        <f t="shared" ref="CC424" si="7394">U424/U436</f>
        <v>2.1349862258953169E-2</v>
      </c>
      <c r="CD424" s="125">
        <f t="shared" ref="CD424" si="7395">V424/V436</f>
        <v>5.6373793803961403E-2</v>
      </c>
      <c r="CE424" s="126">
        <f t="shared" ref="CE424" si="7396">W424/W436</f>
        <v>3.2854209445585217E-2</v>
      </c>
      <c r="CF424" s="123">
        <f t="shared" ref="CF424" si="7397">X424/X436</f>
        <v>4.9776266953414965E-2</v>
      </c>
      <c r="CG424" s="124">
        <f t="shared" ref="CG424" si="7398">Y424/Y436</f>
        <v>3.1020992892170366E-2</v>
      </c>
      <c r="CH424" s="125">
        <f t="shared" ref="CH424" si="7399">Z424/Z436</f>
        <v>4.5814129462750222E-2</v>
      </c>
      <c r="CI424" s="123">
        <f t="shared" ref="CI424" si="7400">AA424/AA436</f>
        <v>5.1465320471168426E-2</v>
      </c>
      <c r="CJ424" s="129">
        <f t="shared" ref="CJ424" si="7401">AB424/AB436</f>
        <v>4.6836836978159282E-2</v>
      </c>
      <c r="CK424" s="130">
        <f t="shared" ref="CK424" si="7402">AC424/AC436</f>
        <v>4.3264287802899537E-2</v>
      </c>
    </row>
    <row r="425" spans="1:89" x14ac:dyDescent="0.25">
      <c r="A425" s="131" t="s">
        <v>29</v>
      </c>
      <c r="B425" s="197">
        <v>1745</v>
      </c>
      <c r="C425" s="181">
        <v>3077</v>
      </c>
      <c r="D425" s="182">
        <v>1557</v>
      </c>
      <c r="E425" s="183">
        <v>1341</v>
      </c>
      <c r="F425" s="180">
        <v>1391</v>
      </c>
      <c r="G425" s="184">
        <v>1989</v>
      </c>
      <c r="H425" s="182">
        <v>2386</v>
      </c>
      <c r="I425" s="183">
        <v>4070</v>
      </c>
      <c r="J425" s="180">
        <v>973</v>
      </c>
      <c r="K425" s="181">
        <v>313</v>
      </c>
      <c r="L425" s="182">
        <v>2793</v>
      </c>
      <c r="M425" s="180">
        <v>1004</v>
      </c>
      <c r="N425" s="185">
        <v>3592</v>
      </c>
      <c r="O425" s="198">
        <v>2165</v>
      </c>
      <c r="P425" s="180">
        <v>1900</v>
      </c>
      <c r="Q425" s="181">
        <v>1513</v>
      </c>
      <c r="R425" s="182">
        <v>1979</v>
      </c>
      <c r="S425" s="183">
        <v>2734</v>
      </c>
      <c r="T425" s="180">
        <v>1402</v>
      </c>
      <c r="U425" s="184">
        <v>270</v>
      </c>
      <c r="V425" s="182">
        <v>3216</v>
      </c>
      <c r="W425" s="199">
        <v>1917</v>
      </c>
      <c r="X425" s="180">
        <v>2224</v>
      </c>
      <c r="Y425" s="184">
        <v>729</v>
      </c>
      <c r="Z425" s="182">
        <v>3481</v>
      </c>
      <c r="AA425" s="180">
        <v>4472</v>
      </c>
      <c r="AB425" s="162">
        <f t="shared" si="7042"/>
        <v>28639</v>
      </c>
      <c r="AC425" s="165">
        <f t="shared" si="7073"/>
        <v>25594</v>
      </c>
      <c r="BI425" s="131" t="s">
        <v>29</v>
      </c>
      <c r="BJ425" s="123">
        <f>B425/B436</f>
        <v>4.0569130262943759E-2</v>
      </c>
      <c r="BK425" s="124">
        <f t="shared" ref="BK425" si="7403">C425/C436</f>
        <v>7.6214301637232806E-2</v>
      </c>
      <c r="BL425" s="125">
        <f t="shared" ref="BL425" si="7404">D425/D436</f>
        <v>6.4619215604897279E-2</v>
      </c>
      <c r="BM425" s="126">
        <f t="shared" ref="BM425" si="7405">E425/E436</f>
        <v>6.1937092974920324E-2</v>
      </c>
      <c r="BN425" s="123">
        <f t="shared" ref="BN425" si="7406">F425/F436</f>
        <v>5.1539516099151507E-2</v>
      </c>
      <c r="BO425" s="124">
        <f t="shared" ref="BO425" si="7407">G425/G436</f>
        <v>7.9057196231964708E-2</v>
      </c>
      <c r="BP425" s="125">
        <f t="shared" ref="BP425" si="7408">H425/H436</f>
        <v>5.0627002482547902E-2</v>
      </c>
      <c r="BQ425" s="126">
        <f t="shared" ref="BQ425" si="7409">I425/I436</f>
        <v>7.7787546347616685E-2</v>
      </c>
      <c r="BR425" s="123">
        <f t="shared" ref="BR425" si="7410">J425/J436</f>
        <v>0.11140370964048546</v>
      </c>
      <c r="BS425" s="124">
        <f t="shared" ref="BS425" si="7411">K425/K436</f>
        <v>3.4800978430064487E-2</v>
      </c>
      <c r="BT425" s="125">
        <f t="shared" ref="BT425" si="7412">L425/L436</f>
        <v>9.2686002522068101E-2</v>
      </c>
      <c r="BU425" s="123">
        <f t="shared" ref="BU425" si="7413">M425/M436</f>
        <v>3.1383826701259727E-2</v>
      </c>
      <c r="BV425" s="127">
        <f t="shared" ref="BV425" si="7414">N425/N436</f>
        <v>7.4470290666334954E-2</v>
      </c>
      <c r="BW425" s="128">
        <f t="shared" ref="BW425" si="7415">O425/O436</f>
        <v>4.4884420026951387E-2</v>
      </c>
      <c r="BX425" s="123">
        <f t="shared" ref="BX425" si="7416">P425/P436</f>
        <v>6.6746293824211336E-2</v>
      </c>
      <c r="BY425" s="124">
        <f t="shared" ref="BY425" si="7417">Q425/Q436</f>
        <v>5.3527205830326184E-2</v>
      </c>
      <c r="BZ425" s="125">
        <f t="shared" ref="BZ425" si="7418">R425/R436</f>
        <v>5.744057121295678E-2</v>
      </c>
      <c r="CA425" s="126">
        <f t="shared" ref="CA425" si="7419">S425/S436</f>
        <v>7.7212008246491007E-2</v>
      </c>
      <c r="CB425" s="123">
        <f t="shared" ref="CB425" si="7420">T425/T436</f>
        <v>0.12385159010600706</v>
      </c>
      <c r="CC425" s="124">
        <f t="shared" ref="CC425" si="7421">U425/U436</f>
        <v>2.3243801652892561E-2</v>
      </c>
      <c r="CD425" s="125">
        <f t="shared" ref="CD425" si="7422">V425/V436</f>
        <v>9.0739800237006937E-2</v>
      </c>
      <c r="CE425" s="126">
        <f t="shared" ref="CE425" si="7423">W425/W436</f>
        <v>4.577145313022301E-2</v>
      </c>
      <c r="CF425" s="123">
        <f t="shared" ref="CF425" si="7424">X425/X436</f>
        <v>7.714454195428215E-2</v>
      </c>
      <c r="CG425" s="124">
        <f t="shared" ref="CG425" si="7425">Y425/Y436</f>
        <v>4.0167502341726814E-2</v>
      </c>
      <c r="CH425" s="125">
        <f t="shared" ref="CH425" si="7426">Z425/Z436</f>
        <v>5.986448373116874E-2</v>
      </c>
      <c r="CI425" s="123">
        <f t="shared" ref="CI425" si="7427">AA425/AA436</f>
        <v>7.4507255793805502E-2</v>
      </c>
      <c r="CJ425" s="129">
        <f t="shared" ref="CJ425" si="7428">AB425/AB436</f>
        <v>6.7388102196307642E-2</v>
      </c>
      <c r="CK425" s="130">
        <f t="shared" ref="CK425" si="7429">AC425/AC436</f>
        <v>6.0353528207740266E-2</v>
      </c>
    </row>
    <row r="426" spans="1:89" x14ac:dyDescent="0.25">
      <c r="A426" s="139" t="s">
        <v>30</v>
      </c>
      <c r="B426" s="280">
        <v>2080</v>
      </c>
      <c r="C426" s="267">
        <v>4633</v>
      </c>
      <c r="D426" s="268">
        <v>2019</v>
      </c>
      <c r="E426" s="269">
        <v>1879</v>
      </c>
      <c r="F426" s="266">
        <v>1449</v>
      </c>
      <c r="G426" s="270">
        <v>2772</v>
      </c>
      <c r="H426" s="268">
        <v>2825</v>
      </c>
      <c r="I426" s="269">
        <v>5326</v>
      </c>
      <c r="J426" s="266">
        <v>1368</v>
      </c>
      <c r="K426" s="267">
        <v>369</v>
      </c>
      <c r="L426" s="268">
        <v>3895</v>
      </c>
      <c r="M426" s="266">
        <v>1110</v>
      </c>
      <c r="N426" s="271">
        <v>4869</v>
      </c>
      <c r="O426" s="281">
        <v>2838</v>
      </c>
      <c r="P426" s="266">
        <v>2699</v>
      </c>
      <c r="Q426" s="267">
        <v>2123</v>
      </c>
      <c r="R426" s="268">
        <v>2253</v>
      </c>
      <c r="S426" s="269">
        <v>3168</v>
      </c>
      <c r="T426" s="266">
        <v>1921</v>
      </c>
      <c r="U426" s="270">
        <v>346</v>
      </c>
      <c r="V426" s="268">
        <v>4126</v>
      </c>
      <c r="W426" s="282">
        <v>2445</v>
      </c>
      <c r="X426" s="266">
        <v>2791</v>
      </c>
      <c r="Y426" s="270">
        <v>1050</v>
      </c>
      <c r="Z426" s="268">
        <v>3848</v>
      </c>
      <c r="AA426" s="266">
        <v>5473</v>
      </c>
      <c r="AB426" s="162">
        <f t="shared" si="7042"/>
        <v>36143</v>
      </c>
      <c r="AC426" s="165">
        <f t="shared" si="7073"/>
        <v>33532</v>
      </c>
      <c r="BI426" s="139" t="s">
        <v>30</v>
      </c>
      <c r="BJ426" s="123">
        <f>B426/B436</f>
        <v>4.8357473322018923E-2</v>
      </c>
      <c r="BK426" s="124">
        <f t="shared" ref="BK426" si="7430">C426/C436</f>
        <v>0.11475491045996086</v>
      </c>
      <c r="BL426" s="125">
        <f t="shared" ref="BL426" si="7431">D426/D436</f>
        <v>8.379331811579166E-2</v>
      </c>
      <c r="BM426" s="126">
        <f t="shared" ref="BM426" si="7432">E426/E436</f>
        <v>8.6785829753822E-2</v>
      </c>
      <c r="BN426" s="123">
        <f t="shared" ref="BN426" si="7433">F426/F436</f>
        <v>5.3688539775464075E-2</v>
      </c>
      <c r="BO426" s="124">
        <f t="shared" ref="BO426" si="7434">G426/G436</f>
        <v>0.11017925990699154</v>
      </c>
      <c r="BP426" s="125">
        <f t="shared" ref="BP426" si="7435">H426/H436</f>
        <v>5.9941861698741751E-2</v>
      </c>
      <c r="BQ426" s="126">
        <f t="shared" ref="BQ426" si="7436">I426/I436</f>
        <v>0.10179274492565268</v>
      </c>
      <c r="BR426" s="123">
        <f t="shared" ref="BR426" si="7437">J426/J436</f>
        <v>0.1566292649416075</v>
      </c>
      <c r="BS426" s="124">
        <f t="shared" ref="BS426" si="7438">K426/K436</f>
        <v>4.1027351567711805E-2</v>
      </c>
      <c r="BT426" s="125">
        <f t="shared" ref="BT426" si="7439">L426/L436</f>
        <v>0.12925598991172763</v>
      </c>
      <c r="BU426" s="123">
        <f t="shared" ref="BU426" si="7440">M426/M436</f>
        <v>3.4697258603982373E-2</v>
      </c>
      <c r="BV426" s="127">
        <f t="shared" ref="BV426" si="7441">N426/N436</f>
        <v>0.10094539121781317</v>
      </c>
      <c r="BW426" s="128">
        <f t="shared" ref="BW426" si="7442">O426/O436</f>
        <v>5.8836944127708096E-2</v>
      </c>
      <c r="BX426" s="123">
        <f t="shared" ref="BX426" si="7443">P426/P436</f>
        <v>9.481486685870863E-2</v>
      </c>
      <c r="BY426" s="124">
        <f t="shared" ref="BY426" si="7444">Q426/Q436</f>
        <v>7.5107903488289815E-2</v>
      </c>
      <c r="BZ426" s="125">
        <f t="shared" ref="BZ426" si="7445">R426/R436</f>
        <v>6.5393434534002842E-2</v>
      </c>
      <c r="CA426" s="126">
        <f t="shared" ref="CA426" si="7446">S426/S436</f>
        <v>8.9468779123951542E-2</v>
      </c>
      <c r="CB426" s="123">
        <f t="shared" ref="CB426" si="7447">T426/T436</f>
        <v>0.16969964664310955</v>
      </c>
      <c r="CC426" s="124">
        <f t="shared" ref="CC426" si="7448">U426/U436</f>
        <v>2.9786501377410467E-2</v>
      </c>
      <c r="CD426" s="125">
        <f t="shared" ref="CD426" si="7449">V426/V436</f>
        <v>0.11641555216974211</v>
      </c>
      <c r="CE426" s="126">
        <f t="shared" ref="CE426" si="7450">W426/W436</f>
        <v>5.8378300940738266E-2</v>
      </c>
      <c r="CF426" s="123">
        <f t="shared" ref="CF426" si="7451">X426/X436</f>
        <v>9.6812237677338792E-2</v>
      </c>
      <c r="CG426" s="124">
        <f t="shared" ref="CG426" si="7452">Y426/Y436</f>
        <v>5.7854427241170313E-2</v>
      </c>
      <c r="CH426" s="125">
        <f t="shared" ref="CH426" si="7453">Z426/Z436</f>
        <v>6.6175964779528099E-2</v>
      </c>
      <c r="CI426" s="123">
        <f t="shared" ref="CI426" si="7454">AA426/AA436</f>
        <v>9.1184752003465458E-2</v>
      </c>
      <c r="CJ426" s="129">
        <f t="shared" ref="CJ426" si="7455">AB426/AB436</f>
        <v>8.5045154428616473E-2</v>
      </c>
      <c r="CK426" s="130">
        <f t="shared" ref="CK426" si="7456">AC426/AC436</f>
        <v>7.9072224265919616E-2</v>
      </c>
    </row>
    <row r="427" spans="1:89" x14ac:dyDescent="0.25">
      <c r="A427" s="131" t="s">
        <v>31</v>
      </c>
      <c r="B427" s="283">
        <v>2056</v>
      </c>
      <c r="C427" s="274">
        <v>5403</v>
      </c>
      <c r="D427" s="275">
        <v>1520</v>
      </c>
      <c r="E427" s="276">
        <v>1886</v>
      </c>
      <c r="F427" s="273">
        <v>1276</v>
      </c>
      <c r="G427" s="277">
        <v>3057</v>
      </c>
      <c r="H427" s="275">
        <v>2839</v>
      </c>
      <c r="I427" s="276">
        <v>5989</v>
      </c>
      <c r="J427" s="273">
        <v>1026</v>
      </c>
      <c r="K427" s="274">
        <v>332</v>
      </c>
      <c r="L427" s="275">
        <v>3911</v>
      </c>
      <c r="M427" s="273">
        <v>1045</v>
      </c>
      <c r="N427" s="278">
        <v>4919</v>
      </c>
      <c r="O427" s="284">
        <v>2788</v>
      </c>
      <c r="P427" s="273">
        <v>2538</v>
      </c>
      <c r="Q427" s="274">
        <v>2594</v>
      </c>
      <c r="R427" s="275">
        <v>2489</v>
      </c>
      <c r="S427" s="276">
        <v>3816</v>
      </c>
      <c r="T427" s="273">
        <v>1708</v>
      </c>
      <c r="U427" s="277">
        <v>336</v>
      </c>
      <c r="V427" s="275">
        <v>4419</v>
      </c>
      <c r="W427" s="285">
        <v>2530</v>
      </c>
      <c r="X427" s="273">
        <v>3001</v>
      </c>
      <c r="Y427" s="277">
        <v>1069</v>
      </c>
      <c r="Z427" s="275">
        <v>3643</v>
      </c>
      <c r="AA427" s="273">
        <v>6063</v>
      </c>
      <c r="AB427" s="162">
        <f t="shared" si="7042"/>
        <v>35345</v>
      </c>
      <c r="AC427" s="165">
        <f t="shared" si="7073"/>
        <v>36908</v>
      </c>
      <c r="BI427" s="131" t="s">
        <v>31</v>
      </c>
      <c r="BJ427" s="123">
        <f>B427/B436</f>
        <v>4.7799502475995632E-2</v>
      </c>
      <c r="BK427" s="124">
        <f t="shared" ref="BK427" si="7457">C427/C436</f>
        <v>0.13382706264087385</v>
      </c>
      <c r="BL427" s="125">
        <f t="shared" ref="BL427" si="7458">D427/D436</f>
        <v>6.3083627308570242E-2</v>
      </c>
      <c r="BM427" s="126">
        <f t="shared" ref="BM427" si="7459">E427/E436</f>
        <v>8.7109140455406214E-2</v>
      </c>
      <c r="BN427" s="123">
        <f t="shared" ref="BN427" si="7460">F427/F436</f>
        <v>4.727852087887658E-2</v>
      </c>
      <c r="BO427" s="124">
        <f t="shared" ref="BO427" si="7461">G427/G436</f>
        <v>0.1215072141182082</v>
      </c>
      <c r="BP427" s="125">
        <f t="shared" ref="BP427" si="7462">H427/H436</f>
        <v>6.023891871247003E-2</v>
      </c>
      <c r="BQ427" s="126">
        <f t="shared" ref="BQ427" si="7463">I427/I436</f>
        <v>0.1144642788884217</v>
      </c>
      <c r="BR427" s="123">
        <f t="shared" ref="BR427" si="7464">J427/J436</f>
        <v>0.11747194870620563</v>
      </c>
      <c r="BS427" s="124">
        <f t="shared" ref="BS427" si="7465">K427/K436</f>
        <v>3.6913497887480544E-2</v>
      </c>
      <c r="BT427" s="125">
        <f t="shared" ref="BT427" si="7466">L427/L436</f>
        <v>0.1297869516161147</v>
      </c>
      <c r="BU427" s="123">
        <f t="shared" ref="BU427" si="7467">M427/M436</f>
        <v>3.2665437154199617E-2</v>
      </c>
      <c r="BV427" s="127">
        <f t="shared" ref="BV427" si="7468">N427/N436</f>
        <v>0.10198200439523987</v>
      </c>
      <c r="BW427" s="128">
        <f t="shared" ref="BW427" si="7469">O427/O436</f>
        <v>5.7800352441173423E-2</v>
      </c>
      <c r="BX427" s="123">
        <f t="shared" ref="BX427" si="7470">P427/P436</f>
        <v>8.9158996697814935E-2</v>
      </c>
      <c r="BY427" s="124">
        <f t="shared" ref="BY427" si="7471">Q427/Q436</f>
        <v>9.1771032335668287E-2</v>
      </c>
      <c r="BZ427" s="125">
        <f t="shared" ref="BZ427" si="7472">R427/R436</f>
        <v>7.2243346007604556E-2</v>
      </c>
      <c r="CA427" s="126">
        <f t="shared" ref="CA427" si="7473">S427/S436</f>
        <v>0.10776921121748707</v>
      </c>
      <c r="CB427" s="123">
        <f t="shared" ref="CB427" si="7474">T427/T436</f>
        <v>0.15088339222614841</v>
      </c>
      <c r="CC427" s="124">
        <f t="shared" ref="CC427" si="7475">U427/U436</f>
        <v>2.8925619834710745E-2</v>
      </c>
      <c r="CD427" s="125">
        <f t="shared" ref="CD427" si="7476">V427/V436</f>
        <v>0.12468257998984256</v>
      </c>
      <c r="CE427" s="126">
        <f t="shared" ref="CE427" si="7477">W427/W436</f>
        <v>6.0407812425385607E-2</v>
      </c>
      <c r="CF427" s="123">
        <f t="shared" ref="CF427" si="7478">X427/X436</f>
        <v>0.10409656942661903</v>
      </c>
      <c r="CG427" s="124">
        <f t="shared" ref="CG427" si="7479">Y427/Y436</f>
        <v>5.8901316876962921E-2</v>
      </c>
      <c r="CH427" s="125">
        <f t="shared" ref="CH427" si="7480">Z427/Z436</f>
        <v>6.2650478090390038E-2</v>
      </c>
      <c r="CI427" s="123">
        <f t="shared" ref="CI427" si="7481">AA427/AA436</f>
        <v>0.101014644874294</v>
      </c>
      <c r="CJ427" s="129">
        <f t="shared" ref="CJ427" si="7482">AB427/AB436</f>
        <v>8.3167445515852284E-2</v>
      </c>
      <c r="CK427" s="130">
        <f t="shared" ref="CK427" si="7483">AC427/AC436</f>
        <v>8.7033211654734613E-2</v>
      </c>
    </row>
    <row r="428" spans="1:89" x14ac:dyDescent="0.25">
      <c r="A428" s="139" t="s">
        <v>32</v>
      </c>
      <c r="B428" s="194">
        <v>2345</v>
      </c>
      <c r="C428" s="188">
        <v>4260</v>
      </c>
      <c r="D428" s="189">
        <v>1110</v>
      </c>
      <c r="E428" s="190">
        <v>1849</v>
      </c>
      <c r="F428" s="187">
        <v>922</v>
      </c>
      <c r="G428" s="191">
        <v>2502</v>
      </c>
      <c r="H428" s="189">
        <v>2600</v>
      </c>
      <c r="I428" s="190">
        <v>5131</v>
      </c>
      <c r="J428" s="187">
        <v>631</v>
      </c>
      <c r="K428" s="188">
        <v>250</v>
      </c>
      <c r="L428" s="189">
        <v>3087</v>
      </c>
      <c r="M428" s="187">
        <v>1057</v>
      </c>
      <c r="N428" s="192">
        <v>3901</v>
      </c>
      <c r="O428" s="195">
        <v>2727</v>
      </c>
      <c r="P428" s="187">
        <v>1690</v>
      </c>
      <c r="Q428" s="188">
        <v>2279</v>
      </c>
      <c r="R428" s="189">
        <v>2073</v>
      </c>
      <c r="S428" s="190">
        <v>2988</v>
      </c>
      <c r="T428" s="187">
        <v>1187</v>
      </c>
      <c r="U428" s="191">
        <v>289</v>
      </c>
      <c r="V428" s="189">
        <v>4115</v>
      </c>
      <c r="W428" s="196">
        <v>2114</v>
      </c>
      <c r="X428" s="187">
        <v>2077</v>
      </c>
      <c r="Y428" s="191">
        <v>874</v>
      </c>
      <c r="Z428" s="189">
        <v>3464</v>
      </c>
      <c r="AA428" s="187">
        <v>4979</v>
      </c>
      <c r="AB428" s="162">
        <f t="shared" si="7042"/>
        <v>29202</v>
      </c>
      <c r="AC428" s="165">
        <f t="shared" si="7073"/>
        <v>31299</v>
      </c>
      <c r="BI428" s="139" t="s">
        <v>32</v>
      </c>
      <c r="BJ428" s="123">
        <f>B428/B436</f>
        <v>5.4518401413526145E-2</v>
      </c>
      <c r="BK428" s="124">
        <f t="shared" ref="BK428" si="7484">C428/C436</f>
        <v>0.10551606271518094</v>
      </c>
      <c r="BL428" s="125">
        <f t="shared" ref="BL428" si="7485">D428/D436</f>
        <v>4.6067648889811165E-2</v>
      </c>
      <c r="BM428" s="126">
        <f t="shared" ref="BM428" si="7486">E428/E436</f>
        <v>8.5400212461318181E-2</v>
      </c>
      <c r="BN428" s="123">
        <f t="shared" ref="BN428" si="7487">F428/F436</f>
        <v>3.4162066026899848E-2</v>
      </c>
      <c r="BO428" s="124">
        <f t="shared" ref="BO428" si="7488">G428/G436</f>
        <v>9.9447513812154692E-2</v>
      </c>
      <c r="BP428" s="125">
        <f t="shared" ref="BP428" si="7489">H428/H436</f>
        <v>5.516773112096586E-2</v>
      </c>
      <c r="BQ428" s="126">
        <f t="shared" ref="BQ428" si="7490">I428/I436</f>
        <v>9.8065823171897104E-2</v>
      </c>
      <c r="BR428" s="123">
        <f t="shared" ref="BR428" si="7491">J428/J436</f>
        <v>7.2246393405083584E-2</v>
      </c>
      <c r="BS428" s="124">
        <f t="shared" ref="BS428" si="7492">K428/K436</f>
        <v>2.7796308650211252E-2</v>
      </c>
      <c r="BT428" s="125">
        <f t="shared" ref="BT428" si="7493">L428/L436</f>
        <v>0.10244242384018053</v>
      </c>
      <c r="BU428" s="123">
        <f t="shared" ref="BU428" si="7494">M428/M436</f>
        <v>3.3040542652621047E-2</v>
      </c>
      <c r="BV428" s="127">
        <f t="shared" ref="BV428" si="7495">N428/N436</f>
        <v>8.0876560102832021E-2</v>
      </c>
      <c r="BW428" s="128">
        <f t="shared" ref="BW428" si="7496">O428/O436</f>
        <v>5.6535710583601122E-2</v>
      </c>
      <c r="BX428" s="123">
        <f t="shared" ref="BX428" si="7497">P428/P436</f>
        <v>5.9369071875219559E-2</v>
      </c>
      <c r="BY428" s="124">
        <f t="shared" ref="BY428" si="7498">Q428/Q436</f>
        <v>8.0626901577867408E-2</v>
      </c>
      <c r="BZ428" s="125">
        <f t="shared" ref="BZ428" si="7499">R428/R436</f>
        <v>6.0168925782950688E-2</v>
      </c>
      <c r="CA428" s="126">
        <f t="shared" ref="CA428" si="7500">S428/S436</f>
        <v>8.4385325764636115E-2</v>
      </c>
      <c r="CB428" s="123">
        <f t="shared" ref="CB428" si="7501">T428/T436</f>
        <v>0.10485865724381625</v>
      </c>
      <c r="CC428" s="124">
        <f t="shared" ref="CC428" si="7502">U428/U436</f>
        <v>2.487947658402204E-2</v>
      </c>
      <c r="CD428" s="125">
        <f t="shared" ref="CD428" si="7503">V428/V436</f>
        <v>0.11610518593758817</v>
      </c>
      <c r="CE428" s="126">
        <f t="shared" ref="CE428" si="7504">W428/W436</f>
        <v>5.0475144453464495E-2</v>
      </c>
      <c r="CF428" s="123">
        <f t="shared" ref="CF428" si="7505">X428/X436</f>
        <v>7.2045509729785975E-2</v>
      </c>
      <c r="CG428" s="124">
        <f t="shared" ref="CG428" si="7506">Y428/Y436</f>
        <v>4.8156923246459857E-2</v>
      </c>
      <c r="CH428" s="125">
        <f t="shared" ref="CH428" si="7507">Z428/Z436</f>
        <v>5.9572126298410952E-2</v>
      </c>
      <c r="CI428" s="123">
        <f t="shared" ref="CI428" si="7508">AA428/AA436</f>
        <v>8.2954299328568334E-2</v>
      </c>
      <c r="CJ428" s="129">
        <f t="shared" ref="CJ428" si="7509">AB428/AB436</f>
        <v>6.871285171746834E-2</v>
      </c>
      <c r="CK428" s="130">
        <f t="shared" ref="CK428" si="7510">AC428/AC436</f>
        <v>7.3806559325391208E-2</v>
      </c>
    </row>
    <row r="429" spans="1:89" x14ac:dyDescent="0.25">
      <c r="A429" s="131" t="s">
        <v>33</v>
      </c>
      <c r="B429" s="197">
        <v>2580</v>
      </c>
      <c r="C429" s="181">
        <v>2889</v>
      </c>
      <c r="D429" s="182">
        <v>1031</v>
      </c>
      <c r="E429" s="183">
        <v>1458</v>
      </c>
      <c r="F429" s="180">
        <v>963</v>
      </c>
      <c r="G429" s="184">
        <v>1962</v>
      </c>
      <c r="H429" s="182">
        <v>2670</v>
      </c>
      <c r="I429" s="183">
        <v>3789</v>
      </c>
      <c r="J429" s="180">
        <v>516</v>
      </c>
      <c r="K429" s="181">
        <v>186</v>
      </c>
      <c r="L429" s="182">
        <v>2229</v>
      </c>
      <c r="M429" s="180">
        <v>1443</v>
      </c>
      <c r="N429" s="185">
        <v>2880</v>
      </c>
      <c r="O429" s="198">
        <v>2710</v>
      </c>
      <c r="P429" s="180">
        <v>1376</v>
      </c>
      <c r="Q429" s="181">
        <v>1877</v>
      </c>
      <c r="R429" s="182">
        <v>1653</v>
      </c>
      <c r="S429" s="183">
        <v>2503</v>
      </c>
      <c r="T429" s="180">
        <v>647</v>
      </c>
      <c r="U429" s="184">
        <v>386</v>
      </c>
      <c r="V429" s="182">
        <v>3318</v>
      </c>
      <c r="W429" s="199">
        <v>2089</v>
      </c>
      <c r="X429" s="180">
        <v>1320</v>
      </c>
      <c r="Y429" s="184">
        <v>899</v>
      </c>
      <c r="Z429" s="182">
        <v>2878</v>
      </c>
      <c r="AA429" s="180">
        <v>3741</v>
      </c>
      <c r="AB429" s="162">
        <f t="shared" si="7042"/>
        <v>24061</v>
      </c>
      <c r="AC429" s="165">
        <f t="shared" si="7073"/>
        <v>25932</v>
      </c>
      <c r="BI429" s="131" t="s">
        <v>33</v>
      </c>
      <c r="BJ429" s="123">
        <f>B429/B436</f>
        <v>5.9981865947504244E-2</v>
      </c>
      <c r="BK429" s="124">
        <f t="shared" ref="BK429" si="7511">C429/C436</f>
        <v>7.155772422163327E-2</v>
      </c>
      <c r="BL429" s="125">
        <f t="shared" ref="BL429" si="7512">D429/D436</f>
        <v>4.2788960365221E-2</v>
      </c>
      <c r="BM429" s="126">
        <f t="shared" ref="BM429" si="7513">E429/E436</f>
        <v>6.7341000415685193E-2</v>
      </c>
      <c r="BN429" s="123">
        <f t="shared" ref="BN429" si="7514">F429/F436</f>
        <v>3.5681203453258738E-2</v>
      </c>
      <c r="BO429" s="124">
        <f t="shared" ref="BO429" si="7515">G429/G436</f>
        <v>7.7984021622481026E-2</v>
      </c>
      <c r="BP429" s="125">
        <f t="shared" ref="BP429" si="7516">H429/H436</f>
        <v>5.6653016189607247E-2</v>
      </c>
      <c r="BQ429" s="126">
        <f t="shared" ref="BQ429" si="7517">I429/I436</f>
        <v>7.2416956538358626E-2</v>
      </c>
      <c r="BR429" s="123">
        <f t="shared" ref="BR429" si="7518">J429/J436</f>
        <v>5.9079459583237924E-2</v>
      </c>
      <c r="BS429" s="124">
        <f t="shared" ref="BS429" si="7519">K429/K436</f>
        <v>2.0680453635757171E-2</v>
      </c>
      <c r="BT429" s="125">
        <f t="shared" ref="BT429" si="7520">L429/L436</f>
        <v>7.3969602442423843E-2</v>
      </c>
      <c r="BU429" s="123">
        <f t="shared" ref="BU429" si="7521">M429/M436</f>
        <v>4.5106436185177082E-2</v>
      </c>
      <c r="BV429" s="127">
        <f t="shared" ref="BV429" si="7522">N429/N436</f>
        <v>5.9708919019778581E-2</v>
      </c>
      <c r="BW429" s="128">
        <f t="shared" ref="BW429" si="7523">O429/O436</f>
        <v>5.6183269410179329E-2</v>
      </c>
      <c r="BX429" s="123">
        <f t="shared" ref="BX429" si="7524">P429/P436</f>
        <v>4.8338368580060423E-2</v>
      </c>
      <c r="BY429" s="124">
        <f t="shared" ref="BY429" si="7525">Q429/Q436</f>
        <v>6.640486803934055E-2</v>
      </c>
      <c r="BZ429" s="125">
        <f t="shared" ref="BZ429" si="7526">R429/R436</f>
        <v>4.7978405363828983E-2</v>
      </c>
      <c r="CA429" s="126">
        <f t="shared" ref="CA429" si="7527">S429/S436</f>
        <v>7.0688243102036211E-2</v>
      </c>
      <c r="CB429" s="123">
        <f t="shared" ref="CB429" si="7528">T429/T436</f>
        <v>5.715547703180212E-2</v>
      </c>
      <c r="CC429" s="124">
        <f t="shared" ref="CC429" si="7529">U429/U436</f>
        <v>3.3230027548209369E-2</v>
      </c>
      <c r="CD429" s="125">
        <f t="shared" ref="CD429" si="7530">V429/V436</f>
        <v>9.3617741662434403E-2</v>
      </c>
      <c r="CE429" s="126">
        <f t="shared" ref="CE429" si="7531">W429/W436</f>
        <v>4.987822931092116E-2</v>
      </c>
      <c r="CF429" s="123">
        <f t="shared" ref="CF429" si="7532">X429/X436</f>
        <v>4.5787228138332928E-2</v>
      </c>
      <c r="CG429" s="124">
        <f t="shared" ref="CG429" si="7533">Y429/Y436</f>
        <v>4.9534409609344868E-2</v>
      </c>
      <c r="CH429" s="125">
        <f t="shared" ref="CH429" si="7534">Z429/Z436</f>
        <v>4.9494393616289468E-2</v>
      </c>
      <c r="CI429" s="123">
        <f t="shared" ref="CI429" si="7535">AA429/AA436</f>
        <v>6.2328185135202677E-2</v>
      </c>
      <c r="CJ429" s="129">
        <f t="shared" ref="CJ429" si="7536">AB429/AB436</f>
        <v>5.6615982644134158E-2</v>
      </c>
      <c r="CK429" s="130">
        <f t="shared" ref="CK429" si="7537">AC429/AC436</f>
        <v>6.115057019157305E-2</v>
      </c>
    </row>
    <row r="430" spans="1:89" x14ac:dyDescent="0.25">
      <c r="A430" s="139" t="s">
        <v>34</v>
      </c>
      <c r="B430" s="194">
        <v>934</v>
      </c>
      <c r="C430" s="188">
        <v>2187</v>
      </c>
      <c r="D430" s="189">
        <v>456</v>
      </c>
      <c r="E430" s="190">
        <v>1207</v>
      </c>
      <c r="F430" s="187">
        <v>457</v>
      </c>
      <c r="G430" s="191">
        <v>1457</v>
      </c>
      <c r="H430" s="189">
        <v>1626</v>
      </c>
      <c r="I430" s="190">
        <v>2629</v>
      </c>
      <c r="J430" s="187">
        <v>461</v>
      </c>
      <c r="K430" s="188">
        <v>129</v>
      </c>
      <c r="L430" s="189">
        <v>1325</v>
      </c>
      <c r="M430" s="187">
        <v>1011</v>
      </c>
      <c r="N430" s="192">
        <v>2255</v>
      </c>
      <c r="O430" s="195">
        <v>2247</v>
      </c>
      <c r="P430" s="187">
        <v>860</v>
      </c>
      <c r="Q430" s="188">
        <v>1468</v>
      </c>
      <c r="R430" s="189">
        <v>1238</v>
      </c>
      <c r="S430" s="190">
        <v>1725</v>
      </c>
      <c r="T430" s="187">
        <v>395</v>
      </c>
      <c r="U430" s="191">
        <v>326</v>
      </c>
      <c r="V430" s="189">
        <v>2243</v>
      </c>
      <c r="W430" s="196">
        <v>1622</v>
      </c>
      <c r="X430" s="187">
        <v>889</v>
      </c>
      <c r="Y430" s="191">
        <v>681</v>
      </c>
      <c r="Z430" s="189">
        <v>2176</v>
      </c>
      <c r="AA430" s="187">
        <v>2790</v>
      </c>
      <c r="AB430" s="162">
        <f t="shared" si="7042"/>
        <v>15315</v>
      </c>
      <c r="AC430" s="165">
        <f t="shared" si="7073"/>
        <v>19479</v>
      </c>
      <c r="BI430" s="139" t="s">
        <v>34</v>
      </c>
      <c r="BJ430" s="123">
        <f>B430/B436</f>
        <v>2.1714365424406575E-2</v>
      </c>
      <c r="BK430" s="124">
        <f t="shared" ref="BK430" si="7538">C430/C436</f>
        <v>5.4169865999554159E-2</v>
      </c>
      <c r="BL430" s="125">
        <f t="shared" ref="BL430" si="7539">D430/D436</f>
        <v>1.8925088192571073E-2</v>
      </c>
      <c r="BM430" s="126">
        <f t="shared" ref="BM430" si="7540">E430/E436</f>
        <v>5.5748002401736642E-2</v>
      </c>
      <c r="BN430" s="123">
        <f t="shared" ref="BN430" si="7541">F430/F436</f>
        <v>1.6932824484049057E-2</v>
      </c>
      <c r="BO430" s="124">
        <f t="shared" ref="BO430" si="7542">G430/G436</f>
        <v>5.7911681704360271E-2</v>
      </c>
      <c r="BP430" s="125">
        <f t="shared" ref="BP430" si="7543">H430/H436</f>
        <v>3.4501050308727112E-2</v>
      </c>
      <c r="BQ430" s="126">
        <f t="shared" ref="BQ430" si="7544">I430/I436</f>
        <v>5.0246550208325372E-2</v>
      </c>
      <c r="BR430" s="123">
        <f t="shared" ref="BR430" si="7545">J430/J436</f>
        <v>5.2782230364094344E-2</v>
      </c>
      <c r="BS430" s="124">
        <f t="shared" ref="BS430" si="7546">K430/K436</f>
        <v>1.4342895263509006E-2</v>
      </c>
      <c r="BT430" s="125">
        <f t="shared" ref="BT430" si="7547">L430/L436</f>
        <v>4.3970266144554321E-2</v>
      </c>
      <c r="BU430" s="123">
        <f t="shared" ref="BU430" si="7548">M430/M436</f>
        <v>3.1602638242005564E-2</v>
      </c>
      <c r="BV430" s="127">
        <f t="shared" ref="BV430" si="7549">N430/N436</f>
        <v>4.6751254301944684E-2</v>
      </c>
      <c r="BW430" s="128">
        <f t="shared" ref="BW430" si="7550">O430/O436</f>
        <v>4.6584430392868248E-2</v>
      </c>
      <c r="BX430" s="123">
        <f t="shared" ref="BX430" si="7551">P430/P436</f>
        <v>3.0211480362537766E-2</v>
      </c>
      <c r="BY430" s="124">
        <f t="shared" ref="BY430" si="7552">Q430/Q436</f>
        <v>5.1935187150640348E-2</v>
      </c>
      <c r="BZ430" s="125">
        <f t="shared" ref="BZ430" si="7553">R430/R436</f>
        <v>3.5933010187792068E-2</v>
      </c>
      <c r="CA430" s="126">
        <f t="shared" ref="CA430" si="7554">S430/S436</f>
        <v>4.8716428026772854E-2</v>
      </c>
      <c r="CB430" s="123">
        <f t="shared" ref="CB430" si="7555">T430/T436</f>
        <v>3.4893992932862189E-2</v>
      </c>
      <c r="CC430" s="124">
        <f t="shared" ref="CC430" si="7556">U430/U436</f>
        <v>2.8064738292011018E-2</v>
      </c>
      <c r="CD430" s="125">
        <f t="shared" ref="CD430" si="7557">V430/V436</f>
        <v>6.3286496247390106E-2</v>
      </c>
      <c r="CE430" s="126">
        <f t="shared" ref="CE430" si="7558">W430/W436</f>
        <v>3.872785444821164E-2</v>
      </c>
      <c r="CF430" s="123">
        <f t="shared" ref="CF430" si="7559">X430/X436</f>
        <v>3.0837004405286344E-2</v>
      </c>
      <c r="CG430" s="124">
        <f t="shared" ref="CG430" si="7560">Y430/Y436</f>
        <v>3.75227285249876E-2</v>
      </c>
      <c r="CH430" s="125">
        <f t="shared" ref="CH430" si="7561">Z430/Z436</f>
        <v>3.742175139299718E-2</v>
      </c>
      <c r="CI430" s="123">
        <f t="shared" ref="CI430" si="7562">AA430/AA436</f>
        <v>4.6483730694257007E-2</v>
      </c>
      <c r="CJ430" s="129">
        <f t="shared" ref="CJ430" si="7563">AB430/AB436</f>
        <v>3.6036481201733701E-2</v>
      </c>
      <c r="CK430" s="130">
        <f t="shared" ref="CK430" si="7564">AC430/AC436</f>
        <v>4.5933671015025893E-2</v>
      </c>
    </row>
    <row r="431" spans="1:89" x14ac:dyDescent="0.25">
      <c r="A431" s="131" t="s">
        <v>35</v>
      </c>
      <c r="B431" s="197">
        <v>0</v>
      </c>
      <c r="C431" s="181">
        <v>871</v>
      </c>
      <c r="D431" s="182">
        <v>6</v>
      </c>
      <c r="E431" s="183">
        <v>609</v>
      </c>
      <c r="F431" s="180">
        <v>20</v>
      </c>
      <c r="G431" s="184">
        <v>846</v>
      </c>
      <c r="H431" s="182">
        <v>92</v>
      </c>
      <c r="I431" s="183">
        <v>1118</v>
      </c>
      <c r="J431" s="180">
        <v>74</v>
      </c>
      <c r="K431" s="181">
        <v>51</v>
      </c>
      <c r="L431" s="182">
        <v>758</v>
      </c>
      <c r="M431" s="180">
        <v>124</v>
      </c>
      <c r="N431" s="185">
        <v>502</v>
      </c>
      <c r="O431" s="198">
        <v>280</v>
      </c>
      <c r="P431" s="180">
        <v>171</v>
      </c>
      <c r="Q431" s="181">
        <v>206</v>
      </c>
      <c r="R431" s="182">
        <v>172</v>
      </c>
      <c r="S431" s="183">
        <v>170</v>
      </c>
      <c r="T431" s="180">
        <v>40</v>
      </c>
      <c r="U431" s="184">
        <v>6</v>
      </c>
      <c r="V431" s="182">
        <v>368</v>
      </c>
      <c r="W431" s="199">
        <v>37</v>
      </c>
      <c r="X431" s="180">
        <v>67</v>
      </c>
      <c r="Y431" s="184">
        <v>37</v>
      </c>
      <c r="Z431" s="182">
        <v>66</v>
      </c>
      <c r="AA431" s="180">
        <v>87</v>
      </c>
      <c r="AB431" s="162">
        <f t="shared" si="7042"/>
        <v>2336</v>
      </c>
      <c r="AC431" s="165">
        <f t="shared" si="7073"/>
        <v>4442</v>
      </c>
      <c r="BI431" s="131" t="s">
        <v>35</v>
      </c>
      <c r="BJ431" s="123">
        <f>B431/B436</f>
        <v>0</v>
      </c>
      <c r="BK431" s="124">
        <f t="shared" ref="BK431" si="7565">C431/C436</f>
        <v>2.1573824090357418E-2</v>
      </c>
      <c r="BL431" s="125">
        <f t="shared" ref="BL431" si="7566">D431/D436</f>
        <v>2.4901431832330357E-4</v>
      </c>
      <c r="BM431" s="126">
        <f t="shared" ref="BM431" si="7567">E431/E436</f>
        <v>2.8128031037827354E-2</v>
      </c>
      <c r="BN431" s="123">
        <f t="shared" ref="BN431" si="7568">F431/F436</f>
        <v>7.4104264700433512E-4</v>
      </c>
      <c r="BO431" s="124">
        <f t="shared" ref="BO431" si="7569">G431/G436</f>
        <v>3.3626137763822089E-2</v>
      </c>
      <c r="BP431" s="125">
        <f t="shared" ref="BP431" si="7570">H431/H436</f>
        <v>1.9520889473572535E-3</v>
      </c>
      <c r="BQ431" s="126">
        <f t="shared" ref="BQ431" si="7571">I431/I436</f>
        <v>2.1367684721532051E-2</v>
      </c>
      <c r="BR431" s="123">
        <f t="shared" ref="BR431" si="7572">J431/J436</f>
        <v>8.4726356766659031E-3</v>
      </c>
      <c r="BS431" s="124">
        <f t="shared" ref="BS431" si="7573">K431/K436</f>
        <v>5.6704469646430954E-3</v>
      </c>
      <c r="BT431" s="125">
        <f t="shared" ref="BT431" si="7574">L431/L436</f>
        <v>2.5154310745337492E-2</v>
      </c>
      <c r="BU431" s="123">
        <f t="shared" ref="BU431" si="7575">M431/M436</f>
        <v>3.8760901503547872E-3</v>
      </c>
      <c r="BV431" s="127">
        <f t="shared" ref="BV431" si="7576">N431/N436</f>
        <v>1.0407596301364183E-2</v>
      </c>
      <c r="BW431" s="128">
        <f t="shared" ref="BW431" si="7577">O431/O436</f>
        <v>5.8049134445941741E-3</v>
      </c>
      <c r="BX431" s="123">
        <f t="shared" ref="BX431" si="7578">P431/P436</f>
        <v>6.0071664441790204E-3</v>
      </c>
      <c r="BY431" s="124">
        <f t="shared" ref="BY431" si="7579">Q431/Q436</f>
        <v>7.2879077336729641E-3</v>
      </c>
      <c r="BZ431" s="125">
        <f t="shared" ref="BZ431" si="7580">R431/R436</f>
        <v>4.9923083621165069E-3</v>
      </c>
      <c r="CA431" s="126">
        <f t="shared" ref="CA431" si="7581">S431/S436</f>
        <v>4.8010392837979044E-3</v>
      </c>
      <c r="CB431" s="123">
        <f t="shared" ref="CB431" si="7582">T431/T436</f>
        <v>3.5335689045936395E-3</v>
      </c>
      <c r="CC431" s="124">
        <f t="shared" ref="CC431" si="7583">U431/U436</f>
        <v>5.1652892561983473E-4</v>
      </c>
      <c r="CD431" s="125">
        <f t="shared" ref="CD431" si="7584">V431/V436</f>
        <v>1.0383161221150048E-2</v>
      </c>
      <c r="CE431" s="126">
        <f t="shared" ref="CE431" si="7585">W431/W436</f>
        <v>8.8343441096413729E-4</v>
      </c>
      <c r="CF431" s="123">
        <f t="shared" ref="CF431" si="7586">X431/X436</f>
        <v>2.324048700960838E-3</v>
      </c>
      <c r="CG431" s="124">
        <f t="shared" ref="CG431" si="7587">Y431/Y436</f>
        <v>2.038679817069811E-3</v>
      </c>
      <c r="CH431" s="125">
        <f t="shared" ref="CH431" si="7588">Z431/Z436</f>
        <v>1.1350347389420101E-3</v>
      </c>
      <c r="CI431" s="123">
        <f t="shared" ref="CI431" si="7589">AA431/AA436</f>
        <v>1.449492677562853E-3</v>
      </c>
      <c r="CJ431" s="129">
        <f t="shared" ref="CJ431" si="7590">AB431/AB436</f>
        <v>5.4966516544074397E-3</v>
      </c>
      <c r="CK431" s="130">
        <f t="shared" ref="CK431" si="7591">AC431/AC436</f>
        <v>1.0474735183979927E-2</v>
      </c>
    </row>
    <row r="432" spans="1:89" x14ac:dyDescent="0.25">
      <c r="A432" s="139" t="s">
        <v>36</v>
      </c>
      <c r="B432" s="194"/>
      <c r="C432" s="188"/>
      <c r="D432" s="189"/>
      <c r="E432" s="190"/>
      <c r="F432" s="187"/>
      <c r="G432" s="191"/>
      <c r="H432" s="189"/>
      <c r="I432" s="190"/>
      <c r="J432" s="187"/>
      <c r="K432" s="191"/>
      <c r="L432" s="189"/>
      <c r="M432" s="187"/>
      <c r="N432" s="192"/>
      <c r="O432" s="195"/>
      <c r="P432" s="187"/>
      <c r="Q432" s="191"/>
      <c r="R432" s="189"/>
      <c r="S432" s="190"/>
      <c r="T432" s="187"/>
      <c r="U432" s="191"/>
      <c r="V432" s="189"/>
      <c r="W432" s="190"/>
      <c r="X432" s="187"/>
      <c r="Y432" s="191"/>
      <c r="Z432" s="189"/>
      <c r="AA432" s="187"/>
      <c r="AB432" s="162">
        <f t="shared" si="7042"/>
        <v>0</v>
      </c>
      <c r="AC432" s="165">
        <f t="shared" si="7073"/>
        <v>0</v>
      </c>
      <c r="BI432" s="139" t="s">
        <v>36</v>
      </c>
      <c r="BJ432" s="123">
        <f>B432/B436</f>
        <v>0</v>
      </c>
      <c r="BK432" s="124">
        <f t="shared" ref="BK432" si="7592">C432/C436</f>
        <v>0</v>
      </c>
      <c r="BL432" s="125">
        <f t="shared" ref="BL432" si="7593">D432/D436</f>
        <v>0</v>
      </c>
      <c r="BM432" s="126">
        <f t="shared" ref="BM432" si="7594">E432/E436</f>
        <v>0</v>
      </c>
      <c r="BN432" s="123">
        <f t="shared" ref="BN432" si="7595">F432/F436</f>
        <v>0</v>
      </c>
      <c r="BO432" s="124">
        <f t="shared" ref="BO432" si="7596">G432/G436</f>
        <v>0</v>
      </c>
      <c r="BP432" s="125">
        <f t="shared" ref="BP432" si="7597">H432/H436</f>
        <v>0</v>
      </c>
      <c r="BQ432" s="126">
        <f t="shared" ref="BQ432" si="7598">I432/I436</f>
        <v>0</v>
      </c>
      <c r="BR432" s="123">
        <f t="shared" ref="BR432" si="7599">J432/J436</f>
        <v>0</v>
      </c>
      <c r="BS432" s="124">
        <f t="shared" ref="BS432" si="7600">K432/K436</f>
        <v>0</v>
      </c>
      <c r="BT432" s="125">
        <f t="shared" ref="BT432" si="7601">L432/L436</f>
        <v>0</v>
      </c>
      <c r="BU432" s="123">
        <f t="shared" ref="BU432" si="7602">M432/M436</f>
        <v>0</v>
      </c>
      <c r="BV432" s="127">
        <f t="shared" ref="BV432" si="7603">N432/N436</f>
        <v>0</v>
      </c>
      <c r="BW432" s="128">
        <f t="shared" ref="BW432" si="7604">O432/O436</f>
        <v>0</v>
      </c>
      <c r="BX432" s="123">
        <f t="shared" ref="BX432" si="7605">P432/P436</f>
        <v>0</v>
      </c>
      <c r="BY432" s="124">
        <f t="shared" ref="BY432" si="7606">Q432/Q436</f>
        <v>0</v>
      </c>
      <c r="BZ432" s="125">
        <f t="shared" ref="BZ432" si="7607">R432/R436</f>
        <v>0</v>
      </c>
      <c r="CA432" s="126">
        <f t="shared" ref="CA432" si="7608">S432/S436</f>
        <v>0</v>
      </c>
      <c r="CB432" s="123">
        <f t="shared" ref="CB432" si="7609">T432/T436</f>
        <v>0</v>
      </c>
      <c r="CC432" s="124">
        <f t="shared" ref="CC432" si="7610">U432/U436</f>
        <v>0</v>
      </c>
      <c r="CD432" s="125">
        <f t="shared" ref="CD432" si="7611">V432/V436</f>
        <v>0</v>
      </c>
      <c r="CE432" s="126">
        <f t="shared" ref="CE432" si="7612">W432/W436</f>
        <v>0</v>
      </c>
      <c r="CF432" s="123">
        <f t="shared" ref="CF432" si="7613">X432/X436</f>
        <v>0</v>
      </c>
      <c r="CG432" s="124">
        <f t="shared" ref="CG432" si="7614">Y432/Y436</f>
        <v>0</v>
      </c>
      <c r="CH432" s="125">
        <f t="shared" ref="CH432" si="7615">Z432/Z436</f>
        <v>0</v>
      </c>
      <c r="CI432" s="123">
        <f t="shared" ref="CI432" si="7616">AA432/AA436</f>
        <v>0</v>
      </c>
      <c r="CJ432" s="129">
        <f t="shared" ref="CJ432" si="7617">AB432/AB436</f>
        <v>0</v>
      </c>
      <c r="CK432" s="130">
        <f t="shared" ref="CK432" si="7618">AC432/AC436</f>
        <v>0</v>
      </c>
    </row>
    <row r="433" spans="1:89" x14ac:dyDescent="0.25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62">
        <f t="shared" si="7042"/>
        <v>0</v>
      </c>
      <c r="AC433" s="165">
        <f t="shared" si="7073"/>
        <v>0</v>
      </c>
      <c r="BI433" s="131" t="s">
        <v>37</v>
      </c>
      <c r="BJ433" s="123">
        <f>B433/B436</f>
        <v>0</v>
      </c>
      <c r="BK433" s="124">
        <f t="shared" ref="BK433" si="7619">C433/C436</f>
        <v>0</v>
      </c>
      <c r="BL433" s="125">
        <f t="shared" ref="BL433" si="7620">D433/D436</f>
        <v>0</v>
      </c>
      <c r="BM433" s="126">
        <f t="shared" ref="BM433" si="7621">E433/E436</f>
        <v>0</v>
      </c>
      <c r="BN433" s="123">
        <f t="shared" ref="BN433" si="7622">F433/F436</f>
        <v>0</v>
      </c>
      <c r="BO433" s="124">
        <f t="shared" ref="BO433" si="7623">G433/G436</f>
        <v>0</v>
      </c>
      <c r="BP433" s="125">
        <f t="shared" ref="BP433" si="7624">H433/H436</f>
        <v>0</v>
      </c>
      <c r="BQ433" s="126">
        <f t="shared" ref="BQ433" si="7625">I433/I436</f>
        <v>0</v>
      </c>
      <c r="BR433" s="123">
        <f t="shared" ref="BR433" si="7626">J433/J436</f>
        <v>0</v>
      </c>
      <c r="BS433" s="124">
        <f t="shared" ref="BS433" si="7627">K433/K436</f>
        <v>0</v>
      </c>
      <c r="BT433" s="125">
        <f t="shared" ref="BT433" si="7628">L433/L436</f>
        <v>0</v>
      </c>
      <c r="BU433" s="123">
        <f t="shared" ref="BU433" si="7629">M433/M436</f>
        <v>0</v>
      </c>
      <c r="BV433" s="127">
        <f t="shared" ref="BV433" si="7630">N433/N436</f>
        <v>0</v>
      </c>
      <c r="BW433" s="128">
        <f t="shared" ref="BW433" si="7631">O433/O436</f>
        <v>0</v>
      </c>
      <c r="BX433" s="123">
        <f t="shared" ref="BX433" si="7632">P433/P436</f>
        <v>0</v>
      </c>
      <c r="BY433" s="124">
        <f t="shared" ref="BY433" si="7633">Q433/Q436</f>
        <v>0</v>
      </c>
      <c r="BZ433" s="125">
        <f t="shared" ref="BZ433" si="7634">R433/R436</f>
        <v>0</v>
      </c>
      <c r="CA433" s="126">
        <f t="shared" ref="CA433" si="7635">S433/S436</f>
        <v>0</v>
      </c>
      <c r="CB433" s="123">
        <f t="shared" ref="CB433" si="7636">T433/T436</f>
        <v>0</v>
      </c>
      <c r="CC433" s="124">
        <f t="shared" ref="CC433" si="7637">U433/U436</f>
        <v>0</v>
      </c>
      <c r="CD433" s="125">
        <f t="shared" ref="CD433" si="7638">V433/V436</f>
        <v>0</v>
      </c>
      <c r="CE433" s="126">
        <f t="shared" ref="CE433" si="7639">W433/W436</f>
        <v>0</v>
      </c>
      <c r="CF433" s="123">
        <f t="shared" ref="CF433" si="7640">X433/X436</f>
        <v>0</v>
      </c>
      <c r="CG433" s="124">
        <f t="shared" ref="CG433" si="7641">Y433/Y436</f>
        <v>0</v>
      </c>
      <c r="CH433" s="125">
        <f t="shared" ref="CH433" si="7642">Z433/Z436</f>
        <v>0</v>
      </c>
      <c r="CI433" s="123">
        <f t="shared" ref="CI433" si="7643">AA433/AA436</f>
        <v>0</v>
      </c>
      <c r="CJ433" s="129">
        <f t="shared" ref="CJ433" si="7644">AB433/AB436</f>
        <v>0</v>
      </c>
      <c r="CK433" s="130">
        <f t="shared" ref="CK433" si="7645">AC433/AC436</f>
        <v>0</v>
      </c>
    </row>
    <row r="434" spans="1:89" x14ac:dyDescent="0.25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2">
        <f t="shared" si="7042"/>
        <v>0</v>
      </c>
      <c r="AC434" s="165">
        <f t="shared" si="7073"/>
        <v>0</v>
      </c>
      <c r="BI434" s="139" t="s">
        <v>38</v>
      </c>
      <c r="BJ434" s="123">
        <f>B434/B436</f>
        <v>0</v>
      </c>
      <c r="BK434" s="124">
        <f t="shared" ref="BK434" si="7646">C434/C436</f>
        <v>0</v>
      </c>
      <c r="BL434" s="125">
        <f t="shared" ref="BL434" si="7647">D434/D436</f>
        <v>0</v>
      </c>
      <c r="BM434" s="126">
        <f t="shared" ref="BM434" si="7648">E434/E436</f>
        <v>0</v>
      </c>
      <c r="BN434" s="123">
        <f t="shared" ref="BN434" si="7649">F434/F436</f>
        <v>0</v>
      </c>
      <c r="BO434" s="124">
        <f t="shared" ref="BO434" si="7650">G434/G436</f>
        <v>0</v>
      </c>
      <c r="BP434" s="125">
        <f t="shared" ref="BP434" si="7651">H434/H436</f>
        <v>0</v>
      </c>
      <c r="BQ434" s="126">
        <f t="shared" ref="BQ434" si="7652">I434/I436</f>
        <v>0</v>
      </c>
      <c r="BR434" s="123">
        <f t="shared" ref="BR434" si="7653">J434/J436</f>
        <v>0</v>
      </c>
      <c r="BS434" s="124">
        <f t="shared" ref="BS434" si="7654">K434/K436</f>
        <v>0</v>
      </c>
      <c r="BT434" s="125">
        <f t="shared" ref="BT434" si="7655">L434/L436</f>
        <v>0</v>
      </c>
      <c r="BU434" s="123">
        <f t="shared" ref="BU434" si="7656">M434/M436</f>
        <v>0</v>
      </c>
      <c r="BV434" s="127">
        <f t="shared" ref="BV434" si="7657">N434/N436</f>
        <v>0</v>
      </c>
      <c r="BW434" s="128">
        <f t="shared" ref="BW434" si="7658">O434/O436</f>
        <v>0</v>
      </c>
      <c r="BX434" s="123">
        <f t="shared" ref="BX434" si="7659">P434/P436</f>
        <v>0</v>
      </c>
      <c r="BY434" s="124">
        <f t="shared" ref="BY434" si="7660">Q434/Q436</f>
        <v>0</v>
      </c>
      <c r="BZ434" s="125">
        <f t="shared" ref="BZ434" si="7661">R434/R436</f>
        <v>0</v>
      </c>
      <c r="CA434" s="126">
        <f t="shared" ref="CA434" si="7662">S434/S436</f>
        <v>0</v>
      </c>
      <c r="CB434" s="123">
        <f t="shared" ref="CB434" si="7663">T434/T436</f>
        <v>0</v>
      </c>
      <c r="CC434" s="124">
        <f t="shared" ref="CC434" si="7664">U434/U436</f>
        <v>0</v>
      </c>
      <c r="CD434" s="125">
        <f t="shared" ref="CD434" si="7665">V434/V436</f>
        <v>0</v>
      </c>
      <c r="CE434" s="126">
        <f t="shared" ref="CE434" si="7666">W434/W436</f>
        <v>0</v>
      </c>
      <c r="CF434" s="123">
        <f t="shared" ref="CF434" si="7667">X434/X436</f>
        <v>0</v>
      </c>
      <c r="CG434" s="124">
        <f t="shared" ref="CG434" si="7668">Y434/Y436</f>
        <v>0</v>
      </c>
      <c r="CH434" s="125">
        <f t="shared" ref="CH434" si="7669">Z434/Z436</f>
        <v>0</v>
      </c>
      <c r="CI434" s="123">
        <f t="shared" ref="CI434" si="7670">AA434/AA436</f>
        <v>0</v>
      </c>
      <c r="CJ434" s="129">
        <f t="shared" ref="CJ434" si="7671">AB434/AB436</f>
        <v>0</v>
      </c>
      <c r="CK434" s="130">
        <f t="shared" ref="CK434" si="7672">AC434/AC436</f>
        <v>0</v>
      </c>
    </row>
    <row r="435" spans="1:89" ht="13.8" thickBot="1" x14ac:dyDescent="0.3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2">
        <f t="shared" si="7042"/>
        <v>0</v>
      </c>
      <c r="AC435" s="165">
        <f t="shared" si="7073"/>
        <v>0</v>
      </c>
      <c r="BI435" s="131" t="s">
        <v>39</v>
      </c>
      <c r="BJ435" s="123">
        <f>B435/B436</f>
        <v>0</v>
      </c>
      <c r="BK435" s="124">
        <f t="shared" ref="BK435" si="7673">C435/C436</f>
        <v>0</v>
      </c>
      <c r="BL435" s="125">
        <f t="shared" ref="BL435" si="7674">D435/D436</f>
        <v>0</v>
      </c>
      <c r="BM435" s="126">
        <f t="shared" ref="BM435" si="7675">E435/E436</f>
        <v>0</v>
      </c>
      <c r="BN435" s="123">
        <f t="shared" ref="BN435" si="7676">F435/F436</f>
        <v>0</v>
      </c>
      <c r="BO435" s="124">
        <f t="shared" ref="BO435" si="7677">G435/G436</f>
        <v>0</v>
      </c>
      <c r="BP435" s="125">
        <f t="shared" ref="BP435" si="7678">H435/H436</f>
        <v>0</v>
      </c>
      <c r="BQ435" s="126">
        <f t="shared" ref="BQ435" si="7679">I435/I436</f>
        <v>0</v>
      </c>
      <c r="BR435" s="123">
        <f t="shared" ref="BR435" si="7680">J435/J436</f>
        <v>0</v>
      </c>
      <c r="BS435" s="124">
        <f t="shared" ref="BS435" si="7681">K435/K436</f>
        <v>0</v>
      </c>
      <c r="BT435" s="125">
        <f t="shared" ref="BT435" si="7682">L435/L436</f>
        <v>0</v>
      </c>
      <c r="BU435" s="123">
        <f t="shared" ref="BU435" si="7683">M435/M436</f>
        <v>0</v>
      </c>
      <c r="BV435" s="127">
        <f t="shared" ref="BV435" si="7684">N435/N436</f>
        <v>0</v>
      </c>
      <c r="BW435" s="128">
        <f t="shared" ref="BW435" si="7685">O435/O436</f>
        <v>0</v>
      </c>
      <c r="BX435" s="123">
        <f t="shared" ref="BX435" si="7686">P435/P436</f>
        <v>0</v>
      </c>
      <c r="BY435" s="124">
        <f t="shared" ref="BY435" si="7687">Q435/Q436</f>
        <v>0</v>
      </c>
      <c r="BZ435" s="125">
        <f t="shared" ref="BZ435" si="7688">R435/R436</f>
        <v>0</v>
      </c>
      <c r="CA435" s="126">
        <f t="shared" ref="CA435" si="7689">S435/S436</f>
        <v>0</v>
      </c>
      <c r="CB435" s="123">
        <f t="shared" ref="CB435" si="7690">T435/T436</f>
        <v>0</v>
      </c>
      <c r="CC435" s="124">
        <f t="shared" ref="CC435" si="7691">U435/U436</f>
        <v>0</v>
      </c>
      <c r="CD435" s="125">
        <f t="shared" ref="CD435" si="7692">V435/V436</f>
        <v>0</v>
      </c>
      <c r="CE435" s="126">
        <f t="shared" ref="CE435" si="7693">W435/W436</f>
        <v>0</v>
      </c>
      <c r="CF435" s="123">
        <f t="shared" ref="CF435" si="7694">X435/X436</f>
        <v>0</v>
      </c>
      <c r="CG435" s="124">
        <f t="shared" ref="CG435" si="7695">Y435/Y436</f>
        <v>0</v>
      </c>
      <c r="CH435" s="125">
        <f t="shared" ref="CH435" si="7696">Z435/Z436</f>
        <v>0</v>
      </c>
      <c r="CI435" s="123">
        <f t="shared" ref="CI435" si="7697">AA435/AA436</f>
        <v>0</v>
      </c>
      <c r="CJ435" s="129">
        <f t="shared" ref="CJ435" si="7698">AB435/AB436</f>
        <v>0</v>
      </c>
      <c r="CK435" s="130">
        <f t="shared" ref="CK435" si="7699">AC435/AC436</f>
        <v>0</v>
      </c>
    </row>
    <row r="436" spans="1:89" ht="14.4" thickTop="1" thickBot="1" x14ac:dyDescent="0.3">
      <c r="A436" s="251" t="s">
        <v>13</v>
      </c>
      <c r="B436" s="14">
        <f t="shared" ref="B436" si="7700">SUM(B413:B435)</f>
        <v>43013</v>
      </c>
      <c r="C436" s="1">
        <f t="shared" ref="C436" si="7701">SUM(C413:C435)</f>
        <v>40373</v>
      </c>
      <c r="D436" s="14">
        <f t="shared" ref="D436" si="7702">SUM(D413:D435)</f>
        <v>24095</v>
      </c>
      <c r="E436" s="1">
        <f t="shared" ref="E436" si="7703">SUM(E413:E435)</f>
        <v>21651</v>
      </c>
      <c r="F436" s="14">
        <f t="shared" ref="F436" si="7704">SUM(F413:F435)</f>
        <v>26989</v>
      </c>
      <c r="G436" s="1">
        <f t="shared" ref="G436" si="7705">SUM(G413:G435)</f>
        <v>25159</v>
      </c>
      <c r="H436" s="14">
        <f t="shared" ref="H436" si="7706">SUM(H413:H435)</f>
        <v>47129</v>
      </c>
      <c r="I436" s="1">
        <f t="shared" ref="I436" si="7707">SUM(I413:I435)</f>
        <v>52322</v>
      </c>
      <c r="J436" s="14">
        <f t="shared" ref="J436" si="7708">SUM(J413:J435)</f>
        <v>8734</v>
      </c>
      <c r="K436" s="1">
        <f t="shared" ref="K436" si="7709">SUM(K413:K435)</f>
        <v>8994</v>
      </c>
      <c r="L436" s="14">
        <f t="shared" ref="L436" si="7710">SUM(L413:L435)</f>
        <v>30134</v>
      </c>
      <c r="M436" s="1">
        <f t="shared" ref="M436" si="7711">SUM(M413:M435)</f>
        <v>31991</v>
      </c>
      <c r="N436" s="14">
        <f t="shared" ref="N436" si="7712">SUM(N413:N435)</f>
        <v>48234</v>
      </c>
      <c r="O436" s="1">
        <f t="shared" ref="O436" si="7713">SUM(O413:O435)</f>
        <v>48235</v>
      </c>
      <c r="P436" s="14">
        <f t="shared" ref="P436" si="7714">SUM(P413:P435)</f>
        <v>28466</v>
      </c>
      <c r="Q436" s="1">
        <f t="shared" ref="Q436" si="7715">SUM(Q413:Q435)</f>
        <v>28266</v>
      </c>
      <c r="R436" s="14">
        <f t="shared" ref="R436" si="7716">SUM(R413:R435)</f>
        <v>34453</v>
      </c>
      <c r="S436" s="1">
        <f t="shared" ref="S436" si="7717">SUM(S413:S435)</f>
        <v>35409</v>
      </c>
      <c r="T436" s="14">
        <f t="shared" ref="T436" si="7718">SUM(T413:T435)</f>
        <v>11320</v>
      </c>
      <c r="U436" s="1">
        <f t="shared" ref="U436" si="7719">SUM(U413:U435)</f>
        <v>11616</v>
      </c>
      <c r="V436" s="14">
        <f t="shared" ref="V436" si="7720">SUM(V413:V435)</f>
        <v>35442</v>
      </c>
      <c r="W436" s="1">
        <f t="shared" ref="W436" si="7721">SUM(W413:W435)</f>
        <v>41882</v>
      </c>
      <c r="X436" s="14">
        <f t="shared" ref="X436" si="7722">SUM(X413:X435)</f>
        <v>28829</v>
      </c>
      <c r="Y436" s="1">
        <f t="shared" ref="Y436" si="7723">SUM(Y413:Y435)</f>
        <v>18149</v>
      </c>
      <c r="Z436" s="14">
        <f t="shared" ref="Z436" si="7724">SUM(Z413:Z435)</f>
        <v>58148</v>
      </c>
      <c r="AA436" s="1">
        <f t="shared" ref="AA436" si="7725">SUM(AA413:AA435)</f>
        <v>60021</v>
      </c>
      <c r="AB436" s="166">
        <f t="shared" ref="AB436:AC436" si="7726">SUM(AB412:AB435)</f>
        <v>424986</v>
      </c>
      <c r="AC436" s="167">
        <f t="shared" si="7726"/>
        <v>424068</v>
      </c>
      <c r="BI436" s="251" t="s">
        <v>13</v>
      </c>
      <c r="BJ436" s="147">
        <f>SUM(BJ412:BJ435)</f>
        <v>0.99999999999999978</v>
      </c>
      <c r="BK436" s="148">
        <f t="shared" ref="BK436:CK436" si="7727">SUM(BK412:BK435)</f>
        <v>1.0000000000000002</v>
      </c>
      <c r="BL436" s="147">
        <f t="shared" si="7727"/>
        <v>0.99999999999999978</v>
      </c>
      <c r="BM436" s="148">
        <f t="shared" si="7727"/>
        <v>0.99999999999999989</v>
      </c>
      <c r="BN436" s="147">
        <f t="shared" si="7727"/>
        <v>1</v>
      </c>
      <c r="BO436" s="148">
        <f t="shared" si="7727"/>
        <v>0.99999999999999989</v>
      </c>
      <c r="BP436" s="147">
        <f t="shared" si="7727"/>
        <v>0.99999999999999978</v>
      </c>
      <c r="BQ436" s="148">
        <f t="shared" si="7727"/>
        <v>1</v>
      </c>
      <c r="BR436" s="147">
        <f t="shared" si="7727"/>
        <v>0.99999999999999978</v>
      </c>
      <c r="BS436" s="148">
        <f t="shared" si="7727"/>
        <v>1</v>
      </c>
      <c r="BT436" s="147">
        <f t="shared" si="7727"/>
        <v>1</v>
      </c>
      <c r="BU436" s="148">
        <f t="shared" si="7727"/>
        <v>1.0000000000000002</v>
      </c>
      <c r="BV436" s="147">
        <f t="shared" si="7727"/>
        <v>1</v>
      </c>
      <c r="BW436" s="148">
        <f t="shared" si="7727"/>
        <v>1</v>
      </c>
      <c r="BX436" s="147">
        <f t="shared" si="7727"/>
        <v>1.0000000000000002</v>
      </c>
      <c r="BY436" s="148">
        <f t="shared" si="7727"/>
        <v>1</v>
      </c>
      <c r="BZ436" s="147">
        <f t="shared" si="7727"/>
        <v>1</v>
      </c>
      <c r="CA436" s="148">
        <f t="shared" si="7727"/>
        <v>1</v>
      </c>
      <c r="CB436" s="147">
        <f t="shared" si="7727"/>
        <v>1</v>
      </c>
      <c r="CC436" s="148">
        <f t="shared" si="7727"/>
        <v>0.99999999999999989</v>
      </c>
      <c r="CD436" s="147">
        <f t="shared" si="7727"/>
        <v>0.99999999999999989</v>
      </c>
      <c r="CE436" s="148">
        <f t="shared" si="7727"/>
        <v>0.99999999999999989</v>
      </c>
      <c r="CF436" s="147">
        <f t="shared" si="7727"/>
        <v>0.99999999999999989</v>
      </c>
      <c r="CG436" s="148">
        <f t="shared" si="7727"/>
        <v>1</v>
      </c>
      <c r="CH436" s="147">
        <f t="shared" si="7727"/>
        <v>1</v>
      </c>
      <c r="CI436" s="148">
        <f t="shared" si="7727"/>
        <v>1</v>
      </c>
      <c r="CJ436" s="147">
        <f t="shared" si="7727"/>
        <v>1.0000000000000002</v>
      </c>
      <c r="CK436" s="148">
        <f t="shared" si="7727"/>
        <v>1.0000000000000002</v>
      </c>
    </row>
    <row r="437" spans="1:89" ht="13.8" thickTop="1" x14ac:dyDescent="0.25">
      <c r="A437" s="178"/>
    </row>
    <row r="439" spans="1:89" x14ac:dyDescent="0.25">
      <c r="A439" s="299">
        <f>+A408+1</f>
        <v>45245</v>
      </c>
      <c r="B439" s="299"/>
      <c r="C439" s="299"/>
      <c r="D439" s="299"/>
      <c r="BI439" s="298">
        <f>+BI408+1</f>
        <v>45245</v>
      </c>
      <c r="BJ439" s="298"/>
      <c r="BK439" s="298"/>
      <c r="BL439" s="298"/>
    </row>
    <row r="440" spans="1:89" ht="13.5" customHeight="1" thickBot="1" x14ac:dyDescent="0.3">
      <c r="AE440" t="s">
        <v>84</v>
      </c>
    </row>
    <row r="441" spans="1:89" ht="14.4" thickTop="1" thickBot="1" x14ac:dyDescent="0.3">
      <c r="A441" s="290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0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0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5">
      <c r="A442" s="291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68" t="s">
        <v>14</v>
      </c>
      <c r="AC442" s="169" t="s">
        <v>15</v>
      </c>
      <c r="AE442" s="291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68" t="s">
        <v>14</v>
      </c>
      <c r="BG442" s="169" t="s">
        <v>15</v>
      </c>
      <c r="BI442" s="291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8" thickTop="1" x14ac:dyDescent="0.25">
      <c r="A443" s="119" t="s">
        <v>16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1"/>
      <c r="AA443" s="176"/>
      <c r="AB443" s="162">
        <f t="shared" ref="AB443:AB466" si="7728">B443+D443+F443+H443+J443+L443+N443+P443+R443+T443+V443+X443+Z443</f>
        <v>0</v>
      </c>
      <c r="AC443" s="163">
        <f>C443+E443+G443+I443+K443+M443+O443+Q443+S443+U443+W443+Y443+AA443</f>
        <v>0</v>
      </c>
      <c r="AE443" s="254" t="str">
        <f>$AE$9</f>
        <v>07:00 - 07:59</v>
      </c>
      <c r="AF443" s="120">
        <f t="shared" ref="AF443:AO444" si="7729">SUMIF($A$9:$A$32,$AE443,B$443:B$466)</f>
        <v>5323</v>
      </c>
      <c r="AG443" s="177">
        <f t="shared" si="7729"/>
        <v>2225</v>
      </c>
      <c r="AH443" s="121">
        <f t="shared" si="7729"/>
        <v>2344</v>
      </c>
      <c r="AI443" s="172">
        <f t="shared" si="7729"/>
        <v>2230</v>
      </c>
      <c r="AJ443" s="120">
        <f t="shared" si="7729"/>
        <v>3102</v>
      </c>
      <c r="AK443" s="122">
        <f t="shared" si="7729"/>
        <v>1581</v>
      </c>
      <c r="AL443" s="121">
        <f t="shared" si="7729"/>
        <v>4516</v>
      </c>
      <c r="AM443" s="172">
        <f t="shared" si="7729"/>
        <v>2947</v>
      </c>
      <c r="AN443" s="120">
        <f t="shared" si="7729"/>
        <v>390</v>
      </c>
      <c r="AO443" s="122">
        <f t="shared" si="7729"/>
        <v>1332</v>
      </c>
      <c r="AP443" s="121">
        <f t="shared" ref="AP443:AY444" si="7730">SUMIF($A$9:$A$32,$AE443,L$443:L$466)</f>
        <v>1550</v>
      </c>
      <c r="AQ443" s="120">
        <f t="shared" si="7730"/>
        <v>4543</v>
      </c>
      <c r="AR443" s="171">
        <f t="shared" si="7730"/>
        <v>3776</v>
      </c>
      <c r="AS443" s="173">
        <f t="shared" si="7730"/>
        <v>5134</v>
      </c>
      <c r="AT443" s="120">
        <f t="shared" si="7730"/>
        <v>2816</v>
      </c>
      <c r="AU443" s="122">
        <f t="shared" si="7730"/>
        <v>2677</v>
      </c>
      <c r="AV443" s="121">
        <f t="shared" si="7730"/>
        <v>3624</v>
      </c>
      <c r="AW443" s="172">
        <f t="shared" si="7730"/>
        <v>2517</v>
      </c>
      <c r="AX443" s="120">
        <f t="shared" si="7730"/>
        <v>491</v>
      </c>
      <c r="AY443" s="122">
        <f t="shared" si="7730"/>
        <v>2185</v>
      </c>
      <c r="AZ443" s="121">
        <f t="shared" ref="AZ443:BE444" si="7731">SUMIF($A$9:$A$32,$AE443,V$443:V$466)</f>
        <v>1804</v>
      </c>
      <c r="BA443" s="172">
        <f t="shared" si="7731"/>
        <v>4332</v>
      </c>
      <c r="BB443" s="120">
        <f t="shared" si="7731"/>
        <v>2206</v>
      </c>
      <c r="BC443" s="122">
        <f t="shared" si="7731"/>
        <v>2248</v>
      </c>
      <c r="BD443" s="21">
        <f t="shared" si="7731"/>
        <v>5647</v>
      </c>
      <c r="BE443" s="176">
        <f t="shared" si="7731"/>
        <v>3832</v>
      </c>
      <c r="BF443" s="162">
        <f>AF443+AH443+AJ443+AL443+AN443+AP443+AR443+AT443+AV443+AX443+AZ443+BB443+BD443</f>
        <v>37589</v>
      </c>
      <c r="BG443" s="163">
        <f>AG443+AI443+AK443+AM443+AO443+AQ443+AS443+AU443+AW443+AY443+BA443+BC443+BE443</f>
        <v>37783</v>
      </c>
      <c r="BI443" s="119" t="s">
        <v>16</v>
      </c>
      <c r="BJ443" s="123">
        <f>B443/B467</f>
        <v>0</v>
      </c>
      <c r="BK443" s="124">
        <f t="shared" ref="BK443" si="7732">C443/C467</f>
        <v>0</v>
      </c>
      <c r="BL443" s="125">
        <f t="shared" ref="BL443" si="7733">D443/D467</f>
        <v>0</v>
      </c>
      <c r="BM443" s="126">
        <f t="shared" ref="BM443" si="7734">E443/E467</f>
        <v>0</v>
      </c>
      <c r="BN443" s="123">
        <f t="shared" ref="BN443" si="7735">F443/F467</f>
        <v>0</v>
      </c>
      <c r="BO443" s="124">
        <f t="shared" ref="BO443" si="7736">G443/G467</f>
        <v>0</v>
      </c>
      <c r="BP443" s="125">
        <f t="shared" ref="BP443" si="7737">H443/H467</f>
        <v>0</v>
      </c>
      <c r="BQ443" s="126">
        <f t="shared" ref="BQ443" si="7738">I443/I467</f>
        <v>0</v>
      </c>
      <c r="BR443" s="123">
        <f t="shared" ref="BR443" si="7739">J443/J467</f>
        <v>0</v>
      </c>
      <c r="BS443" s="124">
        <f t="shared" ref="BS443" si="7740">K443/K467</f>
        <v>0</v>
      </c>
      <c r="BT443" s="125">
        <f t="shared" ref="BT443" si="7741">L443/L467</f>
        <v>0</v>
      </c>
      <c r="BU443" s="123">
        <f t="shared" ref="BU443" si="7742">M443/M467</f>
        <v>0</v>
      </c>
      <c r="BV443" s="127">
        <f t="shared" ref="BV443" si="7743">N443/N467</f>
        <v>0</v>
      </c>
      <c r="BW443" s="128">
        <f t="shared" ref="BW443" si="7744">O443/O467</f>
        <v>0</v>
      </c>
      <c r="BX443" s="123">
        <f t="shared" ref="BX443" si="7745">P443/P467</f>
        <v>0</v>
      </c>
      <c r="BY443" s="124">
        <f t="shared" ref="BY443" si="7746">Q443/Q467</f>
        <v>0</v>
      </c>
      <c r="BZ443" s="125">
        <f t="shared" ref="BZ443" si="7747">R443/R467</f>
        <v>0</v>
      </c>
      <c r="CA443" s="126">
        <f t="shared" ref="CA443" si="7748">S443/S467</f>
        <v>0</v>
      </c>
      <c r="CB443" s="123">
        <f t="shared" ref="CB443" si="7749">T443/T467</f>
        <v>0</v>
      </c>
      <c r="CC443" s="124">
        <f t="shared" ref="CC443" si="7750">U443/U467</f>
        <v>0</v>
      </c>
      <c r="CD443" s="125">
        <f t="shared" ref="CD443" si="7751">V443/V467</f>
        <v>0</v>
      </c>
      <c r="CE443" s="126">
        <f t="shared" ref="CE443" si="7752">W443/W467</f>
        <v>0</v>
      </c>
      <c r="CF443" s="123">
        <f t="shared" ref="CF443" si="7753">X443/X467</f>
        <v>0</v>
      </c>
      <c r="CG443" s="124">
        <f t="shared" ref="CG443" si="7754">Y443/Y467</f>
        <v>0</v>
      </c>
      <c r="CH443" s="125">
        <f t="shared" ref="CH443" si="7755">Z443/Z467</f>
        <v>0</v>
      </c>
      <c r="CI443" s="123">
        <f t="shared" ref="CI443" si="7756">AA443/AA467</f>
        <v>0</v>
      </c>
      <c r="CJ443" s="129">
        <f t="shared" ref="CJ443" si="7757">AB443/AB467</f>
        <v>0</v>
      </c>
      <c r="CK443" s="130">
        <f t="shared" ref="CK443" si="7758">AC443/AC467</f>
        <v>0</v>
      </c>
    </row>
    <row r="444" spans="1:89" x14ac:dyDescent="0.25">
      <c r="A444" s="131" t="s">
        <v>17</v>
      </c>
      <c r="B444" s="180">
        <v>636</v>
      </c>
      <c r="C444" s="181">
        <v>0</v>
      </c>
      <c r="D444" s="182">
        <v>490</v>
      </c>
      <c r="E444" s="183">
        <v>2</v>
      </c>
      <c r="F444" s="180">
        <v>616</v>
      </c>
      <c r="G444" s="184">
        <v>6</v>
      </c>
      <c r="H444" s="182">
        <v>597</v>
      </c>
      <c r="I444" s="183">
        <v>41</v>
      </c>
      <c r="J444" s="180">
        <v>24</v>
      </c>
      <c r="K444" s="184">
        <v>33</v>
      </c>
      <c r="L444" s="182">
        <v>53</v>
      </c>
      <c r="M444" s="180">
        <v>153</v>
      </c>
      <c r="N444" s="185">
        <v>282</v>
      </c>
      <c r="O444" s="186">
        <v>227</v>
      </c>
      <c r="P444" s="180">
        <v>95</v>
      </c>
      <c r="Q444" s="184">
        <v>104</v>
      </c>
      <c r="R444" s="182">
        <v>78</v>
      </c>
      <c r="S444" s="183">
        <v>162</v>
      </c>
      <c r="T444" s="180">
        <v>3</v>
      </c>
      <c r="U444" s="184">
        <v>71</v>
      </c>
      <c r="V444" s="182">
        <v>18</v>
      </c>
      <c r="W444" s="183">
        <v>184</v>
      </c>
      <c r="X444" s="180">
        <v>1</v>
      </c>
      <c r="Y444" s="184">
        <v>93</v>
      </c>
      <c r="Z444" s="182">
        <v>50</v>
      </c>
      <c r="AA444" s="180">
        <v>116</v>
      </c>
      <c r="AB444" s="162">
        <f t="shared" si="7728"/>
        <v>2943</v>
      </c>
      <c r="AC444" s="165">
        <f t="shared" ref="AC444:AC466" si="7759">SUM(C444,E444,G444,I444,K444,M444,O444,Q444,S444,U444,W444,Y444,AA444)</f>
        <v>1192</v>
      </c>
      <c r="AE444" s="256" t="str">
        <f>$AE$10</f>
        <v>08:00 - 08:59</v>
      </c>
      <c r="AF444" s="120">
        <f t="shared" si="7729"/>
        <v>4456</v>
      </c>
      <c r="AG444" s="181">
        <f t="shared" si="7729"/>
        <v>1699</v>
      </c>
      <c r="AH444" s="182">
        <f t="shared" si="7729"/>
        <v>2089</v>
      </c>
      <c r="AI444" s="183">
        <f t="shared" si="7729"/>
        <v>1695</v>
      </c>
      <c r="AJ444" s="180">
        <f t="shared" si="7729"/>
        <v>2226</v>
      </c>
      <c r="AK444" s="184">
        <f t="shared" si="7729"/>
        <v>1275</v>
      </c>
      <c r="AL444" s="182">
        <f t="shared" si="7729"/>
        <v>3590</v>
      </c>
      <c r="AM444" s="183">
        <f t="shared" si="7729"/>
        <v>2761</v>
      </c>
      <c r="AN444" s="180">
        <f t="shared" si="7729"/>
        <v>263</v>
      </c>
      <c r="AO444" s="184">
        <f t="shared" si="7729"/>
        <v>1136</v>
      </c>
      <c r="AP444" s="182">
        <f t="shared" si="7730"/>
        <v>1202</v>
      </c>
      <c r="AQ444" s="180">
        <f t="shared" si="7730"/>
        <v>4340</v>
      </c>
      <c r="AR444" s="185">
        <f t="shared" si="7730"/>
        <v>2634</v>
      </c>
      <c r="AS444" s="186">
        <f t="shared" si="7730"/>
        <v>4734</v>
      </c>
      <c r="AT444" s="180">
        <f t="shared" si="7730"/>
        <v>2332</v>
      </c>
      <c r="AU444" s="184">
        <f t="shared" si="7730"/>
        <v>2569</v>
      </c>
      <c r="AV444" s="182">
        <f t="shared" si="7730"/>
        <v>2948</v>
      </c>
      <c r="AW444" s="183">
        <f t="shared" si="7730"/>
        <v>2194</v>
      </c>
      <c r="AX444" s="180">
        <f t="shared" si="7730"/>
        <v>352</v>
      </c>
      <c r="AY444" s="184">
        <f t="shared" si="7730"/>
        <v>1673</v>
      </c>
      <c r="AZ444" s="182">
        <f t="shared" si="7731"/>
        <v>1350</v>
      </c>
      <c r="BA444" s="183">
        <f t="shared" si="7731"/>
        <v>3763</v>
      </c>
      <c r="BB444" s="180">
        <f t="shared" si="7731"/>
        <v>2227</v>
      </c>
      <c r="BC444" s="184">
        <f t="shared" si="7731"/>
        <v>2125</v>
      </c>
      <c r="BD444" s="182">
        <f t="shared" si="7731"/>
        <v>4829</v>
      </c>
      <c r="BE444" s="180">
        <f t="shared" si="7731"/>
        <v>3482</v>
      </c>
      <c r="BF444" s="164">
        <f>SUM(AF444,AH444,AJ444,AL444,AN444,AP444,AR444,AT444,AV444,AX444,AZ444,BB444,BD444)</f>
        <v>30498</v>
      </c>
      <c r="BG444" s="165">
        <f>SUM(AG444,AI444,AK444,AM444,AO444,AQ444,AS444,AU444,AW444,AY444,BA444,BC444,BE444)</f>
        <v>33446</v>
      </c>
      <c r="BI444" s="131" t="s">
        <v>17</v>
      </c>
      <c r="BJ444" s="123">
        <f>B444/B467</f>
        <v>1.456744313887171E-2</v>
      </c>
      <c r="BK444" s="124">
        <f t="shared" ref="BK444" si="7760">C444/C467</f>
        <v>0</v>
      </c>
      <c r="BL444" s="125">
        <f t="shared" ref="BL444" si="7761">D444/D467</f>
        <v>2.0078675626946402E-2</v>
      </c>
      <c r="BM444" s="126">
        <f t="shared" ref="BM444" si="7762">E444/E467</f>
        <v>9.0583812672675394E-5</v>
      </c>
      <c r="BN444" s="123">
        <f t="shared" ref="BN444" si="7763">F444/F467</f>
        <v>2.3027176554147509E-2</v>
      </c>
      <c r="BO444" s="124">
        <f t="shared" ref="BO444" si="7764">G444/G467</f>
        <v>2.3400023400023401E-4</v>
      </c>
      <c r="BP444" s="125">
        <f t="shared" ref="BP444" si="7765">H444/H467</f>
        <v>1.2566569137179785E-2</v>
      </c>
      <c r="BQ444" s="126">
        <f t="shared" ref="BQ444" si="7766">I444/I467</f>
        <v>7.6832262054232336E-4</v>
      </c>
      <c r="BR444" s="123">
        <f t="shared" ref="BR444" si="7767">J444/J467</f>
        <v>2.7164685908319186E-3</v>
      </c>
      <c r="BS444" s="124">
        <f t="shared" ref="BS444" si="7768">K444/K467</f>
        <v>3.6776997659645604E-3</v>
      </c>
      <c r="BT444" s="125">
        <f t="shared" ref="BT444" si="7769">L444/L467</f>
        <v>1.7438225907281282E-3</v>
      </c>
      <c r="BU444" s="123">
        <f t="shared" ref="BU444" si="7770">M444/M467</f>
        <v>4.6823356591994122E-3</v>
      </c>
      <c r="BV444" s="127">
        <f t="shared" ref="BV444" si="7771">N444/N467</f>
        <v>5.7277491164642322E-3</v>
      </c>
      <c r="BW444" s="128">
        <f t="shared" ref="BW444" si="7772">O444/O467</f>
        <v>4.6120400658282374E-3</v>
      </c>
      <c r="BX444" s="123">
        <f t="shared" ref="BX444" si="7773">P444/P467</f>
        <v>3.2295349469676367E-3</v>
      </c>
      <c r="BY444" s="124">
        <f t="shared" ref="BY444" si="7774">Q444/Q467</f>
        <v>3.5906642728904849E-3</v>
      </c>
      <c r="BZ444" s="125">
        <f t="shared" ref="BZ444" si="7775">R444/R467</f>
        <v>2.1888592675740142E-3</v>
      </c>
      <c r="CA444" s="126">
        <f t="shared" ref="CA444" si="7776">S444/S467</f>
        <v>4.5122834382485657E-3</v>
      </c>
      <c r="CB444" s="123">
        <f t="shared" ref="CB444" si="7777">T444/T467</f>
        <v>2.592912705272256E-4</v>
      </c>
      <c r="CC444" s="124">
        <f t="shared" ref="CC444" si="7778">U444/U467</f>
        <v>6.1159445257989494E-3</v>
      </c>
      <c r="CD444" s="125">
        <f t="shared" ref="CD444" si="7779">V444/V467</f>
        <v>4.9219326788985812E-4</v>
      </c>
      <c r="CE444" s="126">
        <f t="shared" ref="CE444" si="7780">W444/W467</f>
        <v>4.31357839459865E-3</v>
      </c>
      <c r="CF444" s="123">
        <f t="shared" ref="CF444" si="7781">X444/X467</f>
        <v>3.3958163542515619E-5</v>
      </c>
      <c r="CG444" s="124">
        <f t="shared" ref="CG444" si="7782">Y444/Y467</f>
        <v>5.0800240345223137E-3</v>
      </c>
      <c r="CH444" s="125">
        <f t="shared" ref="CH444" si="7783">Z444/Z467</f>
        <v>8.3280588960325125E-4</v>
      </c>
      <c r="CI444" s="123">
        <f t="shared" ref="CI444" si="7784">AA444/AA467</f>
        <v>1.8801257739310836E-3</v>
      </c>
      <c r="CJ444" s="129">
        <f t="shared" ref="CJ444" si="7785">AB444/AB467</f>
        <v>6.7895381591423446E-3</v>
      </c>
      <c r="CK444" s="130">
        <f t="shared" ref="CK444" si="7786">AC444/AC467</f>
        <v>2.7558208623962234E-3</v>
      </c>
    </row>
    <row r="445" spans="1:89" ht="13.8" thickBot="1" x14ac:dyDescent="0.3">
      <c r="A445" s="139" t="s">
        <v>18</v>
      </c>
      <c r="B445" s="187">
        <v>2584</v>
      </c>
      <c r="C445" s="188">
        <v>624</v>
      </c>
      <c r="D445" s="189">
        <v>1645</v>
      </c>
      <c r="E445" s="190">
        <v>477</v>
      </c>
      <c r="F445" s="187">
        <v>2067</v>
      </c>
      <c r="G445" s="191">
        <v>467</v>
      </c>
      <c r="H445" s="189">
        <v>2425</v>
      </c>
      <c r="I445" s="190">
        <v>896</v>
      </c>
      <c r="J445" s="187">
        <v>118</v>
      </c>
      <c r="K445" s="191">
        <v>374</v>
      </c>
      <c r="L445" s="189">
        <v>509</v>
      </c>
      <c r="M445" s="187">
        <v>1725</v>
      </c>
      <c r="N445" s="192">
        <v>1745</v>
      </c>
      <c r="O445" s="193">
        <v>2129</v>
      </c>
      <c r="P445" s="187">
        <v>1056</v>
      </c>
      <c r="Q445" s="191">
        <v>1020</v>
      </c>
      <c r="R445" s="189">
        <v>1650</v>
      </c>
      <c r="S445" s="190">
        <v>1147</v>
      </c>
      <c r="T445" s="187">
        <v>132</v>
      </c>
      <c r="U445" s="191">
        <v>757</v>
      </c>
      <c r="V445" s="189">
        <v>811</v>
      </c>
      <c r="W445" s="190">
        <v>1619</v>
      </c>
      <c r="X445" s="187">
        <v>1089</v>
      </c>
      <c r="Y445" s="191">
        <v>1081</v>
      </c>
      <c r="Z445" s="189">
        <v>3031</v>
      </c>
      <c r="AA445" s="187">
        <v>1710</v>
      </c>
      <c r="AB445" s="162">
        <f t="shared" si="7728"/>
        <v>18862</v>
      </c>
      <c r="AC445" s="165">
        <f t="shared" si="7759"/>
        <v>14026</v>
      </c>
      <c r="AE445" s="254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18</v>
      </c>
      <c r="BJ445" s="123">
        <f>B445/B467</f>
        <v>5.9185963947868708E-2</v>
      </c>
      <c r="BK445" s="124">
        <f t="shared" ref="BK445" si="7787">C445/C467</f>
        <v>1.5053555920100357E-2</v>
      </c>
      <c r="BL445" s="125">
        <f t="shared" ref="BL445" si="7788">D445/D467</f>
        <v>6.7406982461891488E-2</v>
      </c>
      <c r="BM445" s="126">
        <f t="shared" ref="BM445" si="7789">E445/E467</f>
        <v>2.1604239322433081E-2</v>
      </c>
      <c r="BN445" s="123">
        <f t="shared" ref="BN445" si="7790">F445/F467</f>
        <v>7.7268139508803416E-2</v>
      </c>
      <c r="BO445" s="124">
        <f t="shared" ref="BO445" si="7791">G445/G467</f>
        <v>1.8213018213018212E-2</v>
      </c>
      <c r="BP445" s="125">
        <f t="shared" ref="BP445" si="7792">H445/H467</f>
        <v>5.1045109141810679E-2</v>
      </c>
      <c r="BQ445" s="126">
        <f t="shared" ref="BQ445" si="7793">I445/I467</f>
        <v>1.6790660195266382E-2</v>
      </c>
      <c r="BR445" s="123">
        <f t="shared" ref="BR445" si="7794">J445/J467</f>
        <v>1.3355970571590266E-2</v>
      </c>
      <c r="BS445" s="124">
        <f t="shared" ref="BS445" si="7795">K445/K467</f>
        <v>4.1680597347598353E-2</v>
      </c>
      <c r="BT445" s="125">
        <f t="shared" ref="BT445" si="7796">L445/L467</f>
        <v>1.6747277333596551E-2</v>
      </c>
      <c r="BU445" s="123">
        <f t="shared" ref="BU445" si="7797">M445/M467</f>
        <v>5.2791039294895335E-2</v>
      </c>
      <c r="BV445" s="127">
        <f t="shared" ref="BV445" si="7798">N445/N467</f>
        <v>3.5442986554007391E-2</v>
      </c>
      <c r="BW445" s="128">
        <f t="shared" ref="BW445" si="7799">O445/O467</f>
        <v>4.3255653304618134E-2</v>
      </c>
      <c r="BX445" s="123">
        <f t="shared" ref="BX445" si="7800">P445/P467</f>
        <v>3.5898830568398148E-2</v>
      </c>
      <c r="BY445" s="124">
        <f t="shared" ref="BY445" si="7801">Q445/Q467</f>
        <v>3.5216130368733597E-2</v>
      </c>
      <c r="BZ445" s="125">
        <f t="shared" ref="BZ445" si="7802">R445/R467</f>
        <v>4.6302792198681074E-2</v>
      </c>
      <c r="CA445" s="126">
        <f t="shared" ref="CA445" si="7803">S445/S467</f>
        <v>3.1948080886858674E-2</v>
      </c>
      <c r="CB445" s="123">
        <f t="shared" ref="CB445" si="7804">T445/T467</f>
        <v>1.1408815903197925E-2</v>
      </c>
      <c r="CC445" s="124">
        <f t="shared" ref="CC445" si="7805">U445/U467</f>
        <v>6.5208028253940911E-2</v>
      </c>
      <c r="CD445" s="125">
        <f t="shared" ref="CD445" si="7806">V445/V467</f>
        <v>2.2176041125481938E-2</v>
      </c>
      <c r="CE445" s="126">
        <f t="shared" ref="CE445" si="7807">W445/W467</f>
        <v>3.7954801200300078E-2</v>
      </c>
      <c r="CF445" s="123">
        <f t="shared" ref="CF445" si="7808">X445/X467</f>
        <v>3.6980440097799508E-2</v>
      </c>
      <c r="CG445" s="124">
        <f t="shared" ref="CG445" si="7809">Y445/Y467</f>
        <v>5.9048451412028184E-2</v>
      </c>
      <c r="CH445" s="125">
        <f t="shared" ref="CH445" si="7810">Z445/Z467</f>
        <v>5.0484693027749092E-2</v>
      </c>
      <c r="CI445" s="123">
        <f t="shared" ref="CI445" si="7811">AA445/AA467</f>
        <v>2.7715647184673734E-2</v>
      </c>
      <c r="CJ445" s="129">
        <f t="shared" ref="CJ445" si="7812">AB445/AB467</f>
        <v>4.3514872156895312E-2</v>
      </c>
      <c r="CK445" s="130">
        <f t="shared" ref="CK445" si="7813">AC445/AC467</f>
        <v>3.2427133738229384E-2</v>
      </c>
    </row>
    <row r="446" spans="1:89" ht="14.4" thickTop="1" thickBot="1" x14ac:dyDescent="0.3">
      <c r="A446" s="131" t="s">
        <v>19</v>
      </c>
      <c r="B446" s="180">
        <v>4621</v>
      </c>
      <c r="C446" s="181">
        <v>1610</v>
      </c>
      <c r="D446" s="182">
        <v>2216</v>
      </c>
      <c r="E446" s="183">
        <v>1220</v>
      </c>
      <c r="F446" s="180">
        <v>3207</v>
      </c>
      <c r="G446" s="184">
        <v>1172</v>
      </c>
      <c r="H446" s="182">
        <v>4129</v>
      </c>
      <c r="I446" s="183">
        <v>2180</v>
      </c>
      <c r="J446" s="180">
        <v>296</v>
      </c>
      <c r="K446" s="184">
        <v>894</v>
      </c>
      <c r="L446" s="182">
        <v>1309</v>
      </c>
      <c r="M446" s="180">
        <v>2969</v>
      </c>
      <c r="N446" s="185">
        <v>3108</v>
      </c>
      <c r="O446" s="186">
        <v>3869</v>
      </c>
      <c r="P446" s="180">
        <v>2337</v>
      </c>
      <c r="Q446" s="184">
        <v>2166</v>
      </c>
      <c r="R446" s="182">
        <v>2916</v>
      </c>
      <c r="S446" s="183">
        <v>2161</v>
      </c>
      <c r="T446" s="180">
        <v>437</v>
      </c>
      <c r="U446" s="184">
        <v>1585</v>
      </c>
      <c r="V446" s="182">
        <v>1623</v>
      </c>
      <c r="W446" s="183">
        <v>3652</v>
      </c>
      <c r="X446" s="180">
        <v>2130</v>
      </c>
      <c r="Y446" s="184">
        <v>1775</v>
      </c>
      <c r="Z446" s="182">
        <v>4456</v>
      </c>
      <c r="AA446" s="180">
        <v>3402</v>
      </c>
      <c r="AB446" s="162">
        <f t="shared" si="7728"/>
        <v>32785</v>
      </c>
      <c r="AC446" s="165">
        <f t="shared" si="7759"/>
        <v>28655</v>
      </c>
      <c r="AE446" s="251" t="s">
        <v>13</v>
      </c>
      <c r="AF446" s="14">
        <f t="shared" ref="AF446:BG446" si="7814">SUM(AF443:AF445)</f>
        <v>9779</v>
      </c>
      <c r="AG446" s="1">
        <f t="shared" si="7814"/>
        <v>3924</v>
      </c>
      <c r="AH446" s="14">
        <f t="shared" si="7814"/>
        <v>4433</v>
      </c>
      <c r="AI446" s="1">
        <f t="shared" si="7814"/>
        <v>3925</v>
      </c>
      <c r="AJ446" s="14">
        <f t="shared" si="7814"/>
        <v>5328</v>
      </c>
      <c r="AK446" s="1">
        <f t="shared" si="7814"/>
        <v>2856</v>
      </c>
      <c r="AL446" s="14">
        <f t="shared" si="7814"/>
        <v>8106</v>
      </c>
      <c r="AM446" s="1">
        <f t="shared" si="7814"/>
        <v>5708</v>
      </c>
      <c r="AN446" s="14">
        <f t="shared" si="7814"/>
        <v>653</v>
      </c>
      <c r="AO446" s="1">
        <f t="shared" si="7814"/>
        <v>2468</v>
      </c>
      <c r="AP446" s="14">
        <f t="shared" si="7814"/>
        <v>2752</v>
      </c>
      <c r="AQ446" s="1">
        <f t="shared" si="7814"/>
        <v>8883</v>
      </c>
      <c r="AR446" s="14">
        <f t="shared" si="7814"/>
        <v>6410</v>
      </c>
      <c r="AS446" s="1">
        <f t="shared" si="7814"/>
        <v>9868</v>
      </c>
      <c r="AT446" s="14">
        <f t="shared" si="7814"/>
        <v>5148</v>
      </c>
      <c r="AU446" s="1">
        <f t="shared" si="7814"/>
        <v>5246</v>
      </c>
      <c r="AV446" s="14">
        <f t="shared" si="7814"/>
        <v>6572</v>
      </c>
      <c r="AW446" s="1">
        <f t="shared" si="7814"/>
        <v>4711</v>
      </c>
      <c r="AX446" s="14">
        <f t="shared" si="7814"/>
        <v>843</v>
      </c>
      <c r="AY446" s="1">
        <f t="shared" si="7814"/>
        <v>3858</v>
      </c>
      <c r="AZ446" s="14">
        <f t="shared" si="7814"/>
        <v>3154</v>
      </c>
      <c r="BA446" s="1">
        <f t="shared" si="7814"/>
        <v>8095</v>
      </c>
      <c r="BB446" s="14">
        <f t="shared" si="7814"/>
        <v>4433</v>
      </c>
      <c r="BC446" s="1">
        <f t="shared" si="7814"/>
        <v>4373</v>
      </c>
      <c r="BD446" s="14">
        <f t="shared" si="7814"/>
        <v>10476</v>
      </c>
      <c r="BE446" s="1">
        <f t="shared" si="7814"/>
        <v>7314</v>
      </c>
      <c r="BF446" s="166">
        <f t="shared" si="7814"/>
        <v>68087</v>
      </c>
      <c r="BG446" s="167">
        <f t="shared" si="7814"/>
        <v>71229</v>
      </c>
      <c r="BI446" s="131" t="s">
        <v>19</v>
      </c>
      <c r="BJ446" s="123">
        <f>B446/B467</f>
        <v>0.10584301060491537</v>
      </c>
      <c r="BK446" s="124">
        <f t="shared" ref="BK446" si="7815">C446/C467</f>
        <v>3.8840104216925603E-2</v>
      </c>
      <c r="BL446" s="125">
        <f t="shared" ref="BL446" si="7816">D446/D467</f>
        <v>9.0804786100639245E-2</v>
      </c>
      <c r="BM446" s="126">
        <f t="shared" ref="BM446" si="7817">E446/E467</f>
        <v>5.5256125730331992E-2</v>
      </c>
      <c r="BN446" s="123">
        <f t="shared" ref="BN446" si="7818">F446/F467</f>
        <v>0.11988336884602445</v>
      </c>
      <c r="BO446" s="124">
        <f t="shared" ref="BO446" si="7819">G446/G467</f>
        <v>4.5708045708045708E-2</v>
      </c>
      <c r="BP446" s="125">
        <f t="shared" ref="BP446" si="7820">H446/H467</f>
        <v>8.6913507483107749E-2</v>
      </c>
      <c r="BQ446" s="126">
        <f t="shared" ref="BQ446" si="7821">I446/I467</f>
        <v>4.0852275921518653E-2</v>
      </c>
      <c r="BR446" s="123">
        <f t="shared" ref="BR446" si="7822">J446/J467</f>
        <v>3.3503112620260331E-2</v>
      </c>
      <c r="BS446" s="124">
        <f t="shared" ref="BS446" si="7823">K446/K467</f>
        <v>9.9632230023403545E-2</v>
      </c>
      <c r="BT446" s="125">
        <f t="shared" ref="BT446" si="7824">L446/L467</f>
        <v>4.3069127759681504E-2</v>
      </c>
      <c r="BU446" s="123">
        <f t="shared" ref="BU446" si="7825">M446/M467</f>
        <v>9.086179458930102E-2</v>
      </c>
      <c r="BV446" s="127">
        <f t="shared" ref="BV446" si="7826">N446/N467</f>
        <v>6.3127107283584519E-2</v>
      </c>
      <c r="BW446" s="128">
        <f t="shared" ref="BW446" si="7827">O446/O467</f>
        <v>7.8607854690261894E-2</v>
      </c>
      <c r="BX446" s="123">
        <f t="shared" ref="BX446" si="7828">P446/P467</f>
        <v>7.9446559695403859E-2</v>
      </c>
      <c r="BY446" s="124">
        <f t="shared" ref="BY446" si="7829">Q446/Q467</f>
        <v>7.4782488606546058E-2</v>
      </c>
      <c r="BZ446" s="125">
        <f t="shared" ref="BZ446" si="7830">R446/R467</f>
        <v>8.1829661849305457E-2</v>
      </c>
      <c r="CA446" s="126">
        <f t="shared" ref="CA446" si="7831">S446/S467</f>
        <v>6.0191632778118211E-2</v>
      </c>
      <c r="CB446" s="123">
        <f t="shared" ref="CB446" si="7832">T446/T467</f>
        <v>3.7770095073465862E-2</v>
      </c>
      <c r="CC446" s="124">
        <f t="shared" ref="CC446" si="7833">U446/U467</f>
        <v>0.13653200103368077</v>
      </c>
      <c r="CD446" s="125">
        <f t="shared" ref="CD446" si="7834">V446/V467</f>
        <v>4.4379426321402203E-2</v>
      </c>
      <c r="CE446" s="126">
        <f t="shared" ref="CE446" si="7835">W446/W467</f>
        <v>8.5615153788447113E-2</v>
      </c>
      <c r="CF446" s="123">
        <f t="shared" ref="CF446" si="7836">X446/X467</f>
        <v>7.2330888345558272E-2</v>
      </c>
      <c r="CG446" s="124">
        <f t="shared" ref="CG446" si="7837">Y446/Y467</f>
        <v>9.6957447970721589E-2</v>
      </c>
      <c r="CH446" s="125">
        <f t="shared" ref="CH446" si="7838">Z446/Z467</f>
        <v>7.421966088144176E-2</v>
      </c>
      <c r="CI446" s="123">
        <f t="shared" ref="CI446" si="7839">AA446/AA467</f>
        <v>5.5139550714771952E-2</v>
      </c>
      <c r="CJ446" s="129">
        <f t="shared" ref="CJ446" si="7840">AB446/AB467</f>
        <v>7.56354089525932E-2</v>
      </c>
      <c r="CK446" s="130">
        <f t="shared" ref="CK446" si="7841">AC446/AC467</f>
        <v>6.6248361419432703E-2</v>
      </c>
    </row>
    <row r="447" spans="1:89" ht="13.8" thickTop="1" x14ac:dyDescent="0.25">
      <c r="A447" s="139" t="s">
        <v>20</v>
      </c>
      <c r="B447" s="266">
        <v>5323</v>
      </c>
      <c r="C447" s="267">
        <v>2225</v>
      </c>
      <c r="D447" s="268">
        <v>2344</v>
      </c>
      <c r="E447" s="269">
        <v>2230</v>
      </c>
      <c r="F447" s="266">
        <v>3102</v>
      </c>
      <c r="G447" s="270">
        <v>1581</v>
      </c>
      <c r="H447" s="268">
        <v>4516</v>
      </c>
      <c r="I447" s="269">
        <v>2947</v>
      </c>
      <c r="J447" s="266">
        <v>390</v>
      </c>
      <c r="K447" s="270">
        <v>1332</v>
      </c>
      <c r="L447" s="268">
        <v>1550</v>
      </c>
      <c r="M447" s="266">
        <v>4543</v>
      </c>
      <c r="N447" s="271">
        <v>3776</v>
      </c>
      <c r="O447" s="272">
        <v>5134</v>
      </c>
      <c r="P447" s="266">
        <v>2816</v>
      </c>
      <c r="Q447" s="270">
        <v>2677</v>
      </c>
      <c r="R447" s="268">
        <v>3624</v>
      </c>
      <c r="S447" s="269">
        <v>2517</v>
      </c>
      <c r="T447" s="266">
        <v>491</v>
      </c>
      <c r="U447" s="270">
        <v>2185</v>
      </c>
      <c r="V447" s="268">
        <v>1804</v>
      </c>
      <c r="W447" s="269">
        <v>4332</v>
      </c>
      <c r="X447" s="266">
        <v>2206</v>
      </c>
      <c r="Y447" s="270">
        <v>2248</v>
      </c>
      <c r="Z447" s="268">
        <v>5647</v>
      </c>
      <c r="AA447" s="266">
        <v>3832</v>
      </c>
      <c r="AB447" s="162">
        <f t="shared" si="7728"/>
        <v>37589</v>
      </c>
      <c r="AC447" s="165">
        <f t="shared" si="7759"/>
        <v>37783</v>
      </c>
      <c r="BI447" s="139" t="s">
        <v>20</v>
      </c>
      <c r="BJ447" s="123">
        <f>B447/B467</f>
        <v>0.12192216954121717</v>
      </c>
      <c r="BK447" s="124">
        <f t="shared" ref="BK447" si="7842">C447/C467</f>
        <v>5.367654154202451E-2</v>
      </c>
      <c r="BL447" s="125">
        <f t="shared" ref="BL447" si="7843">D447/D467</f>
        <v>9.6049827897066051E-2</v>
      </c>
      <c r="BM447" s="126">
        <f t="shared" ref="BM447" si="7844">E447/E467</f>
        <v>0.10100095113003306</v>
      </c>
      <c r="BN447" s="123">
        <f t="shared" ref="BN447" si="7845">F447/F467</f>
        <v>0.11595828193338567</v>
      </c>
      <c r="BO447" s="124">
        <f t="shared" ref="BO447" si="7846">G447/G467</f>
        <v>6.1659061659061661E-2</v>
      </c>
      <c r="BP447" s="125">
        <f t="shared" ref="BP447" si="7847">H447/H467</f>
        <v>9.5059675416254444E-2</v>
      </c>
      <c r="BQ447" s="126">
        <f t="shared" ref="BQ447" si="7848">I447/I467</f>
        <v>5.5225530798493336E-2</v>
      </c>
      <c r="BR447" s="123">
        <f t="shared" ref="BR447" si="7849">J447/J467</f>
        <v>4.4142614601018676E-2</v>
      </c>
      <c r="BS447" s="124">
        <f t="shared" ref="BS447" si="7850">K447/K467</f>
        <v>0.14844533600802406</v>
      </c>
      <c r="BT447" s="125">
        <f t="shared" ref="BT447" si="7851">L447/L467</f>
        <v>5.0998585200539598E-2</v>
      </c>
      <c r="BU447" s="123">
        <f t="shared" ref="BU447" si="7852">M447/M467</f>
        <v>0.13903170522707797</v>
      </c>
      <c r="BV447" s="127">
        <f t="shared" ref="BV447" si="7853">N447/N467</f>
        <v>7.6694966892797659E-2</v>
      </c>
      <c r="BW447" s="128">
        <f t="shared" ref="BW447" si="7854">O447/O467</f>
        <v>0.10430931144476727</v>
      </c>
      <c r="BX447" s="123">
        <f t="shared" ref="BX447" si="7855">P447/P467</f>
        <v>9.5730214849061732E-2</v>
      </c>
      <c r="BY447" s="124">
        <f t="shared" ref="BY447" si="7856">Q447/Q467</f>
        <v>9.2425079408921418E-2</v>
      </c>
      <c r="BZ447" s="125">
        <f t="shared" ref="BZ447" si="7857">R447/R467</f>
        <v>0.10169776904728497</v>
      </c>
      <c r="CA447" s="126">
        <f t="shared" ref="CA447" si="7858">S447/S467</f>
        <v>7.0107514901676785E-2</v>
      </c>
      <c r="CB447" s="123">
        <f t="shared" ref="CB447" si="7859">T447/T467</f>
        <v>4.243733794295592E-2</v>
      </c>
      <c r="CC447" s="124">
        <f t="shared" ref="CC447" si="7860">U447/U467</f>
        <v>0.18821603927986907</v>
      </c>
      <c r="CD447" s="125">
        <f t="shared" ref="CD447" si="7861">V447/V467</f>
        <v>4.9328703070739111E-2</v>
      </c>
      <c r="CE447" s="126">
        <f t="shared" ref="CE447" si="7862">W447/W467</f>
        <v>0.10155663915978995</v>
      </c>
      <c r="CF447" s="123">
        <f t="shared" ref="CF447" si="7863">X447/X467</f>
        <v>7.4911708774789462E-2</v>
      </c>
      <c r="CG447" s="124">
        <f t="shared" ref="CG447" si="7864">Y447/Y467</f>
        <v>0.12279455945813077</v>
      </c>
      <c r="CH447" s="125">
        <f t="shared" ref="CH447" si="7865">Z447/Z467</f>
        <v>9.4057097171791199E-2</v>
      </c>
      <c r="CI447" s="123">
        <f t="shared" ref="CI447" si="7866">AA447/AA467</f>
        <v>6.2108982462964764E-2</v>
      </c>
      <c r="CJ447" s="129">
        <f t="shared" ref="CJ447" si="7867">AB447/AB467</f>
        <v>8.6718297609242809E-2</v>
      </c>
      <c r="CK447" s="130">
        <f t="shared" ref="CK447" si="7868">AC447/AC467</f>
        <v>8.7351660775097734E-2</v>
      </c>
    </row>
    <row r="448" spans="1:89" ht="13.8" thickBot="1" x14ac:dyDescent="0.3">
      <c r="A448" s="131" t="s">
        <v>21</v>
      </c>
      <c r="B448" s="273">
        <v>4456</v>
      </c>
      <c r="C448" s="274">
        <v>1699</v>
      </c>
      <c r="D448" s="275">
        <v>2089</v>
      </c>
      <c r="E448" s="276">
        <v>1695</v>
      </c>
      <c r="F448" s="273">
        <v>2226</v>
      </c>
      <c r="G448" s="277">
        <v>1275</v>
      </c>
      <c r="H448" s="275">
        <v>3590</v>
      </c>
      <c r="I448" s="276">
        <v>2761</v>
      </c>
      <c r="J448" s="273">
        <v>263</v>
      </c>
      <c r="K448" s="277">
        <v>1136</v>
      </c>
      <c r="L448" s="275">
        <v>1202</v>
      </c>
      <c r="M448" s="273">
        <v>4340</v>
      </c>
      <c r="N448" s="278">
        <v>2634</v>
      </c>
      <c r="O448" s="279">
        <v>4734</v>
      </c>
      <c r="P448" s="273">
        <v>2332</v>
      </c>
      <c r="Q448" s="277">
        <v>2569</v>
      </c>
      <c r="R448" s="275">
        <v>2948</v>
      </c>
      <c r="S448" s="276">
        <v>2194</v>
      </c>
      <c r="T448" s="273">
        <v>352</v>
      </c>
      <c r="U448" s="277">
        <v>1673</v>
      </c>
      <c r="V448" s="275">
        <v>1350</v>
      </c>
      <c r="W448" s="276">
        <v>3763</v>
      </c>
      <c r="X448" s="273">
        <v>2227</v>
      </c>
      <c r="Y448" s="277">
        <v>2125</v>
      </c>
      <c r="Z448" s="275">
        <v>4829</v>
      </c>
      <c r="AA448" s="273">
        <v>3482</v>
      </c>
      <c r="AB448" s="162">
        <f t="shared" si="7728"/>
        <v>30498</v>
      </c>
      <c r="AC448" s="165">
        <f t="shared" si="7759"/>
        <v>33446</v>
      </c>
      <c r="AE448" t="s">
        <v>85</v>
      </c>
      <c r="BI448" s="131" t="s">
        <v>21</v>
      </c>
      <c r="BJ448" s="123">
        <f>B448/B467</f>
        <v>0.10206372111134016</v>
      </c>
      <c r="BK448" s="124">
        <f t="shared" ref="BK448" si="7869">C448/C467</f>
        <v>4.0987165878606582E-2</v>
      </c>
      <c r="BL448" s="125">
        <f t="shared" ref="BL448" si="7870">D448/D467</f>
        <v>8.5600721193247006E-2</v>
      </c>
      <c r="BM448" s="126">
        <f t="shared" ref="BM448" si="7871">E448/E467</f>
        <v>7.67697812400924E-2</v>
      </c>
      <c r="BN448" s="123">
        <f t="shared" ref="BN448" si="7872">F448/F467</f>
        <v>8.321184254794213E-2</v>
      </c>
      <c r="BO448" s="124">
        <f t="shared" ref="BO448" si="7873">G448/G467</f>
        <v>4.9725049725049722E-2</v>
      </c>
      <c r="BP448" s="125">
        <f t="shared" ref="BP448" si="7874">H448/H467</f>
        <v>7.5567811059422826E-2</v>
      </c>
      <c r="BQ448" s="126">
        <f t="shared" ref="BQ448" si="7875">I448/I467</f>
        <v>5.17399696418867E-2</v>
      </c>
      <c r="BR448" s="123">
        <f t="shared" ref="BR448" si="7876">J448/J467</f>
        <v>2.9767968307866439E-2</v>
      </c>
      <c r="BS448" s="124">
        <f t="shared" ref="BS448" si="7877">K448/K467</f>
        <v>0.12660202830714365</v>
      </c>
      <c r="BT448" s="125">
        <f t="shared" ref="BT448" si="7878">L448/L467</f>
        <v>3.9548580265192645E-2</v>
      </c>
      <c r="BU448" s="123">
        <f t="shared" ref="BU448" si="7879">M448/M467</f>
        <v>0.13281919451585261</v>
      </c>
      <c r="BV448" s="127">
        <f t="shared" ref="BV448" si="7880">N448/N467</f>
        <v>5.3499614087825484E-2</v>
      </c>
      <c r="BW448" s="128">
        <f t="shared" ref="BW448" si="7881">O448/O467</f>
        <v>9.6182368597492837E-2</v>
      </c>
      <c r="BX448" s="123">
        <f t="shared" ref="BX448" si="7882">P448/P467</f>
        <v>7.9276584171879244E-2</v>
      </c>
      <c r="BY448" s="124">
        <f t="shared" ref="BY448" si="7883">Q448/Q467</f>
        <v>8.869631266399669E-2</v>
      </c>
      <c r="BZ448" s="125">
        <f t="shared" ref="BZ448" si="7884">R448/R467</f>
        <v>8.2727655394976854E-2</v>
      </c>
      <c r="CA448" s="126">
        <f t="shared" ref="CA448" si="7885">S448/S467</f>
        <v>6.1110801626650328E-2</v>
      </c>
      <c r="CB448" s="123">
        <f t="shared" ref="CB448" si="7886">T448/T467</f>
        <v>3.042350907519447E-2</v>
      </c>
      <c r="CC448" s="124">
        <f t="shared" ref="CC448" si="7887">U448/U467</f>
        <v>0.14411232664312171</v>
      </c>
      <c r="CD448" s="125">
        <f t="shared" ref="CD448" si="7888">V448/V467</f>
        <v>3.6914495091739358E-2</v>
      </c>
      <c r="CE448" s="126">
        <f t="shared" ref="CE448" si="7889">W448/W467</f>
        <v>8.8217366841710429E-2</v>
      </c>
      <c r="CF448" s="123">
        <f t="shared" ref="CF448" si="7890">X448/X467</f>
        <v>7.5624830209182287E-2</v>
      </c>
      <c r="CG448" s="124">
        <f t="shared" ref="CG448" si="7891">Y448/Y467</f>
        <v>0.11607581799311739</v>
      </c>
      <c r="CH448" s="125">
        <f t="shared" ref="CH448" si="7892">Z448/Z467</f>
        <v>8.0432392817882004E-2</v>
      </c>
      <c r="CI448" s="123">
        <f t="shared" ref="CI448" si="7893">AA448/AA467</f>
        <v>5.643618917955201E-2</v>
      </c>
      <c r="CJ448" s="129">
        <f t="shared" ref="CJ448" si="7894">AB448/AB467</f>
        <v>7.03592710762906E-2</v>
      </c>
      <c r="CK448" s="130">
        <f t="shared" ref="CK448" si="7895">AC448/AC467</f>
        <v>7.7324819264852421E-2</v>
      </c>
    </row>
    <row r="449" spans="1:89" ht="14.4" thickTop="1" thickBot="1" x14ac:dyDescent="0.3">
      <c r="A449" s="139" t="s">
        <v>22</v>
      </c>
      <c r="B449" s="187">
        <v>3047</v>
      </c>
      <c r="C449" s="188">
        <v>1332</v>
      </c>
      <c r="D449" s="189">
        <v>1506</v>
      </c>
      <c r="E449" s="190">
        <v>1140</v>
      </c>
      <c r="F449" s="187">
        <v>1830</v>
      </c>
      <c r="G449" s="191">
        <v>922</v>
      </c>
      <c r="H449" s="189">
        <v>2909</v>
      </c>
      <c r="I449" s="190">
        <v>2209</v>
      </c>
      <c r="J449" s="187">
        <v>266</v>
      </c>
      <c r="K449" s="191">
        <v>867</v>
      </c>
      <c r="L449" s="189">
        <v>965</v>
      </c>
      <c r="M449" s="187">
        <v>2686</v>
      </c>
      <c r="N449" s="192">
        <v>2121</v>
      </c>
      <c r="O449" s="193">
        <v>3484</v>
      </c>
      <c r="P449" s="187">
        <v>1439</v>
      </c>
      <c r="Q449" s="191">
        <v>1697</v>
      </c>
      <c r="R449" s="189">
        <v>2148</v>
      </c>
      <c r="S449" s="190">
        <v>1733</v>
      </c>
      <c r="T449" s="187">
        <v>332</v>
      </c>
      <c r="U449" s="191">
        <v>853</v>
      </c>
      <c r="V449" s="189">
        <v>1124</v>
      </c>
      <c r="W449" s="190">
        <v>2981</v>
      </c>
      <c r="X449" s="187">
        <v>1638</v>
      </c>
      <c r="Y449" s="191">
        <v>1347</v>
      </c>
      <c r="Z449" s="189">
        <v>3764</v>
      </c>
      <c r="AA449" s="187">
        <v>3044</v>
      </c>
      <c r="AB449" s="162">
        <f t="shared" si="7728"/>
        <v>23089</v>
      </c>
      <c r="AC449" s="165">
        <f t="shared" si="7759"/>
        <v>24295</v>
      </c>
      <c r="AE449" s="290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39" t="s">
        <v>22</v>
      </c>
      <c r="BJ449" s="123">
        <f>B449/B467</f>
        <v>6.9790879314688845E-2</v>
      </c>
      <c r="BK449" s="124">
        <f t="shared" ref="BK449" si="7896">C449/C467</f>
        <v>3.2133552060214225E-2</v>
      </c>
      <c r="BL449" s="125">
        <f t="shared" ref="BL449" si="7897">D449/D467</f>
        <v>6.1711194886084252E-2</v>
      </c>
      <c r="BM449" s="126">
        <f t="shared" ref="BM449" si="7898">E449/E467</f>
        <v>5.1632773223424973E-2</v>
      </c>
      <c r="BN449" s="123">
        <f t="shared" ref="BN449" si="7899">F449/F467</f>
        <v>6.8408657620275884E-2</v>
      </c>
      <c r="BO449" s="124">
        <f t="shared" ref="BO449" si="7900">G449/G467</f>
        <v>3.5958035958035955E-2</v>
      </c>
      <c r="BP449" s="125">
        <f t="shared" ref="BP449" si="7901">H449/H467</f>
        <v>6.1233081440629805E-2</v>
      </c>
      <c r="BQ449" s="126">
        <f t="shared" ref="BQ449" si="7902">I449/I467</f>
        <v>4.1395723628731521E-2</v>
      </c>
      <c r="BR449" s="123">
        <f t="shared" ref="BR449" si="7903">J449/J467</f>
        <v>3.0107526881720432E-2</v>
      </c>
      <c r="BS449" s="124">
        <f t="shared" ref="BS449" si="7904">K449/K467</f>
        <v>9.6623202942159814E-2</v>
      </c>
      <c r="BT449" s="125">
        <f t="shared" ref="BT449" si="7905">L449/L467</f>
        <v>3.1750732076464977E-2</v>
      </c>
      <c r="BU449" s="123">
        <f t="shared" ref="BU449" si="7906">M449/M467</f>
        <v>8.2201003794834124E-2</v>
      </c>
      <c r="BV449" s="127">
        <f t="shared" ref="BV449" si="7907">N449/N467</f>
        <v>4.3079985375959702E-2</v>
      </c>
      <c r="BW449" s="128">
        <f t="shared" ref="BW449" si="7908">O449/O467</f>
        <v>7.0785672199760258E-2</v>
      </c>
      <c r="BX449" s="123">
        <f t="shared" ref="BX449" si="7909">P449/P467</f>
        <v>4.8918955670383464E-2</v>
      </c>
      <c r="BY449" s="124">
        <f t="shared" ref="BY449" si="7910">Q449/Q467</f>
        <v>5.8589973760530316E-2</v>
      </c>
      <c r="BZ449" s="125">
        <f t="shared" ref="BZ449" si="7911">R449/R467</f>
        <v>6.0277816753192083E-2</v>
      </c>
      <c r="CA449" s="126">
        <f t="shared" ref="CA449" si="7912">S449/S467</f>
        <v>4.8270291348671383E-2</v>
      </c>
      <c r="CB449" s="123">
        <f t="shared" ref="CB449" si="7913">T449/T467</f>
        <v>2.8694900605012966E-2</v>
      </c>
      <c r="CC449" s="124">
        <f t="shared" ref="CC449" si="7914">U449/U467</f>
        <v>7.3477474373331034E-2</v>
      </c>
      <c r="CD449" s="125">
        <f t="shared" ref="CD449" si="7915">V449/V467</f>
        <v>3.0734735172677805E-2</v>
      </c>
      <c r="CE449" s="126">
        <f t="shared" ref="CE449" si="7916">W449/W467</f>
        <v>6.9884658664666172E-2</v>
      </c>
      <c r="CF449" s="123">
        <f t="shared" ref="CF449" si="7917">X449/X467</f>
        <v>5.5623471882640586E-2</v>
      </c>
      <c r="CG449" s="124">
        <f t="shared" ref="CG449" si="7918">Y449/Y467</f>
        <v>7.3578412629049003E-2</v>
      </c>
      <c r="CH449" s="125">
        <f t="shared" ref="CH449" si="7919">Z449/Z467</f>
        <v>6.2693627369332761E-2</v>
      </c>
      <c r="CI449" s="123">
        <f t="shared" ref="CI449" si="7920">AA449/AA467</f>
        <v>4.9337093584881198E-2</v>
      </c>
      <c r="CJ449" s="129">
        <f t="shared" ref="CJ449" si="7921">AB449/AB467</f>
        <v>5.3266614528181315E-2</v>
      </c>
      <c r="CK449" s="130">
        <f t="shared" ref="CK449" si="7922">AC449/AC467</f>
        <v>5.6168345513352556E-2</v>
      </c>
    </row>
    <row r="450" spans="1:89" ht="15" thickTop="1" thickBot="1" x14ac:dyDescent="0.35">
      <c r="A450" s="131" t="s">
        <v>23</v>
      </c>
      <c r="B450" s="180">
        <v>2250</v>
      </c>
      <c r="C450" s="181">
        <v>1536</v>
      </c>
      <c r="D450" s="182">
        <v>1260</v>
      </c>
      <c r="E450" s="183">
        <v>894</v>
      </c>
      <c r="F450" s="180">
        <v>1434</v>
      </c>
      <c r="G450" s="184">
        <v>788</v>
      </c>
      <c r="H450" s="182">
        <v>2739</v>
      </c>
      <c r="I450" s="183">
        <v>2089</v>
      </c>
      <c r="J450" s="180">
        <v>298</v>
      </c>
      <c r="K450" s="184">
        <v>771</v>
      </c>
      <c r="L450" s="182">
        <v>718</v>
      </c>
      <c r="M450" s="180">
        <v>2200</v>
      </c>
      <c r="N450" s="185">
        <v>2052</v>
      </c>
      <c r="O450" s="186">
        <v>2672</v>
      </c>
      <c r="P450" s="180">
        <v>1284</v>
      </c>
      <c r="Q450" s="184">
        <v>1167</v>
      </c>
      <c r="R450" s="182">
        <v>1922</v>
      </c>
      <c r="S450" s="183">
        <v>1431</v>
      </c>
      <c r="T450" s="180">
        <v>318</v>
      </c>
      <c r="U450" s="184">
        <v>513</v>
      </c>
      <c r="V450" s="182">
        <v>898</v>
      </c>
      <c r="W450" s="183">
        <v>2912</v>
      </c>
      <c r="X450" s="180">
        <v>1357</v>
      </c>
      <c r="Y450" s="184">
        <v>824</v>
      </c>
      <c r="Z450" s="182">
        <v>3310</v>
      </c>
      <c r="AA450" s="180">
        <v>2853</v>
      </c>
      <c r="AB450" s="162">
        <f t="shared" si="7728"/>
        <v>19840</v>
      </c>
      <c r="AC450" s="165">
        <f t="shared" si="7759"/>
        <v>20650</v>
      </c>
      <c r="AE450" s="291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68" t="s">
        <v>14</v>
      </c>
      <c r="BG450" s="169" t="s">
        <v>15</v>
      </c>
      <c r="BI450" s="131" t="s">
        <v>23</v>
      </c>
      <c r="BJ450" s="123">
        <f>B450/B467</f>
        <v>5.153576582148011E-2</v>
      </c>
      <c r="BK450" s="124">
        <f t="shared" ref="BK450" si="7923">C450/C467</f>
        <v>3.7054906880247034E-2</v>
      </c>
      <c r="BL450" s="125">
        <f t="shared" ref="BL450" si="7924">D450/D467</f>
        <v>5.1630880183576464E-2</v>
      </c>
      <c r="BM450" s="126">
        <f t="shared" ref="BM450" si="7925">E450/E467</f>
        <v>4.0490964264685902E-2</v>
      </c>
      <c r="BN450" s="123">
        <f t="shared" ref="BN450" si="7926">F450/F467</f>
        <v>5.3605472692609624E-2</v>
      </c>
      <c r="BO450" s="124">
        <f t="shared" ref="BO450" si="7927">G450/G467</f>
        <v>3.0732030732030732E-2</v>
      </c>
      <c r="BP450" s="125">
        <f t="shared" ref="BP450" si="7928">H450/H467</f>
        <v>5.76546614183173E-2</v>
      </c>
      <c r="BQ450" s="126">
        <f t="shared" ref="BQ450" si="7929">I450/I467</f>
        <v>3.9146974495436915E-2</v>
      </c>
      <c r="BR450" s="123">
        <f t="shared" ref="BR450" si="7930">J450/J467</f>
        <v>3.3729485002829657E-2</v>
      </c>
      <c r="BS450" s="124">
        <f t="shared" ref="BS450" si="7931">K450/K467</f>
        <v>8.592443998662655E-2</v>
      </c>
      <c r="BT450" s="125">
        <f t="shared" ref="BT450" si="7932">L450/L467</f>
        <v>2.3623860757411245E-2</v>
      </c>
      <c r="BU450" s="123">
        <f t="shared" ref="BU450" si="7933">M450/M467</f>
        <v>6.732770228914188E-2</v>
      </c>
      <c r="BV450" s="127">
        <f t="shared" ref="BV450" si="7934">N450/N467</f>
        <v>4.1678514847463134E-2</v>
      </c>
      <c r="BW450" s="128">
        <f t="shared" ref="BW450" si="7935">O450/O467</f>
        <v>5.428797821979317E-2</v>
      </c>
      <c r="BX450" s="123">
        <f t="shared" ref="BX450" si="7936">P450/P467</f>
        <v>4.364971444112048E-2</v>
      </c>
      <c r="BY450" s="124">
        <f t="shared" ref="BY450" si="7937">Q450/Q467</f>
        <v>4.0291396215992266E-2</v>
      </c>
      <c r="BZ450" s="125">
        <f t="shared" ref="BZ450" si="7938">R450/R467</f>
        <v>5.393573733688789E-2</v>
      </c>
      <c r="CA450" s="126">
        <f t="shared" ref="CA450" si="7939">S450/S467</f>
        <v>3.9858503704528994E-2</v>
      </c>
      <c r="CB450" s="123">
        <f t="shared" ref="CB450" si="7940">T450/T467</f>
        <v>2.7484874675885913E-2</v>
      </c>
      <c r="CC450" s="124">
        <f t="shared" ref="CC450" si="7941">U450/U467</f>
        <v>4.4189852700491E-2</v>
      </c>
      <c r="CD450" s="125">
        <f t="shared" ref="CD450" si="7942">V450/V467</f>
        <v>2.4554975253616253E-2</v>
      </c>
      <c r="CE450" s="126">
        <f t="shared" ref="CE450" si="7943">W450/W467</f>
        <v>6.826706676669167E-2</v>
      </c>
      <c r="CF450" s="123">
        <f t="shared" ref="CF450" si="7944">X450/X467</f>
        <v>4.6081227927193699E-2</v>
      </c>
      <c r="CG450" s="124">
        <f t="shared" ref="CG450" si="7945">Y450/Y467</f>
        <v>4.5010105424154692E-2</v>
      </c>
      <c r="CH450" s="125">
        <f t="shared" ref="CH450" si="7946">Z450/Z467</f>
        <v>5.5131749891735235E-2</v>
      </c>
      <c r="CI450" s="123">
        <f t="shared" ref="CI450" si="7947">AA450/AA467</f>
        <v>4.6241369250218808E-2</v>
      </c>
      <c r="CJ450" s="129">
        <f t="shared" ref="CJ450" si="7948">AB450/AB467</f>
        <v>4.5771130505397259E-2</v>
      </c>
      <c r="CK450" s="130">
        <f t="shared" ref="CK450" si="7949">AC450/AC467</f>
        <v>4.7741359738659402E-2</v>
      </c>
    </row>
    <row r="451" spans="1:89" ht="13.8" thickTop="1" x14ac:dyDescent="0.25">
      <c r="A451" s="139" t="s">
        <v>24</v>
      </c>
      <c r="B451" s="194">
        <v>2050</v>
      </c>
      <c r="C451" s="188">
        <v>1412</v>
      </c>
      <c r="D451" s="189">
        <v>1240</v>
      </c>
      <c r="E451" s="190">
        <v>709</v>
      </c>
      <c r="F451" s="187">
        <v>1356</v>
      </c>
      <c r="G451" s="191">
        <v>652</v>
      </c>
      <c r="H451" s="189">
        <v>2453</v>
      </c>
      <c r="I451" s="190">
        <v>1899</v>
      </c>
      <c r="J451" s="187">
        <v>315</v>
      </c>
      <c r="K451" s="191">
        <v>548</v>
      </c>
      <c r="L451" s="189">
        <v>810</v>
      </c>
      <c r="M451" s="187">
        <v>1746</v>
      </c>
      <c r="N451" s="192">
        <v>1683</v>
      </c>
      <c r="O451" s="195">
        <v>2485</v>
      </c>
      <c r="P451" s="187">
        <v>1167</v>
      </c>
      <c r="Q451" s="191">
        <v>1032</v>
      </c>
      <c r="R451" s="189">
        <v>1687</v>
      </c>
      <c r="S451" s="190">
        <v>1303</v>
      </c>
      <c r="T451" s="187">
        <v>351</v>
      </c>
      <c r="U451" s="191">
        <v>462</v>
      </c>
      <c r="V451" s="189">
        <v>896</v>
      </c>
      <c r="W451" s="196">
        <v>2283</v>
      </c>
      <c r="X451" s="187">
        <v>1040</v>
      </c>
      <c r="Y451" s="191">
        <v>691</v>
      </c>
      <c r="Z451" s="189">
        <v>3028</v>
      </c>
      <c r="AA451" s="187">
        <v>2381</v>
      </c>
      <c r="AB451" s="162">
        <f t="shared" si="7728"/>
        <v>18076</v>
      </c>
      <c r="AC451" s="165">
        <f t="shared" si="7759"/>
        <v>17603</v>
      </c>
      <c r="AE451" s="254" t="str">
        <f>$AE$17</f>
        <v>17:00 - 17:59</v>
      </c>
      <c r="AF451" s="120">
        <f t="shared" ref="AF451:AO452" si="7950">SUMIF($A$9:$A$32,$AE451,B$443:B$466)</f>
        <v>2168</v>
      </c>
      <c r="AG451" s="177">
        <f t="shared" si="7950"/>
        <v>4853</v>
      </c>
      <c r="AH451" s="121">
        <f t="shared" si="7950"/>
        <v>2108</v>
      </c>
      <c r="AI451" s="172">
        <f t="shared" si="7950"/>
        <v>1696</v>
      </c>
      <c r="AJ451" s="120">
        <f t="shared" si="7950"/>
        <v>1596</v>
      </c>
      <c r="AK451" s="122">
        <f t="shared" si="7950"/>
        <v>2926</v>
      </c>
      <c r="AL451" s="121">
        <f t="shared" si="7950"/>
        <v>2911</v>
      </c>
      <c r="AM451" s="172">
        <f t="shared" si="7950"/>
        <v>5277</v>
      </c>
      <c r="AN451" s="120">
        <f t="shared" si="7950"/>
        <v>1354</v>
      </c>
      <c r="AO451" s="122">
        <f t="shared" si="7950"/>
        <v>370</v>
      </c>
      <c r="AP451" s="121">
        <f t="shared" ref="AP451:AY452" si="7951">SUMIF($A$9:$A$32,$AE451,L$443:L$466)</f>
        <v>4082</v>
      </c>
      <c r="AQ451" s="120">
        <f t="shared" si="7951"/>
        <v>1203</v>
      </c>
      <c r="AR451" s="171">
        <f t="shared" si="7951"/>
        <v>5165</v>
      </c>
      <c r="AS451" s="173">
        <f t="shared" si="7951"/>
        <v>2925</v>
      </c>
      <c r="AT451" s="120">
        <f t="shared" si="7951"/>
        <v>2768</v>
      </c>
      <c r="AU451" s="122">
        <f t="shared" si="7951"/>
        <v>2125</v>
      </c>
      <c r="AV451" s="121">
        <f t="shared" si="7951"/>
        <v>2605</v>
      </c>
      <c r="AW451" s="172">
        <f t="shared" si="7951"/>
        <v>3350</v>
      </c>
      <c r="AX451" s="120">
        <f t="shared" si="7951"/>
        <v>1882</v>
      </c>
      <c r="AY451" s="122">
        <f t="shared" si="7951"/>
        <v>376</v>
      </c>
      <c r="AZ451" s="121">
        <f t="shared" ref="AZ451:BE452" si="7952">SUMIF($A$9:$A$32,$AE451,V$443:V$466)</f>
        <v>4598</v>
      </c>
      <c r="BA451" s="172">
        <f t="shared" si="7952"/>
        <v>2252</v>
      </c>
      <c r="BB451" s="120">
        <f t="shared" si="7952"/>
        <v>3058</v>
      </c>
      <c r="BC451" s="122">
        <f t="shared" si="7952"/>
        <v>1067</v>
      </c>
      <c r="BD451" s="21">
        <f t="shared" si="7952"/>
        <v>4162</v>
      </c>
      <c r="BE451" s="176">
        <f t="shared" si="7952"/>
        <v>5921</v>
      </c>
      <c r="BF451" s="162">
        <f>AF451+AH451+AJ451+AL451+AN451+AP451+AR451+AT451+AV451+AX451+AZ451+BB451+BD451</f>
        <v>38457</v>
      </c>
      <c r="BG451" s="163">
        <f>AG451+AI451+AK451+AM451+AO451+AQ451+AS451+AU451+AW451+AY451+BA451+BC451+BE451</f>
        <v>34341</v>
      </c>
      <c r="BI451" s="139" t="s">
        <v>24</v>
      </c>
      <c r="BJ451" s="123">
        <f>B451/B467</f>
        <v>4.6954808859570762E-2</v>
      </c>
      <c r="BK451" s="124">
        <f t="shared" ref="BK451" si="7953">C451/C467</f>
        <v>3.4063495126893759E-2</v>
      </c>
      <c r="BL451" s="125">
        <f t="shared" ref="BL451" si="7954">D451/D467</f>
        <v>5.081134240288477E-2</v>
      </c>
      <c r="BM451" s="126">
        <f t="shared" ref="BM451" si="7955">E451/E467</f>
        <v>3.2111961592463427E-2</v>
      </c>
      <c r="BN451" s="123">
        <f t="shared" ref="BN451" si="7956">F451/F467</f>
        <v>5.0689693843220814E-2</v>
      </c>
      <c r="BO451" s="124">
        <f t="shared" ref="BO451" si="7957">G451/G467</f>
        <v>2.5428025428025428E-2</v>
      </c>
      <c r="BP451" s="125">
        <f t="shared" ref="BP451" si="7958">H451/H467</f>
        <v>5.1634495969015093E-2</v>
      </c>
      <c r="BQ451" s="126">
        <f t="shared" ref="BQ451" si="7959">I451/I467</f>
        <v>3.5586455034387121E-2</v>
      </c>
      <c r="BR451" s="123">
        <f t="shared" ref="BR451" si="7960">J451/J467</f>
        <v>3.5653650254668934E-2</v>
      </c>
      <c r="BS451" s="124">
        <f t="shared" ref="BS451" si="7961">K451/K467</f>
        <v>6.1072105204502396E-2</v>
      </c>
      <c r="BT451" s="125">
        <f t="shared" ref="BT451" si="7962">L451/L467</f>
        <v>2.6650873556411016E-2</v>
      </c>
      <c r="BU451" s="123">
        <f t="shared" ref="BU451" si="7963">M451/M467</f>
        <v>5.3433712816746234E-2</v>
      </c>
      <c r="BV451" s="127">
        <f t="shared" ref="BV451" si="7964">N451/N467</f>
        <v>3.4183694195068448E-2</v>
      </c>
      <c r="BW451" s="128">
        <f t="shared" ref="BW451" si="7965">O451/O467</f>
        <v>5.0488632438692373E-2</v>
      </c>
      <c r="BX451" s="123">
        <f t="shared" ref="BX451" si="7966">P451/P467</f>
        <v>3.9672287190644549E-2</v>
      </c>
      <c r="BY451" s="124">
        <f t="shared" ref="BY451" si="7967">Q451/Q467</f>
        <v>3.563043778483635E-2</v>
      </c>
      <c r="BZ451" s="125">
        <f t="shared" ref="BZ451" si="7968">R451/R467</f>
        <v>4.7341097235863619E-2</v>
      </c>
      <c r="CA451" s="126">
        <f t="shared" ref="CA451" si="7969">S451/S467</f>
        <v>3.6293242716283217E-2</v>
      </c>
      <c r="CB451" s="123">
        <f t="shared" ref="CB451" si="7970">T451/T467</f>
        <v>3.0337078651685393E-2</v>
      </c>
      <c r="CC451" s="124">
        <f t="shared" ref="CC451" si="7971">U451/U467</f>
        <v>3.9796709449564996E-2</v>
      </c>
      <c r="CD451" s="125">
        <f t="shared" ref="CD451" si="7972">V451/V467</f>
        <v>2.4500287112739601E-2</v>
      </c>
      <c r="CE451" s="126">
        <f t="shared" ref="CE451" si="7973">W451/W467</f>
        <v>5.352119279819955E-2</v>
      </c>
      <c r="CF451" s="123">
        <f t="shared" ref="CF451" si="7974">X451/X467</f>
        <v>3.5316490084216244E-2</v>
      </c>
      <c r="CG451" s="124">
        <f t="shared" ref="CG451" si="7975">Y451/Y467</f>
        <v>3.7745124815644286E-2</v>
      </c>
      <c r="CH451" s="125">
        <f t="shared" ref="CH451" si="7976">Z451/Z467</f>
        <v>5.0434724674372898E-2</v>
      </c>
      <c r="CI451" s="123">
        <f t="shared" ref="CI451" si="7977">AA451/AA467</f>
        <v>3.8591202308016465E-2</v>
      </c>
      <c r="CJ451" s="129">
        <f t="shared" ref="CJ451" si="7978">AB451/AB467</f>
        <v>4.1701560232639157E-2</v>
      </c>
      <c r="CK451" s="130">
        <f t="shared" ref="CK451" si="7979">AC451/AC467</f>
        <v>4.0696908255671745E-2</v>
      </c>
    </row>
    <row r="452" spans="1:89" x14ac:dyDescent="0.25">
      <c r="A452" s="131" t="s">
        <v>25</v>
      </c>
      <c r="B452" s="197">
        <v>1974</v>
      </c>
      <c r="C452" s="181">
        <v>1607</v>
      </c>
      <c r="D452" s="182">
        <v>1040</v>
      </c>
      <c r="E452" s="183">
        <v>746</v>
      </c>
      <c r="F452" s="180">
        <v>1275</v>
      </c>
      <c r="G452" s="184">
        <v>752</v>
      </c>
      <c r="H452" s="182">
        <v>2581</v>
      </c>
      <c r="I452" s="183">
        <v>2023</v>
      </c>
      <c r="J452" s="180">
        <v>322</v>
      </c>
      <c r="K452" s="181">
        <v>409</v>
      </c>
      <c r="L452" s="182">
        <v>809</v>
      </c>
      <c r="M452" s="180">
        <v>1666</v>
      </c>
      <c r="N452" s="185">
        <v>1763</v>
      </c>
      <c r="O452" s="198">
        <v>2334</v>
      </c>
      <c r="P452" s="180">
        <v>1348</v>
      </c>
      <c r="Q452" s="181">
        <v>1132</v>
      </c>
      <c r="R452" s="182">
        <v>1711</v>
      </c>
      <c r="S452" s="183">
        <v>1436</v>
      </c>
      <c r="T452" s="189">
        <v>336</v>
      </c>
      <c r="U452" s="180">
        <v>430</v>
      </c>
      <c r="V452" s="182">
        <v>955</v>
      </c>
      <c r="W452" s="199">
        <v>2529</v>
      </c>
      <c r="X452" s="180">
        <v>1222</v>
      </c>
      <c r="Y452" s="184">
        <v>780</v>
      </c>
      <c r="Z452" s="182">
        <v>3052</v>
      </c>
      <c r="AA452" s="180">
        <v>3281</v>
      </c>
      <c r="AB452" s="162">
        <f t="shared" si="7728"/>
        <v>18388</v>
      </c>
      <c r="AC452" s="165">
        <f t="shared" si="7759"/>
        <v>19125</v>
      </c>
      <c r="AE452" s="256" t="str">
        <f>$AE$18</f>
        <v>18:00 - 18:59</v>
      </c>
      <c r="AF452" s="120">
        <f t="shared" si="7950"/>
        <v>2200</v>
      </c>
      <c r="AG452" s="181">
        <f t="shared" si="7950"/>
        <v>5405</v>
      </c>
      <c r="AH452" s="182">
        <f t="shared" si="7950"/>
        <v>1608</v>
      </c>
      <c r="AI452" s="183">
        <f t="shared" si="7950"/>
        <v>1849</v>
      </c>
      <c r="AJ452" s="180">
        <f t="shared" si="7950"/>
        <v>1286</v>
      </c>
      <c r="AK452" s="184">
        <f t="shared" si="7950"/>
        <v>3027</v>
      </c>
      <c r="AL452" s="182">
        <f t="shared" si="7950"/>
        <v>2982</v>
      </c>
      <c r="AM452" s="183">
        <f t="shared" si="7950"/>
        <v>6219</v>
      </c>
      <c r="AN452" s="180">
        <f t="shared" si="7950"/>
        <v>1221</v>
      </c>
      <c r="AO452" s="184">
        <f t="shared" si="7950"/>
        <v>377</v>
      </c>
      <c r="AP452" s="182">
        <f t="shared" si="7951"/>
        <v>3916</v>
      </c>
      <c r="AQ452" s="180">
        <f t="shared" si="7951"/>
        <v>1086</v>
      </c>
      <c r="AR452" s="185">
        <f t="shared" si="7951"/>
        <v>5048</v>
      </c>
      <c r="AS452" s="186">
        <f t="shared" si="7951"/>
        <v>3153</v>
      </c>
      <c r="AT452" s="180">
        <f t="shared" si="7951"/>
        <v>2634</v>
      </c>
      <c r="AU452" s="184">
        <f t="shared" si="7951"/>
        <v>2627</v>
      </c>
      <c r="AV452" s="182">
        <f t="shared" si="7951"/>
        <v>2562</v>
      </c>
      <c r="AW452" s="183">
        <f t="shared" si="7951"/>
        <v>3766</v>
      </c>
      <c r="AX452" s="180">
        <f t="shared" si="7951"/>
        <v>1806</v>
      </c>
      <c r="AY452" s="184">
        <f t="shared" si="7951"/>
        <v>368</v>
      </c>
      <c r="AZ452" s="182">
        <f t="shared" si="7952"/>
        <v>4570</v>
      </c>
      <c r="BA452" s="183">
        <f t="shared" si="7952"/>
        <v>2720</v>
      </c>
      <c r="BB452" s="180">
        <f t="shared" si="7952"/>
        <v>3079</v>
      </c>
      <c r="BC452" s="184">
        <f t="shared" si="7952"/>
        <v>1130</v>
      </c>
      <c r="BD452" s="182">
        <f t="shared" si="7952"/>
        <v>4079</v>
      </c>
      <c r="BE452" s="180">
        <f t="shared" si="7952"/>
        <v>6686</v>
      </c>
      <c r="BF452" s="164">
        <f>SUM(AF452,AH452,AJ452,AL452,AN452,AP452,AR452,AT452,AV452,AX452,AZ452,BB452,BD452)</f>
        <v>36991</v>
      </c>
      <c r="BG452" s="165">
        <f>SUM(AG452,AI452,AK452,AM452,AO452,AQ452,AS452,AU452,AW452,AY452,BA452,BC452,BE452)</f>
        <v>38413</v>
      </c>
      <c r="BI452" s="131" t="s">
        <v>25</v>
      </c>
      <c r="BJ452" s="123">
        <f>B452/B467</f>
        <v>4.5214045214045213E-2</v>
      </c>
      <c r="BK452" s="124">
        <f t="shared" ref="BK452" si="7980">C452/C467</f>
        <v>3.8767731351925121E-2</v>
      </c>
      <c r="BL452" s="125">
        <f t="shared" ref="BL452" si="7981">D452/D467</f>
        <v>4.2615964595967872E-2</v>
      </c>
      <c r="BM452" s="126">
        <f t="shared" ref="BM452" si="7982">E452/E467</f>
        <v>3.3787762126907921E-2</v>
      </c>
      <c r="BN452" s="123">
        <f t="shared" ref="BN452" si="7983">F452/F467</f>
        <v>4.7661769653470895E-2</v>
      </c>
      <c r="BO452" s="124">
        <f t="shared" ref="BO452" si="7984">G452/G467</f>
        <v>2.9328029328029328E-2</v>
      </c>
      <c r="BP452" s="125">
        <f t="shared" ref="BP452" si="7985">H452/H467</f>
        <v>5.4328835750520978E-2</v>
      </c>
      <c r="BQ452" s="126">
        <f t="shared" ref="BQ452" si="7986">I452/I467</f>
        <v>3.7910162472124878E-2</v>
      </c>
      <c r="BR452" s="123">
        <f t="shared" ref="BR452" si="7987">J452/J467</f>
        <v>3.6445953593661574E-2</v>
      </c>
      <c r="BS452" s="124">
        <f t="shared" ref="BS452" si="7988">K452/K467</f>
        <v>4.5581188008469851E-2</v>
      </c>
      <c r="BT452" s="125">
        <f t="shared" ref="BT452" si="7989">L452/L467</f>
        <v>2.6617971243378408E-2</v>
      </c>
      <c r="BU452" s="123">
        <f t="shared" ref="BU452" si="7990">M452/M467</f>
        <v>5.0985432733504712E-2</v>
      </c>
      <c r="BV452" s="127">
        <f t="shared" ref="BV452" si="7991">N452/N467</f>
        <v>3.5808587561441278E-2</v>
      </c>
      <c r="BW452" s="128">
        <f t="shared" ref="BW452" si="7992">O452/O467</f>
        <v>4.7420711513846282E-2</v>
      </c>
      <c r="BX452" s="123">
        <f t="shared" ref="BX452" si="7993">P452/P467</f>
        <v>4.5825401142235517E-2</v>
      </c>
      <c r="BY452" s="124">
        <f t="shared" ref="BY452" si="7994">Q452/Q467</f>
        <v>3.9082999585692585E-2</v>
      </c>
      <c r="BZ452" s="125">
        <f t="shared" ref="BZ452" si="7995">R452/R467</f>
        <v>4.8014592395117163E-2</v>
      </c>
      <c r="CA452" s="126">
        <f t="shared" ref="CA452" si="7996">S452/S467</f>
        <v>3.9997771711882346E-2</v>
      </c>
      <c r="CB452" s="123">
        <f t="shared" ref="CB452" si="7997">T452/T467</f>
        <v>2.9040622299049267E-2</v>
      </c>
      <c r="CC452" s="124">
        <f t="shared" ref="CC452" si="7998">U452/U467</f>
        <v>3.7040227409768284E-2</v>
      </c>
      <c r="CD452" s="125">
        <f t="shared" ref="CD452" si="7999">V452/V467</f>
        <v>2.6113587268600805E-2</v>
      </c>
      <c r="CE452" s="126">
        <f t="shared" ref="CE452" si="8000">W452/W467</f>
        <v>5.928825956489122E-2</v>
      </c>
      <c r="CF452" s="123">
        <f t="shared" ref="CF452" si="8001">X452/X467</f>
        <v>4.149687584895409E-2</v>
      </c>
      <c r="CG452" s="124">
        <f t="shared" ref="CG452" si="8002">Y452/Y467</f>
        <v>4.2606653192767796E-2</v>
      </c>
      <c r="CH452" s="125">
        <f t="shared" ref="CH452" si="8003">Z452/Z467</f>
        <v>5.0834471501382456E-2</v>
      </c>
      <c r="CI452" s="123">
        <f t="shared" ref="CI452" si="8004">AA452/AA467</f>
        <v>5.317838503679212E-2</v>
      </c>
      <c r="CJ452" s="129">
        <f t="shared" ref="CJ452" si="8005">AB452/AB467</f>
        <v>4.2421348172038548E-2</v>
      </c>
      <c r="CK452" s="130">
        <f t="shared" ref="CK452" si="8006">AC452/AC467</f>
        <v>4.4215666101785039E-2</v>
      </c>
    </row>
    <row r="453" spans="1:89" ht="13.8" thickBot="1" x14ac:dyDescent="0.3">
      <c r="A453" s="139" t="s">
        <v>26</v>
      </c>
      <c r="B453" s="194">
        <v>1597</v>
      </c>
      <c r="C453" s="188">
        <v>1321</v>
      </c>
      <c r="D453" s="189">
        <v>911</v>
      </c>
      <c r="E453" s="190">
        <v>792</v>
      </c>
      <c r="F453" s="187">
        <v>994</v>
      </c>
      <c r="G453" s="191">
        <v>807</v>
      </c>
      <c r="H453" s="189">
        <v>2181</v>
      </c>
      <c r="I453" s="190">
        <v>1920</v>
      </c>
      <c r="J453" s="187">
        <v>311</v>
      </c>
      <c r="K453" s="188">
        <v>322</v>
      </c>
      <c r="L453" s="189">
        <v>916</v>
      </c>
      <c r="M453" s="187">
        <v>1354</v>
      </c>
      <c r="N453" s="192">
        <v>1754</v>
      </c>
      <c r="O453" s="195">
        <v>1865</v>
      </c>
      <c r="P453" s="187">
        <v>1089</v>
      </c>
      <c r="Q453" s="188">
        <v>1067</v>
      </c>
      <c r="R453" s="189">
        <v>1684</v>
      </c>
      <c r="S453" s="190">
        <v>1242</v>
      </c>
      <c r="T453" s="187">
        <v>245</v>
      </c>
      <c r="U453" s="191">
        <v>402</v>
      </c>
      <c r="V453" s="189">
        <v>1090</v>
      </c>
      <c r="W453" s="196">
        <v>1955</v>
      </c>
      <c r="X453" s="187">
        <v>1089</v>
      </c>
      <c r="Y453" s="191">
        <v>745</v>
      </c>
      <c r="Z453" s="189">
        <v>2537</v>
      </c>
      <c r="AA453" s="187">
        <v>2789</v>
      </c>
      <c r="AB453" s="162">
        <f t="shared" si="7728"/>
        <v>16398</v>
      </c>
      <c r="AC453" s="165">
        <f t="shared" si="7759"/>
        <v>16581</v>
      </c>
      <c r="AE453" s="254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26</v>
      </c>
      <c r="BJ453" s="123">
        <f>B453/B467</f>
        <v>3.6578941340846105E-2</v>
      </c>
      <c r="BK453" s="124">
        <f t="shared" ref="BK453" si="8007">C453/C467</f>
        <v>3.1868184888545786E-2</v>
      </c>
      <c r="BL453" s="125">
        <f t="shared" ref="BL453" si="8008">D453/D467</f>
        <v>3.7329945910506472E-2</v>
      </c>
      <c r="BM453" s="126">
        <f t="shared" ref="BM453" si="8009">E453/E467</f>
        <v>3.5871189818379452E-2</v>
      </c>
      <c r="BN453" s="123">
        <f t="shared" ref="BN453" si="8010">F453/F467</f>
        <v>3.7157489439647119E-2</v>
      </c>
      <c r="BO453" s="124">
        <f t="shared" ref="BO453" si="8011">G453/G467</f>
        <v>3.1473031473031474E-2</v>
      </c>
      <c r="BP453" s="125">
        <f t="shared" ref="BP453" si="8012">H453/H467</f>
        <v>4.5909023933315092E-2</v>
      </c>
      <c r="BQ453" s="126">
        <f t="shared" ref="BQ453" si="8013">I453/I467</f>
        <v>3.5979986132713679E-2</v>
      </c>
      <c r="BR453" s="123">
        <f t="shared" ref="BR453" si="8014">J453/J467</f>
        <v>3.5200905489530275E-2</v>
      </c>
      <c r="BS453" s="124">
        <f t="shared" ref="BS453" si="8015">K453/K467</f>
        <v>3.5885434080017833E-2</v>
      </c>
      <c r="BT453" s="125">
        <f t="shared" ref="BT453" si="8016">L453/L467</f>
        <v>3.0138518737867274E-2</v>
      </c>
      <c r="BU453" s="123">
        <f t="shared" ref="BU453" si="8017">M453/M467</f>
        <v>4.1437140408862774E-2</v>
      </c>
      <c r="BV453" s="127">
        <f t="shared" ref="BV453" si="8018">N453/N467</f>
        <v>3.5625787057724338E-2</v>
      </c>
      <c r="BW453" s="128">
        <f t="shared" ref="BW453" si="8019">O453/O467</f>
        <v>3.7891871025417016E-2</v>
      </c>
      <c r="BX453" s="123">
        <f t="shared" ref="BX453" si="8020">P453/P467</f>
        <v>3.7020669023660593E-2</v>
      </c>
      <c r="BY453" s="124">
        <f t="shared" ref="BY453" si="8021">Q453/Q467</f>
        <v>3.6838834415136031E-2</v>
      </c>
      <c r="BZ453" s="125">
        <f t="shared" ref="BZ453" si="8022">R453/R467</f>
        <v>4.7256910340956922E-2</v>
      </c>
      <c r="CA453" s="126">
        <f t="shared" ref="CA453" si="8023">S453/S467</f>
        <v>3.4594173026572334E-2</v>
      </c>
      <c r="CB453" s="123">
        <f t="shared" ref="CB453" si="8024">T453/T467</f>
        <v>2.1175453759723423E-2</v>
      </c>
      <c r="CC453" s="124">
        <f t="shared" ref="CC453" si="8025">U453/U467</f>
        <v>3.4628305624946162E-2</v>
      </c>
      <c r="CD453" s="125">
        <f t="shared" ref="CD453" si="8026">V453/V467</f>
        <v>2.980503677777474E-2</v>
      </c>
      <c r="CE453" s="126">
        <f t="shared" ref="CE453" si="8027">W453/W467</f>
        <v>4.583177044261065E-2</v>
      </c>
      <c r="CF453" s="123">
        <f t="shared" ref="CF453" si="8028">X453/X467</f>
        <v>3.6980440097799508E-2</v>
      </c>
      <c r="CG453" s="124">
        <f t="shared" ref="CG453" si="8029">Y453/Y467</f>
        <v>4.0694816190528213E-2</v>
      </c>
      <c r="CH453" s="125">
        <f t="shared" ref="CH453" si="8030">Z453/Z467</f>
        <v>4.2256570838468968E-2</v>
      </c>
      <c r="CI453" s="123">
        <f t="shared" ref="CI453" si="8031">AA453/AA467</f>
        <v>4.520405847839476E-2</v>
      </c>
      <c r="CJ453" s="129">
        <f t="shared" ref="CJ453" si="8032">AB453/AB467</f>
        <v>3.7830393045741137E-2</v>
      </c>
      <c r="CK453" s="130">
        <f t="shared" ref="CK453" si="8033">AC453/AC467</f>
        <v>3.8334115536402501E-2</v>
      </c>
    </row>
    <row r="454" spans="1:89" ht="14.4" thickTop="1" thickBot="1" x14ac:dyDescent="0.3">
      <c r="A454" s="131" t="s">
        <v>27</v>
      </c>
      <c r="B454" s="197">
        <v>1430</v>
      </c>
      <c r="C454" s="181">
        <v>1658</v>
      </c>
      <c r="D454" s="182">
        <v>767</v>
      </c>
      <c r="E454" s="183">
        <v>783</v>
      </c>
      <c r="F454" s="180">
        <v>978</v>
      </c>
      <c r="G454" s="184">
        <v>975</v>
      </c>
      <c r="H454" s="182">
        <v>2045</v>
      </c>
      <c r="I454" s="183">
        <v>2201</v>
      </c>
      <c r="J454" s="180">
        <v>412</v>
      </c>
      <c r="K454" s="181">
        <v>313</v>
      </c>
      <c r="L454" s="182">
        <v>1247</v>
      </c>
      <c r="M454" s="180">
        <v>1173</v>
      </c>
      <c r="N454" s="185">
        <v>1830</v>
      </c>
      <c r="O454" s="198">
        <v>1858</v>
      </c>
      <c r="P454" s="180">
        <v>1272</v>
      </c>
      <c r="Q454" s="181">
        <v>1016</v>
      </c>
      <c r="R454" s="182">
        <v>1405</v>
      </c>
      <c r="S454" s="183">
        <v>1495</v>
      </c>
      <c r="T454" s="180">
        <v>460</v>
      </c>
      <c r="U454" s="184">
        <v>346</v>
      </c>
      <c r="V454" s="182">
        <v>1384</v>
      </c>
      <c r="W454" s="199">
        <v>1601</v>
      </c>
      <c r="X454" s="180">
        <v>1197</v>
      </c>
      <c r="Y454" s="184">
        <v>626</v>
      </c>
      <c r="Z454" s="182">
        <v>2731</v>
      </c>
      <c r="AA454" s="180">
        <v>2956</v>
      </c>
      <c r="AB454" s="162">
        <f t="shared" si="7728"/>
        <v>17158</v>
      </c>
      <c r="AC454" s="165">
        <f t="shared" si="7759"/>
        <v>17001</v>
      </c>
      <c r="AE454" s="251" t="s">
        <v>13</v>
      </c>
      <c r="AF454" s="14">
        <f t="shared" ref="AF454:BG454" si="8034">SUM(AF451:AF453)</f>
        <v>4368</v>
      </c>
      <c r="AG454" s="1">
        <f t="shared" si="8034"/>
        <v>10258</v>
      </c>
      <c r="AH454" s="14">
        <f t="shared" si="8034"/>
        <v>3716</v>
      </c>
      <c r="AI454" s="1">
        <f t="shared" si="8034"/>
        <v>3545</v>
      </c>
      <c r="AJ454" s="14">
        <f t="shared" si="8034"/>
        <v>2882</v>
      </c>
      <c r="AK454" s="1">
        <f t="shared" si="8034"/>
        <v>5953</v>
      </c>
      <c r="AL454" s="14">
        <f t="shared" si="8034"/>
        <v>5893</v>
      </c>
      <c r="AM454" s="1">
        <f t="shared" si="8034"/>
        <v>11496</v>
      </c>
      <c r="AN454" s="14">
        <f t="shared" si="8034"/>
        <v>2575</v>
      </c>
      <c r="AO454" s="1">
        <f t="shared" si="8034"/>
        <v>747</v>
      </c>
      <c r="AP454" s="14">
        <f t="shared" si="8034"/>
        <v>7998</v>
      </c>
      <c r="AQ454" s="1">
        <f t="shared" si="8034"/>
        <v>2289</v>
      </c>
      <c r="AR454" s="14">
        <f t="shared" si="8034"/>
        <v>10213</v>
      </c>
      <c r="AS454" s="1">
        <f t="shared" si="8034"/>
        <v>6078</v>
      </c>
      <c r="AT454" s="14">
        <f t="shared" si="8034"/>
        <v>5402</v>
      </c>
      <c r="AU454" s="1">
        <f t="shared" si="8034"/>
        <v>4752</v>
      </c>
      <c r="AV454" s="14">
        <f t="shared" si="8034"/>
        <v>5167</v>
      </c>
      <c r="AW454" s="1">
        <f t="shared" si="8034"/>
        <v>7116</v>
      </c>
      <c r="AX454" s="14">
        <f t="shared" si="8034"/>
        <v>3688</v>
      </c>
      <c r="AY454" s="1">
        <f t="shared" si="8034"/>
        <v>744</v>
      </c>
      <c r="AZ454" s="14">
        <f t="shared" si="8034"/>
        <v>9168</v>
      </c>
      <c r="BA454" s="1">
        <f t="shared" si="8034"/>
        <v>4972</v>
      </c>
      <c r="BB454" s="14">
        <f t="shared" si="8034"/>
        <v>6137</v>
      </c>
      <c r="BC454" s="1">
        <f t="shared" si="8034"/>
        <v>2197</v>
      </c>
      <c r="BD454" s="14">
        <f t="shared" si="8034"/>
        <v>8241</v>
      </c>
      <c r="BE454" s="1">
        <f t="shared" si="8034"/>
        <v>12607</v>
      </c>
      <c r="BF454" s="166">
        <f t="shared" si="8034"/>
        <v>75448</v>
      </c>
      <c r="BG454" s="167">
        <f t="shared" si="8034"/>
        <v>72754</v>
      </c>
      <c r="BI454" s="131" t="s">
        <v>27</v>
      </c>
      <c r="BJ454" s="123">
        <f>B454/B467</f>
        <v>3.2753842277651803E-2</v>
      </c>
      <c r="BK454" s="124">
        <f t="shared" ref="BK454" si="8035">C454/C467</f>
        <v>3.9998070056933323E-2</v>
      </c>
      <c r="BL454" s="125">
        <f t="shared" ref="BL454" si="8036">D454/D467</f>
        <v>3.1429273889526307E-2</v>
      </c>
      <c r="BM454" s="126">
        <f t="shared" ref="BM454" si="8037">E454/E467</f>
        <v>3.5463562661352414E-2</v>
      </c>
      <c r="BN454" s="123">
        <f t="shared" ref="BN454" si="8038">F454/F467</f>
        <v>3.6559380957721203E-2</v>
      </c>
      <c r="BO454" s="124">
        <f t="shared" ref="BO454" si="8039">G454/G467</f>
        <v>3.8025038025038024E-2</v>
      </c>
      <c r="BP454" s="125">
        <f t="shared" ref="BP454" si="8040">H454/H467</f>
        <v>4.3046287915465088E-2</v>
      </c>
      <c r="BQ454" s="126">
        <f t="shared" ref="BQ454" si="8041">I454/I467</f>
        <v>4.1245807019845211E-2</v>
      </c>
      <c r="BR454" s="123">
        <f t="shared" ref="BR454" si="8042">J454/J467</f>
        <v>4.6632710809281268E-2</v>
      </c>
      <c r="BS454" s="124">
        <f t="shared" ref="BS454" si="8043">K454/K467</f>
        <v>3.4882425052936587E-2</v>
      </c>
      <c r="BT454" s="125">
        <f t="shared" ref="BT454" si="8044">L454/L467</f>
        <v>4.102918435165992E-2</v>
      </c>
      <c r="BU454" s="123">
        <f t="shared" ref="BU454" si="8045">M454/M467</f>
        <v>3.5897906720528831E-2</v>
      </c>
      <c r="BV454" s="127">
        <f t="shared" ref="BV454" si="8046">N454/N467</f>
        <v>3.7169435755778524E-2</v>
      </c>
      <c r="BW454" s="128">
        <f t="shared" ref="BW454" si="8047">O454/O467</f>
        <v>3.7749649525589714E-2</v>
      </c>
      <c r="BX454" s="123">
        <f t="shared" ref="BX454" si="8048">P454/P467</f>
        <v>4.3241773184661408E-2</v>
      </c>
      <c r="BY454" s="124">
        <f t="shared" ref="BY454" si="8049">Q454/Q467</f>
        <v>3.5078027896699351E-2</v>
      </c>
      <c r="BZ454" s="125">
        <f t="shared" ref="BZ454" si="8050">R454/R467</f>
        <v>3.9427529114634485E-2</v>
      </c>
      <c r="CA454" s="126">
        <f t="shared" ref="CA454" si="8051">S454/S467</f>
        <v>4.1641134198651883E-2</v>
      </c>
      <c r="CB454" s="123">
        <f t="shared" ref="CB454" si="8052">T454/T467</f>
        <v>3.9757994814174587E-2</v>
      </c>
      <c r="CC454" s="124">
        <f t="shared" ref="CC454" si="8053">U454/U467</f>
        <v>2.980446205530192E-2</v>
      </c>
      <c r="CD454" s="125">
        <f t="shared" ref="CD454" si="8054">V454/V467</f>
        <v>3.7844193486642419E-2</v>
      </c>
      <c r="CE454" s="126">
        <f t="shared" ref="CE454" si="8055">W454/W467</f>
        <v>3.7532820705176294E-2</v>
      </c>
      <c r="CF454" s="123">
        <f t="shared" ref="CF454" si="8056">X454/X467</f>
        <v>4.0647921760391198E-2</v>
      </c>
      <c r="CG454" s="124">
        <f t="shared" ref="CG454" si="8057">Y454/Y467</f>
        <v>3.4194570382913639E-2</v>
      </c>
      <c r="CH454" s="125">
        <f t="shared" ref="CH454" si="8058">Z454/Z467</f>
        <v>4.5487857690129585E-2</v>
      </c>
      <c r="CI454" s="123">
        <f t="shared" ref="CI454" si="8059">AA454/AA467</f>
        <v>4.7910791273623132E-2</v>
      </c>
      <c r="CJ454" s="129">
        <f t="shared" ref="CJ454" si="8060">AB454/AB467</f>
        <v>3.9583722641714017E-2</v>
      </c>
      <c r="CK454" s="130">
        <f t="shared" ref="CK454" si="8061">AC454/AC467</f>
        <v>3.9305126242951502E-2</v>
      </c>
    </row>
    <row r="455" spans="1:89" ht="13.8" thickTop="1" x14ac:dyDescent="0.25">
      <c r="A455" s="139" t="s">
        <v>28</v>
      </c>
      <c r="B455" s="194">
        <v>1394</v>
      </c>
      <c r="C455" s="188">
        <v>2230</v>
      </c>
      <c r="D455" s="189">
        <v>1056</v>
      </c>
      <c r="E455" s="190">
        <v>1137</v>
      </c>
      <c r="F455" s="187">
        <v>1024</v>
      </c>
      <c r="G455" s="191">
        <v>1246</v>
      </c>
      <c r="H455" s="189">
        <v>2141</v>
      </c>
      <c r="I455" s="190">
        <v>3029</v>
      </c>
      <c r="J455" s="187">
        <v>520</v>
      </c>
      <c r="K455" s="188">
        <v>336</v>
      </c>
      <c r="L455" s="189">
        <v>2008</v>
      </c>
      <c r="M455" s="187">
        <v>1025</v>
      </c>
      <c r="N455" s="192">
        <v>2548</v>
      </c>
      <c r="O455" s="195">
        <v>1836</v>
      </c>
      <c r="P455" s="187">
        <v>1481</v>
      </c>
      <c r="Q455" s="188">
        <v>1055</v>
      </c>
      <c r="R455" s="189">
        <v>1444</v>
      </c>
      <c r="S455" s="190">
        <v>1860</v>
      </c>
      <c r="T455" s="187">
        <v>708</v>
      </c>
      <c r="U455" s="191">
        <v>308</v>
      </c>
      <c r="V455" s="189">
        <v>2094</v>
      </c>
      <c r="W455" s="196">
        <v>1656</v>
      </c>
      <c r="X455" s="187">
        <v>1531</v>
      </c>
      <c r="Y455" s="191">
        <v>550</v>
      </c>
      <c r="Z455" s="189">
        <v>3002</v>
      </c>
      <c r="AA455" s="187">
        <v>3283</v>
      </c>
      <c r="AB455" s="162">
        <f t="shared" si="7728"/>
        <v>20951</v>
      </c>
      <c r="AC455" s="165">
        <f t="shared" si="7759"/>
        <v>19551</v>
      </c>
      <c r="BI455" s="139" t="s">
        <v>28</v>
      </c>
      <c r="BJ455" s="123">
        <f>B455/B467</f>
        <v>3.192927002450812E-2</v>
      </c>
      <c r="BK455" s="124">
        <f t="shared" ref="BK455" si="8062">C455/C467</f>
        <v>5.3797162983691978E-2</v>
      </c>
      <c r="BL455" s="125">
        <f t="shared" ref="BL455" si="8063">D455/D467</f>
        <v>4.3271594820521224E-2</v>
      </c>
      <c r="BM455" s="126">
        <f t="shared" ref="BM455" si="8064">E455/E467</f>
        <v>5.149689750441596E-2</v>
      </c>
      <c r="BN455" s="123">
        <f t="shared" ref="BN455" si="8065">F455/F467</f>
        <v>3.8278942843258196E-2</v>
      </c>
      <c r="BO455" s="124">
        <f t="shared" ref="BO455" si="8066">G455/G467</f>
        <v>4.8594048594048596E-2</v>
      </c>
      <c r="BP455" s="125">
        <f t="shared" ref="BP455" si="8067">H455/H467</f>
        <v>4.5067042751594504E-2</v>
      </c>
      <c r="BQ455" s="126">
        <f t="shared" ref="BQ455" si="8068">I455/I467</f>
        <v>5.6762176039577984E-2</v>
      </c>
      <c r="BR455" s="123">
        <f t="shared" ref="BR455" si="8069">J455/J467</f>
        <v>5.8856819468024901E-2</v>
      </c>
      <c r="BS455" s="124">
        <f t="shared" ref="BS455" si="8070">K455/K467</f>
        <v>3.7445670344366432E-2</v>
      </c>
      <c r="BT455" s="125">
        <f t="shared" ref="BT455" si="8071">L455/L467</f>
        <v>6.6067844569473233E-2</v>
      </c>
      <c r="BU455" s="123">
        <f t="shared" ref="BU455" si="8072">M455/M467</f>
        <v>3.1368588566532012E-2</v>
      </c>
      <c r="BV455" s="127">
        <f t="shared" ref="BV455" si="8073">N455/N467</f>
        <v>5.1752853718974694E-2</v>
      </c>
      <c r="BW455" s="128">
        <f t="shared" ref="BW455" si="8074">O455/O467</f>
        <v>3.7302667668989618E-2</v>
      </c>
      <c r="BX455" s="123">
        <f t="shared" ref="BX455" si="8075">P455/P467</f>
        <v>5.0346750067990206E-2</v>
      </c>
      <c r="BY455" s="124">
        <f t="shared" ref="BY455" si="8076">Q455/Q467</f>
        <v>3.6424526999033285E-2</v>
      </c>
      <c r="BZ455" s="125">
        <f t="shared" ref="BZ455" si="8077">R455/R467</f>
        <v>4.0521958748421495E-2</v>
      </c>
      <c r="CA455" s="126">
        <f t="shared" ref="CA455" si="8078">S455/S467</f>
        <v>5.1807698735446495E-2</v>
      </c>
      <c r="CB455" s="123">
        <f t="shared" ref="CB455" si="8079">T455/T467</f>
        <v>6.1192739844425241E-2</v>
      </c>
      <c r="CC455" s="124">
        <f t="shared" ref="CC455" si="8080">U455/U467</f>
        <v>2.6531139633043328E-2</v>
      </c>
      <c r="CD455" s="125">
        <f t="shared" ref="CD455" si="8081">V455/V467</f>
        <v>5.7258483497853493E-2</v>
      </c>
      <c r="CE455" s="126">
        <f t="shared" ref="CE455" si="8082">W455/W467</f>
        <v>3.8822205551387844E-2</v>
      </c>
      <c r="CF455" s="123">
        <f t="shared" ref="CF455" si="8083">X455/X467</f>
        <v>5.1989948383591417E-2</v>
      </c>
      <c r="CG455" s="124">
        <f t="shared" ref="CG455" si="8084">Y455/Y467</f>
        <v>3.0043152892336264E-2</v>
      </c>
      <c r="CH455" s="125">
        <f t="shared" ref="CH455" si="8085">Z455/Z467</f>
        <v>5.0001665611779204E-2</v>
      </c>
      <c r="CI455" s="123">
        <f t="shared" ref="CI455" si="8086">AA455/AA467</f>
        <v>5.321080099841162E-2</v>
      </c>
      <c r="CJ455" s="129">
        <f t="shared" ref="CJ455" si="8087">AB455/AB467</f>
        <v>4.8334221533194451E-2</v>
      </c>
      <c r="CK455" s="130">
        <f t="shared" ref="CK455" si="8088">AC455/AC467</f>
        <v>4.5200548389856175E-2</v>
      </c>
    </row>
    <row r="456" spans="1:89" x14ac:dyDescent="0.25">
      <c r="A456" s="131" t="s">
        <v>29</v>
      </c>
      <c r="B456" s="197">
        <v>1923</v>
      </c>
      <c r="C456" s="181">
        <v>3164</v>
      </c>
      <c r="D456" s="182">
        <v>1473</v>
      </c>
      <c r="E456" s="183">
        <v>1304</v>
      </c>
      <c r="F456" s="180">
        <v>1279</v>
      </c>
      <c r="G456" s="184">
        <v>1873</v>
      </c>
      <c r="H456" s="182">
        <v>2505</v>
      </c>
      <c r="I456" s="183">
        <v>3935</v>
      </c>
      <c r="J456" s="180">
        <v>906</v>
      </c>
      <c r="K456" s="181">
        <v>284</v>
      </c>
      <c r="L456" s="182">
        <v>2691</v>
      </c>
      <c r="M456" s="180">
        <v>1029</v>
      </c>
      <c r="N456" s="185">
        <v>3497</v>
      </c>
      <c r="O456" s="198">
        <v>2298</v>
      </c>
      <c r="P456" s="180">
        <v>1997</v>
      </c>
      <c r="Q456" s="181">
        <v>1440</v>
      </c>
      <c r="R456" s="182">
        <v>1936</v>
      </c>
      <c r="S456" s="183">
        <v>2669</v>
      </c>
      <c r="T456" s="180">
        <v>1379</v>
      </c>
      <c r="U456" s="184">
        <v>294</v>
      </c>
      <c r="V456" s="182">
        <v>3111</v>
      </c>
      <c r="W456" s="199">
        <v>1923</v>
      </c>
      <c r="X456" s="180">
        <v>2080</v>
      </c>
      <c r="Y456" s="184">
        <v>738</v>
      </c>
      <c r="Z456" s="182">
        <v>3381</v>
      </c>
      <c r="AA456" s="180">
        <v>3968</v>
      </c>
      <c r="AB456" s="162">
        <f t="shared" si="7728"/>
        <v>28158</v>
      </c>
      <c r="AC456" s="165">
        <f t="shared" si="7759"/>
        <v>24919</v>
      </c>
      <c r="BI456" s="131" t="s">
        <v>29</v>
      </c>
      <c r="BJ456" s="123">
        <f>B456/B467</f>
        <v>4.4045901188758334E-2</v>
      </c>
      <c r="BK456" s="124">
        <f t="shared" ref="BK456" si="8089">C456/C467</f>
        <v>7.6329248287175522E-2</v>
      </c>
      <c r="BL456" s="125">
        <f t="shared" ref="BL456" si="8090">D456/D467</f>
        <v>6.035895754794296E-2</v>
      </c>
      <c r="BM456" s="126">
        <f t="shared" ref="BM456" si="8091">E456/E467</f>
        <v>5.9060645862584353E-2</v>
      </c>
      <c r="BN456" s="123">
        <f t="shared" ref="BN456" si="8092">F456/F467</f>
        <v>4.7811296773952378E-2</v>
      </c>
      <c r="BO456" s="124">
        <f t="shared" ref="BO456" si="8093">G456/G467</f>
        <v>7.3047073047073044E-2</v>
      </c>
      <c r="BP456" s="125">
        <f t="shared" ref="BP456" si="8094">H456/H467</f>
        <v>5.2729071505251857E-2</v>
      </c>
      <c r="BQ456" s="126">
        <f t="shared" ref="BQ456" si="8095">I456/I467</f>
        <v>7.3740231995952255E-2</v>
      </c>
      <c r="BR456" s="123">
        <f t="shared" ref="BR456" si="8096">J456/J467</f>
        <v>0.10254668930390493</v>
      </c>
      <c r="BS456" s="124">
        <f t="shared" ref="BS456" si="8097">K456/K467</f>
        <v>3.1650507076785912E-2</v>
      </c>
      <c r="BT456" s="125">
        <f t="shared" ref="BT456" si="8098">L456/L467</f>
        <v>8.8540124370743267E-2</v>
      </c>
      <c r="BU456" s="123">
        <f t="shared" ref="BU456" si="8099">M456/M467</f>
        <v>3.1491002570694086E-2</v>
      </c>
      <c r="BV456" s="127">
        <f t="shared" ref="BV456" si="8100">N456/N467</f>
        <v>7.1028151277572407E-2</v>
      </c>
      <c r="BW456" s="128">
        <f t="shared" ref="BW456" si="8101">O456/O467</f>
        <v>4.6689286657591582E-2</v>
      </c>
      <c r="BX456" s="123">
        <f t="shared" ref="BX456" si="8102">P456/P467</f>
        <v>6.7888224095730212E-2</v>
      </c>
      <c r="BY456" s="124">
        <f t="shared" ref="BY456" si="8103">Q456/Q467</f>
        <v>4.971688993232979E-2</v>
      </c>
      <c r="BZ456" s="125">
        <f t="shared" ref="BZ456" si="8104">R456/R467</f>
        <v>5.4328609513119124E-2</v>
      </c>
      <c r="CA456" s="126">
        <f t="shared" ref="CA456" si="8105">S456/S467</f>
        <v>7.4341262325218649E-2</v>
      </c>
      <c r="CB456" s="123">
        <f t="shared" ref="CB456" si="8106">T456/T467</f>
        <v>0.11918755401901469</v>
      </c>
      <c r="CC456" s="124">
        <f t="shared" ref="CC456" si="8107">U456/U467</f>
        <v>2.5325178740632268E-2</v>
      </c>
      <c r="CD456" s="125">
        <f t="shared" ref="CD456" si="8108">V456/V467</f>
        <v>8.5067403133630468E-2</v>
      </c>
      <c r="CE456" s="126">
        <f t="shared" ref="CE456" si="8109">W456/W467</f>
        <v>4.5081582895723928E-2</v>
      </c>
      <c r="CF456" s="123">
        <f t="shared" ref="CF456" si="8110">X456/X467</f>
        <v>7.0632980168432488E-2</v>
      </c>
      <c r="CG456" s="124">
        <f t="shared" ref="CG456" si="8111">Y456/Y467</f>
        <v>4.0312448790080301E-2</v>
      </c>
      <c r="CH456" s="125">
        <f t="shared" ref="CH456" si="8112">Z456/Z467</f>
        <v>5.631433425497185E-2</v>
      </c>
      <c r="CI456" s="123">
        <f t="shared" ref="CI456" si="8113">AA456/AA467</f>
        <v>6.4313267853090855E-2</v>
      </c>
      <c r="CJ456" s="129">
        <f t="shared" ref="CJ456" si="8114">AB456/AB467</f>
        <v>6.4960861530795153E-2</v>
      </c>
      <c r="CK456" s="130">
        <f t="shared" ref="CK456" si="8115">AC456/AC467</f>
        <v>5.7610989991653934E-2</v>
      </c>
    </row>
    <row r="457" spans="1:89" x14ac:dyDescent="0.25">
      <c r="A457" s="139" t="s">
        <v>30</v>
      </c>
      <c r="B457" s="280">
        <v>2168</v>
      </c>
      <c r="C457" s="267">
        <v>4853</v>
      </c>
      <c r="D457" s="268">
        <v>2108</v>
      </c>
      <c r="E457" s="269">
        <v>1696</v>
      </c>
      <c r="F457" s="266">
        <v>1596</v>
      </c>
      <c r="G457" s="270">
        <v>2926</v>
      </c>
      <c r="H457" s="268">
        <v>2911</v>
      </c>
      <c r="I457" s="269">
        <v>5277</v>
      </c>
      <c r="J457" s="266">
        <v>1354</v>
      </c>
      <c r="K457" s="267">
        <v>370</v>
      </c>
      <c r="L457" s="268">
        <v>4082</v>
      </c>
      <c r="M457" s="266">
        <v>1203</v>
      </c>
      <c r="N457" s="271">
        <v>5165</v>
      </c>
      <c r="O457" s="281">
        <v>2925</v>
      </c>
      <c r="P457" s="266">
        <v>2768</v>
      </c>
      <c r="Q457" s="267">
        <v>2125</v>
      </c>
      <c r="R457" s="268">
        <v>2605</v>
      </c>
      <c r="S457" s="269">
        <v>3350</v>
      </c>
      <c r="T457" s="266">
        <v>1882</v>
      </c>
      <c r="U457" s="270">
        <v>376</v>
      </c>
      <c r="V457" s="268">
        <v>4598</v>
      </c>
      <c r="W457" s="282">
        <v>2252</v>
      </c>
      <c r="X457" s="266">
        <v>3058</v>
      </c>
      <c r="Y457" s="270">
        <v>1067</v>
      </c>
      <c r="Z457" s="268">
        <v>4162</v>
      </c>
      <c r="AA457" s="266">
        <v>5921</v>
      </c>
      <c r="AB457" s="162">
        <f t="shared" si="7728"/>
        <v>38457</v>
      </c>
      <c r="AC457" s="165">
        <f t="shared" si="7759"/>
        <v>34341</v>
      </c>
      <c r="BI457" s="139" t="s">
        <v>30</v>
      </c>
      <c r="BJ457" s="123">
        <f>B457/B467</f>
        <v>4.9657573467097274E-2</v>
      </c>
      <c r="BK457" s="124">
        <f t="shared" ref="BK457" si="8116">C457/C467</f>
        <v>0.11707517128244717</v>
      </c>
      <c r="BL457" s="125">
        <f t="shared" ref="BL457" si="8117">D457/D467</f>
        <v>8.6379282084904113E-2</v>
      </c>
      <c r="BM457" s="126">
        <f t="shared" ref="BM457" si="8118">E457/E467</f>
        <v>7.6815073146428728E-2</v>
      </c>
      <c r="BN457" s="123">
        <f t="shared" ref="BN457" si="8119">F457/F467</f>
        <v>5.9661321072109454E-2</v>
      </c>
      <c r="BO457" s="124">
        <f t="shared" ref="BO457" si="8120">G457/G467</f>
        <v>0.11411411411411411</v>
      </c>
      <c r="BP457" s="125">
        <f t="shared" ref="BP457" si="8121">H457/H467</f>
        <v>6.127518049971583E-2</v>
      </c>
      <c r="BQ457" s="126">
        <f t="shared" ref="BQ457" si="8122">I457/I467</f>
        <v>9.888874313663025E-2</v>
      </c>
      <c r="BR457" s="123">
        <f t="shared" ref="BR457" si="8123">J457/J467</f>
        <v>0.15325410299943407</v>
      </c>
      <c r="BS457" s="124">
        <f t="shared" ref="BS457" si="8124">K457/K467</f>
        <v>4.1234815557784466E-2</v>
      </c>
      <c r="BT457" s="125">
        <f t="shared" ref="BT457" si="8125">L457/L467</f>
        <v>0.13430724179909848</v>
      </c>
      <c r="BU457" s="123">
        <f t="shared" ref="BU457" si="8126">M457/M467</f>
        <v>3.6816011751744399E-2</v>
      </c>
      <c r="BV457" s="127">
        <f t="shared" ref="BV457" si="8127">N457/N467</f>
        <v>0.10490717796644596</v>
      </c>
      <c r="BW457" s="128">
        <f t="shared" ref="BW457" si="8128">O457/O467</f>
        <v>5.9428269570694241E-2</v>
      </c>
      <c r="BX457" s="123">
        <f t="shared" ref="BX457" si="8129">P457/P467</f>
        <v>9.4098449823225461E-2</v>
      </c>
      <c r="BY457" s="124">
        <f t="shared" ref="BY457" si="8130">Q457/Q467</f>
        <v>7.3366938268195001E-2</v>
      </c>
      <c r="BZ457" s="125">
        <f t="shared" ref="BZ457" si="8131">R457/R467</f>
        <v>7.3102287077311631E-2</v>
      </c>
      <c r="CA457" s="126">
        <f t="shared" ref="CA457" si="8132">S457/S467</f>
        <v>9.3309564926745026E-2</v>
      </c>
      <c r="CB457" s="123">
        <f t="shared" ref="CB457" si="8133">T457/T467</f>
        <v>0.16266205704407952</v>
      </c>
      <c r="CC457" s="124">
        <f t="shared" ref="CC457" si="8134">U457/U467</f>
        <v>3.2388663967611336E-2</v>
      </c>
      <c r="CD457" s="125">
        <f t="shared" ref="CD457" si="8135">V457/V467</f>
        <v>0.12572803587542042</v>
      </c>
      <c r="CE457" s="126">
        <f t="shared" ref="CE457" si="8136">W457/W467</f>
        <v>5.2794448612153037E-2</v>
      </c>
      <c r="CF457" s="123">
        <f t="shared" ref="CF457" si="8137">X457/X467</f>
        <v>0.10384406411301277</v>
      </c>
      <c r="CG457" s="124">
        <f t="shared" ref="CG457" si="8138">Y457/Y467</f>
        <v>5.8283716611132352E-2</v>
      </c>
      <c r="CH457" s="125">
        <f t="shared" ref="CH457" si="8139">Z457/Z467</f>
        <v>6.932276225057464E-2</v>
      </c>
      <c r="CI457" s="123">
        <f t="shared" ref="CI457" si="8140">AA457/AA467</f>
        <v>9.5967454374534022E-2</v>
      </c>
      <c r="CJ457" s="129">
        <f t="shared" ref="CJ457" si="8141">AB457/AB467</f>
        <v>8.8720784568853947E-2</v>
      </c>
      <c r="CK457" s="130">
        <f t="shared" ref="CK457" si="8142">AC457/AC467</f>
        <v>7.9393996841903278E-2</v>
      </c>
    </row>
    <row r="458" spans="1:89" x14ac:dyDescent="0.25">
      <c r="A458" s="131" t="s">
        <v>31</v>
      </c>
      <c r="B458" s="283">
        <v>2200</v>
      </c>
      <c r="C458" s="274">
        <v>5405</v>
      </c>
      <c r="D458" s="275">
        <v>1608</v>
      </c>
      <c r="E458" s="276">
        <v>1849</v>
      </c>
      <c r="F458" s="273">
        <v>1286</v>
      </c>
      <c r="G458" s="277">
        <v>3027</v>
      </c>
      <c r="H458" s="275">
        <v>2982</v>
      </c>
      <c r="I458" s="276">
        <v>6219</v>
      </c>
      <c r="J458" s="273">
        <v>1221</v>
      </c>
      <c r="K458" s="274">
        <v>377</v>
      </c>
      <c r="L458" s="275">
        <v>3916</v>
      </c>
      <c r="M458" s="273">
        <v>1086</v>
      </c>
      <c r="N458" s="278">
        <v>5048</v>
      </c>
      <c r="O458" s="284">
        <v>3153</v>
      </c>
      <c r="P458" s="273">
        <v>2634</v>
      </c>
      <c r="Q458" s="274">
        <v>2627</v>
      </c>
      <c r="R458" s="275">
        <v>2562</v>
      </c>
      <c r="S458" s="276">
        <v>3766</v>
      </c>
      <c r="T458" s="273">
        <v>1806</v>
      </c>
      <c r="U458" s="277">
        <v>368</v>
      </c>
      <c r="V458" s="275">
        <v>4570</v>
      </c>
      <c r="W458" s="285">
        <v>2720</v>
      </c>
      <c r="X458" s="273">
        <v>3079</v>
      </c>
      <c r="Y458" s="277">
        <v>1130</v>
      </c>
      <c r="Z458" s="275">
        <v>4079</v>
      </c>
      <c r="AA458" s="273">
        <v>6686</v>
      </c>
      <c r="AB458" s="162">
        <f t="shared" si="7728"/>
        <v>36991</v>
      </c>
      <c r="AC458" s="165">
        <f t="shared" si="7759"/>
        <v>38413</v>
      </c>
      <c r="BI458" s="131" t="s">
        <v>31</v>
      </c>
      <c r="BJ458" s="123">
        <f>B458/B467</f>
        <v>5.0390526581002772E-2</v>
      </c>
      <c r="BK458" s="124">
        <f t="shared" ref="BK458" si="8143">C458/C467</f>
        <v>0.13039177844253594</v>
      </c>
      <c r="BL458" s="125">
        <f t="shared" ref="BL458" si="8144">D458/D467</f>
        <v>6.5890837567611868E-2</v>
      </c>
      <c r="BM458" s="126">
        <f t="shared" ref="BM458" si="8145">E458/E467</f>
        <v>8.37447348158884E-2</v>
      </c>
      <c r="BN458" s="123">
        <f t="shared" ref="BN458" si="8146">F458/F467</f>
        <v>4.8072969234794961E-2</v>
      </c>
      <c r="BO458" s="124">
        <f t="shared" ref="BO458" si="8147">G458/G467</f>
        <v>0.11805311805311805</v>
      </c>
      <c r="BP458" s="125">
        <f t="shared" ref="BP458" si="8148">H458/H467</f>
        <v>6.2769697097269872E-2</v>
      </c>
      <c r="BQ458" s="126">
        <f t="shared" ref="BQ458" si="8149">I458/I467</f>
        <v>0.1165414238329929</v>
      </c>
      <c r="BR458" s="123">
        <f t="shared" ref="BR458" si="8150">J458/J467</f>
        <v>0.13820033955857386</v>
      </c>
      <c r="BS458" s="124">
        <f t="shared" ref="BS458" si="8151">K458/K467</f>
        <v>4.2014933689958768E-2</v>
      </c>
      <c r="BT458" s="125">
        <f t="shared" ref="BT458" si="8152">L458/L467</f>
        <v>0.12884545783568585</v>
      </c>
      <c r="BU458" s="123">
        <f t="shared" ref="BU458" si="8153">M458/M467</f>
        <v>3.3235402130003672E-2</v>
      </c>
      <c r="BV458" s="127">
        <f t="shared" ref="BV458" si="8154">N458/N467</f>
        <v>0.10253077141812568</v>
      </c>
      <c r="BW458" s="128">
        <f t="shared" ref="BW458" si="8155">O458/O467</f>
        <v>6.4060626993640665E-2</v>
      </c>
      <c r="BX458" s="123">
        <f t="shared" ref="BX458" si="8156">P458/P467</f>
        <v>8.9543105792765837E-2</v>
      </c>
      <c r="BY458" s="124">
        <f t="shared" ref="BY458" si="8157">Q458/Q467</f>
        <v>9.06987985084933E-2</v>
      </c>
      <c r="BZ458" s="125">
        <f t="shared" ref="BZ458" si="8158">R458/R467</f>
        <v>7.1895608250315698E-2</v>
      </c>
      <c r="CA458" s="126">
        <f t="shared" ref="CA458" si="8159">S458/S467</f>
        <v>0.10489666313854382</v>
      </c>
      <c r="CB458" s="123">
        <f t="shared" ref="CB458" si="8160">T458/T467</f>
        <v>0.15609334485738979</v>
      </c>
      <c r="CC458" s="124">
        <f t="shared" ref="CC458" si="8161">U458/U467</f>
        <v>3.1699543457662162E-2</v>
      </c>
      <c r="CD458" s="125">
        <f t="shared" ref="CD458" si="8162">V458/V467</f>
        <v>0.12496240190314731</v>
      </c>
      <c r="CE458" s="126">
        <f t="shared" ref="CE458" si="8163">W458/W467</f>
        <v>6.3765941485371347E-2</v>
      </c>
      <c r="CF458" s="123">
        <f t="shared" ref="CF458" si="8164">X458/X467</f>
        <v>0.10455718554740559</v>
      </c>
      <c r="CG458" s="124">
        <f t="shared" ref="CG458" si="8165">Y458/Y467</f>
        <v>6.1725023215163599E-2</v>
      </c>
      <c r="CH458" s="125">
        <f t="shared" ref="CH458" si="8166">Z458/Z467</f>
        <v>6.7940304473833243E-2</v>
      </c>
      <c r="CI458" s="123">
        <f t="shared" ref="CI458" si="8167">AA458/AA467</f>
        <v>0.10836655969399332</v>
      </c>
      <c r="CJ458" s="129">
        <f t="shared" ref="CJ458" si="8168">AB458/AB467</f>
        <v>8.5338704058727316E-2</v>
      </c>
      <c r="CK458" s="130">
        <f t="shared" ref="CK458" si="8169">AC458/AC467</f>
        <v>8.8808176834921246E-2</v>
      </c>
    </row>
    <row r="459" spans="1:89" x14ac:dyDescent="0.25">
      <c r="A459" s="139" t="s">
        <v>32</v>
      </c>
      <c r="B459" s="194">
        <v>2460</v>
      </c>
      <c r="C459" s="188">
        <v>4542</v>
      </c>
      <c r="D459" s="189">
        <v>1196</v>
      </c>
      <c r="E459" s="190">
        <v>1953</v>
      </c>
      <c r="F459" s="187">
        <v>960</v>
      </c>
      <c r="G459" s="191">
        <v>2674</v>
      </c>
      <c r="H459" s="189">
        <v>2746</v>
      </c>
      <c r="I459" s="190">
        <v>5478</v>
      </c>
      <c r="J459" s="187">
        <v>701</v>
      </c>
      <c r="K459" s="188">
        <v>243</v>
      </c>
      <c r="L459" s="189">
        <v>3129</v>
      </c>
      <c r="M459" s="187">
        <v>1161</v>
      </c>
      <c r="N459" s="192">
        <v>4115</v>
      </c>
      <c r="O459" s="195">
        <v>2645</v>
      </c>
      <c r="P459" s="187">
        <v>1934</v>
      </c>
      <c r="Q459" s="188">
        <v>2242</v>
      </c>
      <c r="R459" s="189">
        <v>2187</v>
      </c>
      <c r="S459" s="190">
        <v>2997</v>
      </c>
      <c r="T459" s="187">
        <v>1200</v>
      </c>
      <c r="U459" s="191">
        <v>311</v>
      </c>
      <c r="V459" s="189">
        <v>4006</v>
      </c>
      <c r="W459" s="196">
        <v>2346</v>
      </c>
      <c r="X459" s="187">
        <v>2219</v>
      </c>
      <c r="Y459" s="191">
        <v>832</v>
      </c>
      <c r="Z459" s="189">
        <v>3455</v>
      </c>
      <c r="AA459" s="187">
        <v>4972</v>
      </c>
      <c r="AB459" s="162">
        <f t="shared" si="7728"/>
        <v>30308</v>
      </c>
      <c r="AC459" s="165">
        <f t="shared" si="7759"/>
        <v>32396</v>
      </c>
      <c r="BI459" s="139" t="s">
        <v>32</v>
      </c>
      <c r="BJ459" s="123">
        <f>B459/B467</f>
        <v>5.6345770631484916E-2</v>
      </c>
      <c r="BK459" s="124">
        <f t="shared" ref="BK459" si="8170">C459/C467</f>
        <v>0.10957251761073049</v>
      </c>
      <c r="BL459" s="125">
        <f t="shared" ref="BL459" si="8171">D459/D467</f>
        <v>4.9008359285363054E-2</v>
      </c>
      <c r="BM459" s="126">
        <f t="shared" ref="BM459" si="8172">E459/E467</f>
        <v>8.8455093074867527E-2</v>
      </c>
      <c r="BN459" s="123">
        <f t="shared" ref="BN459" si="8173">F459/F467</f>
        <v>3.588650891555456E-2</v>
      </c>
      <c r="BO459" s="124">
        <f t="shared" ref="BO459" si="8174">G459/G467</f>
        <v>0.10428610428610428</v>
      </c>
      <c r="BP459" s="125">
        <f t="shared" ref="BP459" si="8175">H459/H467</f>
        <v>5.7802008125118404E-2</v>
      </c>
      <c r="BQ459" s="126">
        <f t="shared" ref="BQ459" si="8176">I459/I467</f>
        <v>0.10265539793489871</v>
      </c>
      <c r="BR459" s="123">
        <f t="shared" ref="BR459" si="8177">J459/J467</f>
        <v>7.9343520090548958E-2</v>
      </c>
      <c r="BS459" s="124">
        <f t="shared" ref="BS459" si="8178">K459/K467</f>
        <v>2.7081243731193579E-2</v>
      </c>
      <c r="BT459" s="125">
        <f t="shared" ref="BT459" si="8179">L459/L467</f>
        <v>0.10295133747902478</v>
      </c>
      <c r="BU459" s="123">
        <f t="shared" ref="BU459" si="8180">M459/M467</f>
        <v>3.55306647080426E-2</v>
      </c>
      <c r="BV459" s="127">
        <f t="shared" ref="BV459" si="8181">N459/N467</f>
        <v>8.3580452532802538E-2</v>
      </c>
      <c r="BW459" s="128">
        <f t="shared" ref="BW459" si="8182">O459/O467</f>
        <v>5.3739409577602149E-2</v>
      </c>
      <c r="BX459" s="123">
        <f t="shared" ref="BX459" si="8183">P459/P467</f>
        <v>6.5746532499320096E-2</v>
      </c>
      <c r="BY459" s="124">
        <f t="shared" ref="BY459" si="8184">Q459/Q467</f>
        <v>7.7406435575196803E-2</v>
      </c>
      <c r="BZ459" s="125">
        <f t="shared" ref="BZ459" si="8185">R459/R467</f>
        <v>6.1372246386979093E-2</v>
      </c>
      <c r="CA459" s="126">
        <f t="shared" ref="CA459" si="8186">S459/S467</f>
        <v>8.3477243607598464E-2</v>
      </c>
      <c r="CB459" s="123">
        <f t="shared" ref="CB459" si="8187">T459/T467</f>
        <v>0.10371650821089023</v>
      </c>
      <c r="CC459" s="124">
        <f t="shared" ref="CC459" si="8188">U459/U467</f>
        <v>2.6789559824274271E-2</v>
      </c>
      <c r="CD459" s="125">
        <f t="shared" ref="CD459" si="8189">V459/V467</f>
        <v>0.10954034617593175</v>
      </c>
      <c r="CE459" s="126">
        <f t="shared" ref="CE459" si="8190">W459/W467</f>
        <v>5.4998124531132786E-2</v>
      </c>
      <c r="CF459" s="123">
        <f t="shared" ref="CF459" si="8191">X459/X467</f>
        <v>7.5353164900842165E-2</v>
      </c>
      <c r="CG459" s="124">
        <f t="shared" ref="CG459" si="8192">Y459/Y467</f>
        <v>4.5447096738952315E-2</v>
      </c>
      <c r="CH459" s="125">
        <f t="shared" ref="CH459" si="8193">Z459/Z467</f>
        <v>5.7546886971584665E-2</v>
      </c>
      <c r="CI459" s="123">
        <f t="shared" ref="CI459" si="8194">AA459/AA467</f>
        <v>8.0586080586080591E-2</v>
      </c>
      <c r="CJ459" s="129">
        <f t="shared" ref="CJ459" si="8195">AB459/AB467</f>
        <v>6.9920938677297387E-2</v>
      </c>
      <c r="CK459" s="130">
        <f t="shared" ref="CK459" si="8196">AC459/AC467</f>
        <v>7.48972924984799E-2</v>
      </c>
    </row>
    <row r="460" spans="1:89" x14ac:dyDescent="0.25">
      <c r="A460" s="131" t="s">
        <v>33</v>
      </c>
      <c r="B460" s="197">
        <v>2521</v>
      </c>
      <c r="C460" s="181">
        <v>3209</v>
      </c>
      <c r="D460" s="182">
        <v>986</v>
      </c>
      <c r="E460" s="183">
        <v>1610</v>
      </c>
      <c r="F460" s="180">
        <v>1015</v>
      </c>
      <c r="G460" s="184">
        <v>2188</v>
      </c>
      <c r="H460" s="182">
        <v>2576</v>
      </c>
      <c r="I460" s="183">
        <v>4363</v>
      </c>
      <c r="J460" s="180">
        <v>600</v>
      </c>
      <c r="K460" s="181">
        <v>213</v>
      </c>
      <c r="L460" s="182">
        <v>2317</v>
      </c>
      <c r="M460" s="180">
        <v>1415</v>
      </c>
      <c r="N460" s="185">
        <v>3211</v>
      </c>
      <c r="O460" s="198">
        <v>3015</v>
      </c>
      <c r="P460" s="180">
        <v>1385</v>
      </c>
      <c r="Q460" s="181">
        <v>2113</v>
      </c>
      <c r="R460" s="182">
        <v>1717</v>
      </c>
      <c r="S460" s="183">
        <v>2518</v>
      </c>
      <c r="T460" s="180">
        <v>685</v>
      </c>
      <c r="U460" s="184">
        <v>380</v>
      </c>
      <c r="V460" s="182">
        <v>3338</v>
      </c>
      <c r="W460" s="199">
        <v>2370</v>
      </c>
      <c r="X460" s="180">
        <v>1340</v>
      </c>
      <c r="Y460" s="184">
        <v>897</v>
      </c>
      <c r="Z460" s="182">
        <v>3106</v>
      </c>
      <c r="AA460" s="180">
        <v>4010</v>
      </c>
      <c r="AB460" s="162">
        <f t="shared" si="7728"/>
        <v>24797</v>
      </c>
      <c r="AC460" s="165">
        <f t="shared" si="7759"/>
        <v>28301</v>
      </c>
      <c r="BI460" s="131" t="s">
        <v>33</v>
      </c>
      <c r="BJ460" s="123">
        <f>B460/B467</f>
        <v>5.7742962504867268E-2</v>
      </c>
      <c r="BK460" s="124">
        <f t="shared" ref="BK460" si="8197">C460/C467</f>
        <v>7.741484126218276E-2</v>
      </c>
      <c r="BL460" s="125">
        <f t="shared" ref="BL460" si="8198">D460/D467</f>
        <v>4.0403212588100312E-2</v>
      </c>
      <c r="BM460" s="126">
        <f t="shared" ref="BM460" si="8199">E460/E467</f>
        <v>7.291996920150369E-2</v>
      </c>
      <c r="BN460" s="123">
        <f t="shared" ref="BN460" si="8200">F460/F467</f>
        <v>3.7942506822174871E-2</v>
      </c>
      <c r="BO460" s="124">
        <f t="shared" ref="BO460" si="8201">G460/G467</f>
        <v>8.5332085332085333E-2</v>
      </c>
      <c r="BP460" s="125">
        <f t="shared" ref="BP460" si="8202">H460/H467</f>
        <v>5.4223588102805899E-2</v>
      </c>
      <c r="BQ460" s="126">
        <f t="shared" ref="BQ460" si="8203">I460/I467</f>
        <v>8.176077057136967E-2</v>
      </c>
      <c r="BR460" s="123">
        <f t="shared" ref="BR460" si="8204">J460/J467</f>
        <v>6.7911714770797965E-2</v>
      </c>
      <c r="BS460" s="124">
        <f t="shared" ref="BS460" si="8205">K460/K467</f>
        <v>2.3737880307589436E-2</v>
      </c>
      <c r="BT460" s="125">
        <f t="shared" ref="BT460" si="8206">L460/L467</f>
        <v>7.6234659296548546E-2</v>
      </c>
      <c r="BU460" s="123">
        <f t="shared" ref="BU460" si="8207">M460/M467</f>
        <v>4.3303953972334434E-2</v>
      </c>
      <c r="BV460" s="127">
        <f t="shared" ref="BV460" si="8208">N460/N467</f>
        <v>6.5219157492789531E-2</v>
      </c>
      <c r="BW460" s="128">
        <f t="shared" ref="BW460" si="8209">O460/O467</f>
        <v>6.1256831711330992E-2</v>
      </c>
      <c r="BX460" s="123">
        <f t="shared" ref="BX460" si="8210">P460/P467</f>
        <v>4.7083220016317651E-2</v>
      </c>
      <c r="BY460" s="124">
        <f t="shared" ref="BY460" si="8211">Q460/Q467</f>
        <v>7.2952630852092248E-2</v>
      </c>
      <c r="BZ460" s="125">
        <f t="shared" ref="BZ460" si="8212">R460/R467</f>
        <v>4.8182966184930544E-2</v>
      </c>
      <c r="CA460" s="126">
        <f t="shared" ref="CA460" si="8213">S460/S467</f>
        <v>7.0135368503147458E-2</v>
      </c>
      <c r="CB460" s="123">
        <f t="shared" ref="CB460" si="8214">T460/T467</f>
        <v>5.9204840103716509E-2</v>
      </c>
      <c r="CC460" s="124">
        <f t="shared" ref="CC460" si="8215">U460/U467</f>
        <v>3.2733224222585927E-2</v>
      </c>
      <c r="CD460" s="125">
        <f t="shared" ref="CD460" si="8216">V460/V467</f>
        <v>9.1274507123130344E-2</v>
      </c>
      <c r="CE460" s="126">
        <f t="shared" ref="CE460" si="8217">W460/W467</f>
        <v>5.5560765191297823E-2</v>
      </c>
      <c r="CF460" s="123">
        <f t="shared" ref="CF460" si="8218">X460/X467</f>
        <v>4.5503939146970929E-2</v>
      </c>
      <c r="CG460" s="124">
        <f t="shared" ref="CG460" si="8219">Y460/Y467</f>
        <v>4.8997651171682963E-2</v>
      </c>
      <c r="CH460" s="125">
        <f t="shared" ref="CH460" si="8220">Z460/Z467</f>
        <v>5.1733901862153972E-2</v>
      </c>
      <c r="CI460" s="123">
        <f t="shared" ref="CI460" si="8221">AA460/AA467</f>
        <v>6.4994003047100388E-2</v>
      </c>
      <c r="CJ460" s="129">
        <f t="shared" ref="CJ460" si="8222">AB460/AB467</f>
        <v>5.7206992093867731E-2</v>
      </c>
      <c r="CK460" s="130">
        <f t="shared" ref="CK460" si="8223">AC460/AC467</f>
        <v>6.5429938109627106E-2</v>
      </c>
    </row>
    <row r="461" spans="1:89" x14ac:dyDescent="0.25">
      <c r="A461" s="139" t="s">
        <v>34</v>
      </c>
      <c r="B461" s="194">
        <v>1025</v>
      </c>
      <c r="C461" s="188">
        <v>2007</v>
      </c>
      <c r="D461" s="189">
        <v>461</v>
      </c>
      <c r="E461" s="190">
        <v>1235</v>
      </c>
      <c r="F461" s="187">
        <v>492</v>
      </c>
      <c r="G461" s="191">
        <v>1495</v>
      </c>
      <c r="H461" s="189">
        <v>1400</v>
      </c>
      <c r="I461" s="190">
        <v>2834</v>
      </c>
      <c r="J461" s="187">
        <v>449</v>
      </c>
      <c r="K461" s="188">
        <v>112</v>
      </c>
      <c r="L461" s="189">
        <v>1481</v>
      </c>
      <c r="M461" s="187">
        <v>1058</v>
      </c>
      <c r="N461" s="192">
        <v>2392</v>
      </c>
      <c r="O461" s="195">
        <v>2228</v>
      </c>
      <c r="P461" s="187">
        <v>813</v>
      </c>
      <c r="Q461" s="188">
        <v>1508</v>
      </c>
      <c r="R461" s="189">
        <v>1246</v>
      </c>
      <c r="S461" s="190">
        <v>1734</v>
      </c>
      <c r="T461" s="187">
        <v>396</v>
      </c>
      <c r="U461" s="191">
        <v>284</v>
      </c>
      <c r="V461" s="189">
        <v>2490</v>
      </c>
      <c r="W461" s="196">
        <v>1539</v>
      </c>
      <c r="X461" s="187">
        <v>865</v>
      </c>
      <c r="Y461" s="191">
        <v>745</v>
      </c>
      <c r="Z461" s="189">
        <v>2347</v>
      </c>
      <c r="AA461" s="187">
        <v>2906</v>
      </c>
      <c r="AB461" s="162">
        <f t="shared" si="7728"/>
        <v>15857</v>
      </c>
      <c r="AC461" s="165">
        <f t="shared" si="7759"/>
        <v>19685</v>
      </c>
      <c r="BI461" s="139" t="s">
        <v>34</v>
      </c>
      <c r="BJ461" s="123">
        <f>B461/B467</f>
        <v>2.3477404429785381E-2</v>
      </c>
      <c r="BK461" s="124">
        <f t="shared" ref="BK461" si="8224">C461/C467</f>
        <v>4.8417446685322781E-2</v>
      </c>
      <c r="BL461" s="125">
        <f t="shared" ref="BL461" si="8225">D461/D467</f>
        <v>1.8890345844943451E-2</v>
      </c>
      <c r="BM461" s="126">
        <f t="shared" ref="BM461" si="8226">E461/E467</f>
        <v>5.5935504325377056E-2</v>
      </c>
      <c r="BN461" s="123">
        <f t="shared" ref="BN461" si="8227">F461/F467</f>
        <v>1.839183581922171E-2</v>
      </c>
      <c r="BO461" s="124">
        <f t="shared" ref="BO461" si="8228">G461/G467</f>
        <v>5.8305058305058305E-2</v>
      </c>
      <c r="BP461" s="125">
        <f t="shared" ref="BP461" si="8229">H461/H467</f>
        <v>2.9469341360220599E-2</v>
      </c>
      <c r="BQ461" s="126">
        <f t="shared" ref="BQ461" si="8230">I461/I467</f>
        <v>5.3107958697974252E-2</v>
      </c>
      <c r="BR461" s="123">
        <f t="shared" ref="BR461" si="8231">J461/J467</f>
        <v>5.0820599886813811E-2</v>
      </c>
      <c r="BS461" s="124">
        <f t="shared" ref="BS461" si="8232">K461/K467</f>
        <v>1.2481890114788811E-2</v>
      </c>
      <c r="BT461" s="125">
        <f t="shared" ref="BT461" si="8233">L461/L467</f>
        <v>4.8728325601289771E-2</v>
      </c>
      <c r="BU461" s="123">
        <f t="shared" ref="BU461" si="8234">M461/M467</f>
        <v>3.2378504100869142E-2</v>
      </c>
      <c r="BV461" s="127">
        <f t="shared" ref="BV461" si="8235">N461/N467</f>
        <v>4.8584311654547671E-2</v>
      </c>
      <c r="BW461" s="128">
        <f t="shared" ref="BW461" si="8236">O461/O467</f>
        <v>4.5267071659318557E-2</v>
      </c>
      <c r="BX461" s="123">
        <f t="shared" ref="BX461" si="8237">P461/P467</f>
        <v>2.7638020125101984E-2</v>
      </c>
      <c r="BY461" s="124">
        <f t="shared" ref="BY461" si="8238">Q461/Q467</f>
        <v>5.2064631956912029E-2</v>
      </c>
      <c r="BZ461" s="125">
        <f t="shared" ref="BZ461" si="8239">R461/R467</f>
        <v>3.4965623684579769E-2</v>
      </c>
      <c r="CA461" s="126">
        <f t="shared" ref="CA461" si="8240">S461/S467</f>
        <v>4.8298144950142056E-2</v>
      </c>
      <c r="CB461" s="123">
        <f t="shared" ref="CB461" si="8241">T461/T467</f>
        <v>3.422644770959378E-2</v>
      </c>
      <c r="CC461" s="124">
        <f t="shared" ref="CC461" si="8242">U461/U467</f>
        <v>2.4463778103195798E-2</v>
      </c>
      <c r="CD461" s="125">
        <f t="shared" ref="CD461" si="8243">V461/V467</f>
        <v>6.808673539143037E-2</v>
      </c>
      <c r="CE461" s="126">
        <f t="shared" ref="CE461" si="8244">W461/W467</f>
        <v>3.6079332333083268E-2</v>
      </c>
      <c r="CF461" s="123">
        <f t="shared" ref="CF461" si="8245">X461/X467</f>
        <v>2.9373811464276013E-2</v>
      </c>
      <c r="CG461" s="124">
        <f t="shared" ref="CG461" si="8246">Y461/Y467</f>
        <v>4.0694816190528213E-2</v>
      </c>
      <c r="CH461" s="125">
        <f t="shared" ref="CH461" si="8247">Z461/Z467</f>
        <v>3.9091908457976617E-2</v>
      </c>
      <c r="CI461" s="123">
        <f t="shared" ref="CI461" si="8248">AA461/AA467</f>
        <v>4.7100392233135599E-2</v>
      </c>
      <c r="CJ461" s="129">
        <f t="shared" ref="CJ461" si="8249">AB461/AB467</f>
        <v>3.6582299214923605E-2</v>
      </c>
      <c r="CK461" s="130">
        <f t="shared" ref="CK461" si="8250">AC461/AC467</f>
        <v>4.5510347043850381E-2</v>
      </c>
    </row>
    <row r="462" spans="1:89" x14ac:dyDescent="0.25">
      <c r="A462" s="131" t="s">
        <v>35</v>
      </c>
      <c r="B462" s="197">
        <v>0</v>
      </c>
      <c r="C462" s="181">
        <v>1018</v>
      </c>
      <c r="D462" s="182">
        <v>8</v>
      </c>
      <c r="E462" s="183">
        <v>607</v>
      </c>
      <c r="F462" s="180">
        <v>14</v>
      </c>
      <c r="G462" s="184">
        <v>815</v>
      </c>
      <c r="H462" s="182">
        <v>81</v>
      </c>
      <c r="I462" s="183">
        <v>1062</v>
      </c>
      <c r="J462" s="180">
        <v>69</v>
      </c>
      <c r="K462" s="181">
        <v>39</v>
      </c>
      <c r="L462" s="182">
        <v>681</v>
      </c>
      <c r="M462" s="180">
        <v>144</v>
      </c>
      <c r="N462" s="185">
        <v>510</v>
      </c>
      <c r="O462" s="198">
        <v>328</v>
      </c>
      <c r="P462" s="180">
        <v>169</v>
      </c>
      <c r="Q462" s="181">
        <v>207</v>
      </c>
      <c r="R462" s="182">
        <v>165</v>
      </c>
      <c r="S462" s="183">
        <v>187</v>
      </c>
      <c r="T462" s="180">
        <v>57</v>
      </c>
      <c r="U462" s="184">
        <v>11</v>
      </c>
      <c r="V462" s="182">
        <v>411</v>
      </c>
      <c r="W462" s="199">
        <v>39</v>
      </c>
      <c r="X462" s="180">
        <v>80</v>
      </c>
      <c r="Y462" s="184">
        <v>13</v>
      </c>
      <c r="Z462" s="182">
        <v>71</v>
      </c>
      <c r="AA462" s="180">
        <v>106</v>
      </c>
      <c r="AB462" s="162">
        <f t="shared" si="7728"/>
        <v>2316</v>
      </c>
      <c r="AC462" s="165">
        <f t="shared" si="7759"/>
        <v>4576</v>
      </c>
      <c r="BI462" s="131" t="s">
        <v>35</v>
      </c>
      <c r="BJ462" s="123">
        <f>B462/B467</f>
        <v>0</v>
      </c>
      <c r="BK462" s="124">
        <f t="shared" ref="BK462" si="8251">C462/C467</f>
        <v>2.4558525523497056E-2</v>
      </c>
      <c r="BL462" s="125">
        <f t="shared" ref="BL462" si="8252">D462/D467</f>
        <v>3.2781511227667593E-4</v>
      </c>
      <c r="BM462" s="126">
        <f t="shared" ref="BM462" si="8253">E462/E467</f>
        <v>2.749218714615698E-2</v>
      </c>
      <c r="BN462" s="123">
        <f t="shared" ref="BN462" si="8254">F462/F467</f>
        <v>5.233449216851707E-4</v>
      </c>
      <c r="BO462" s="124">
        <f t="shared" ref="BO462" si="8255">G462/G467</f>
        <v>3.1785031785031788E-2</v>
      </c>
      <c r="BP462" s="125">
        <f t="shared" ref="BP462" si="8256">H462/H467</f>
        <v>1.7050118929841918E-3</v>
      </c>
      <c r="BQ462" s="126">
        <f t="shared" ref="BQ462" si="8257">I462/I467</f>
        <v>1.9901429829657254E-2</v>
      </c>
      <c r="BR462" s="123">
        <f t="shared" ref="BR462" si="8258">J462/J467</f>
        <v>7.8098471986417653E-3</v>
      </c>
      <c r="BS462" s="124">
        <f t="shared" ref="BS462" si="8259">K462/K467</f>
        <v>4.3463724506853894E-3</v>
      </c>
      <c r="BT462" s="125">
        <f t="shared" ref="BT462" si="8260">L462/L467</f>
        <v>2.2406475175204818E-2</v>
      </c>
      <c r="BU462" s="123">
        <f t="shared" ref="BU462" si="8261">M462/M467</f>
        <v>4.4069041498347415E-3</v>
      </c>
      <c r="BV462" s="127">
        <f t="shared" ref="BV462" si="8262">N462/N467</f>
        <v>1.0358695210626802E-2</v>
      </c>
      <c r="BW462" s="128">
        <f t="shared" ref="BW462" si="8263">O462/O467</f>
        <v>6.6640931347650301E-3</v>
      </c>
      <c r="BX462" s="123">
        <f t="shared" ref="BX462" si="8264">P462/P467</f>
        <v>5.7451726951319006E-3</v>
      </c>
      <c r="BY462" s="124">
        <f t="shared" ref="BY462" si="8265">Q462/Q467</f>
        <v>7.1468029277724074E-3</v>
      </c>
      <c r="BZ462" s="125">
        <f t="shared" ref="BZ462" si="8266">R462/R467</f>
        <v>4.6302792198681074E-3</v>
      </c>
      <c r="CA462" s="126">
        <f t="shared" ref="CA462" si="8267">S462/S467</f>
        <v>5.2086234750153195E-3</v>
      </c>
      <c r="CB462" s="123">
        <f t="shared" ref="CB462" si="8268">T462/T467</f>
        <v>4.9265341400172857E-3</v>
      </c>
      <c r="CC462" s="124">
        <f t="shared" ref="CC462" si="8269">U462/U467</f>
        <v>9.4754070118011882E-4</v>
      </c>
      <c r="CD462" s="125">
        <f t="shared" ref="CD462" si="8270">V462/V467</f>
        <v>1.1238412950151759E-2</v>
      </c>
      <c r="CE462" s="126">
        <f t="shared" ref="CE462" si="8271">W462/W467</f>
        <v>9.142910727681921E-4</v>
      </c>
      <c r="CF462" s="123">
        <f t="shared" ref="CF462" si="8272">X462/X467</f>
        <v>2.7166530834012497E-3</v>
      </c>
      <c r="CG462" s="124">
        <f t="shared" ref="CG462" si="8273">Y462/Y467</f>
        <v>7.1011088654612993E-4</v>
      </c>
      <c r="CH462" s="125">
        <f t="shared" ref="CH462" si="8274">Z462/Z467</f>
        <v>1.1825843632366168E-3</v>
      </c>
      <c r="CI462" s="123">
        <f t="shared" ref="CI462" si="8275">AA462/AA467</f>
        <v>1.7180459658335764E-3</v>
      </c>
      <c r="CJ462" s="129">
        <f t="shared" ref="CJ462" si="8276">AB462/AB467</f>
        <v>5.3430412424647199E-3</v>
      </c>
      <c r="CK462" s="130">
        <f t="shared" ref="CK462" si="8277">AC462/AC467</f>
        <v>1.0579392840876776E-2</v>
      </c>
    </row>
    <row r="463" spans="1:89" x14ac:dyDescent="0.25">
      <c r="A463" s="139" t="s">
        <v>36</v>
      </c>
      <c r="B463" s="194"/>
      <c r="C463" s="188"/>
      <c r="D463" s="189"/>
      <c r="E463" s="190"/>
      <c r="F463" s="187"/>
      <c r="G463" s="191"/>
      <c r="H463" s="189"/>
      <c r="I463" s="190"/>
      <c r="J463" s="187"/>
      <c r="K463" s="191"/>
      <c r="L463" s="189"/>
      <c r="M463" s="187"/>
      <c r="N463" s="192"/>
      <c r="O463" s="195"/>
      <c r="P463" s="187"/>
      <c r="Q463" s="191"/>
      <c r="R463" s="189"/>
      <c r="S463" s="190"/>
      <c r="T463" s="187"/>
      <c r="U463" s="191"/>
      <c r="V463" s="189"/>
      <c r="W463" s="190"/>
      <c r="X463" s="187"/>
      <c r="Y463" s="191"/>
      <c r="Z463" s="189"/>
      <c r="AA463" s="187"/>
      <c r="AB463" s="162">
        <f t="shared" si="7728"/>
        <v>0</v>
      </c>
      <c r="AC463" s="165">
        <f t="shared" si="7759"/>
        <v>0</v>
      </c>
      <c r="BI463" s="139" t="s">
        <v>36</v>
      </c>
      <c r="BJ463" s="123">
        <f>B463/B467</f>
        <v>0</v>
      </c>
      <c r="BK463" s="124">
        <f t="shared" ref="BK463" si="8278">C463/C467</f>
        <v>0</v>
      </c>
      <c r="BL463" s="125">
        <f t="shared" ref="BL463" si="8279">D463/D467</f>
        <v>0</v>
      </c>
      <c r="BM463" s="126">
        <f t="shared" ref="BM463" si="8280">E463/E467</f>
        <v>0</v>
      </c>
      <c r="BN463" s="123">
        <f t="shared" ref="BN463" si="8281">F463/F467</f>
        <v>0</v>
      </c>
      <c r="BO463" s="124">
        <f t="shared" ref="BO463" si="8282">G463/G467</f>
        <v>0</v>
      </c>
      <c r="BP463" s="125">
        <f t="shared" ref="BP463" si="8283">H463/H467</f>
        <v>0</v>
      </c>
      <c r="BQ463" s="126">
        <f t="shared" ref="BQ463" si="8284">I463/I467</f>
        <v>0</v>
      </c>
      <c r="BR463" s="123">
        <f t="shared" ref="BR463" si="8285">J463/J467</f>
        <v>0</v>
      </c>
      <c r="BS463" s="124">
        <f t="shared" ref="BS463" si="8286">K463/K467</f>
        <v>0</v>
      </c>
      <c r="BT463" s="125">
        <f t="shared" ref="BT463" si="8287">L463/L467</f>
        <v>0</v>
      </c>
      <c r="BU463" s="123">
        <f t="shared" ref="BU463" si="8288">M463/M467</f>
        <v>0</v>
      </c>
      <c r="BV463" s="127">
        <f t="shared" ref="BV463" si="8289">N463/N467</f>
        <v>0</v>
      </c>
      <c r="BW463" s="128">
        <f t="shared" ref="BW463" si="8290">O463/O467</f>
        <v>0</v>
      </c>
      <c r="BX463" s="123">
        <f t="shared" ref="BX463" si="8291">P463/P467</f>
        <v>0</v>
      </c>
      <c r="BY463" s="124">
        <f t="shared" ref="BY463" si="8292">Q463/Q467</f>
        <v>0</v>
      </c>
      <c r="BZ463" s="125">
        <f t="shared" ref="BZ463" si="8293">R463/R467</f>
        <v>0</v>
      </c>
      <c r="CA463" s="126">
        <f t="shared" ref="CA463" si="8294">S463/S467</f>
        <v>0</v>
      </c>
      <c r="CB463" s="123">
        <f t="shared" ref="CB463" si="8295">T463/T467</f>
        <v>0</v>
      </c>
      <c r="CC463" s="124">
        <f t="shared" ref="CC463" si="8296">U463/U467</f>
        <v>0</v>
      </c>
      <c r="CD463" s="125">
        <f t="shared" ref="CD463" si="8297">V463/V467</f>
        <v>0</v>
      </c>
      <c r="CE463" s="126">
        <f t="shared" ref="CE463" si="8298">W463/W467</f>
        <v>0</v>
      </c>
      <c r="CF463" s="123">
        <f t="shared" ref="CF463" si="8299">X463/X467</f>
        <v>0</v>
      </c>
      <c r="CG463" s="124">
        <f t="shared" ref="CG463" si="8300">Y463/Y467</f>
        <v>0</v>
      </c>
      <c r="CH463" s="125">
        <f t="shared" ref="CH463" si="8301">Z463/Z467</f>
        <v>0</v>
      </c>
      <c r="CI463" s="123">
        <f t="shared" ref="CI463" si="8302">AA463/AA467</f>
        <v>0</v>
      </c>
      <c r="CJ463" s="129">
        <f t="shared" ref="CJ463" si="8303">AB463/AB467</f>
        <v>0</v>
      </c>
      <c r="CK463" s="130">
        <f t="shared" ref="CK463" si="8304">AC463/AC467</f>
        <v>0</v>
      </c>
    </row>
    <row r="464" spans="1:89" x14ac:dyDescent="0.25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62">
        <f t="shared" si="7728"/>
        <v>0</v>
      </c>
      <c r="AC464" s="165">
        <f t="shared" si="7759"/>
        <v>0</v>
      </c>
      <c r="BI464" s="131" t="s">
        <v>37</v>
      </c>
      <c r="BJ464" s="123">
        <f>B464/B467</f>
        <v>0</v>
      </c>
      <c r="BK464" s="124">
        <f t="shared" ref="BK464" si="8305">C464/C467</f>
        <v>0</v>
      </c>
      <c r="BL464" s="125">
        <f t="shared" ref="BL464" si="8306">D464/D467</f>
        <v>0</v>
      </c>
      <c r="BM464" s="126">
        <f t="shared" ref="BM464" si="8307">E464/E467</f>
        <v>0</v>
      </c>
      <c r="BN464" s="123">
        <f t="shared" ref="BN464" si="8308">F464/F467</f>
        <v>0</v>
      </c>
      <c r="BO464" s="124">
        <f t="shared" ref="BO464" si="8309">G464/G467</f>
        <v>0</v>
      </c>
      <c r="BP464" s="125">
        <f t="shared" ref="BP464" si="8310">H464/H467</f>
        <v>0</v>
      </c>
      <c r="BQ464" s="126">
        <f t="shared" ref="BQ464" si="8311">I464/I467</f>
        <v>0</v>
      </c>
      <c r="BR464" s="123">
        <f t="shared" ref="BR464" si="8312">J464/J467</f>
        <v>0</v>
      </c>
      <c r="BS464" s="124">
        <f t="shared" ref="BS464" si="8313">K464/K467</f>
        <v>0</v>
      </c>
      <c r="BT464" s="125">
        <f t="shared" ref="BT464" si="8314">L464/L467</f>
        <v>0</v>
      </c>
      <c r="BU464" s="123">
        <f t="shared" ref="BU464" si="8315">M464/M467</f>
        <v>0</v>
      </c>
      <c r="BV464" s="127">
        <f t="shared" ref="BV464" si="8316">N464/N467</f>
        <v>0</v>
      </c>
      <c r="BW464" s="128">
        <f t="shared" ref="BW464" si="8317">O464/O467</f>
        <v>0</v>
      </c>
      <c r="BX464" s="123">
        <f t="shared" ref="BX464" si="8318">P464/P467</f>
        <v>0</v>
      </c>
      <c r="BY464" s="124">
        <f t="shared" ref="BY464" si="8319">Q464/Q467</f>
        <v>0</v>
      </c>
      <c r="BZ464" s="125">
        <f t="shared" ref="BZ464" si="8320">R464/R467</f>
        <v>0</v>
      </c>
      <c r="CA464" s="126">
        <f t="shared" ref="CA464" si="8321">S464/S467</f>
        <v>0</v>
      </c>
      <c r="CB464" s="123">
        <f t="shared" ref="CB464" si="8322">T464/T467</f>
        <v>0</v>
      </c>
      <c r="CC464" s="124">
        <f t="shared" ref="CC464" si="8323">U464/U467</f>
        <v>0</v>
      </c>
      <c r="CD464" s="125">
        <f t="shared" ref="CD464" si="8324">V464/V467</f>
        <v>0</v>
      </c>
      <c r="CE464" s="126">
        <f t="shared" ref="CE464" si="8325">W464/W467</f>
        <v>0</v>
      </c>
      <c r="CF464" s="123">
        <f t="shared" ref="CF464" si="8326">X464/X467</f>
        <v>0</v>
      </c>
      <c r="CG464" s="124">
        <f t="shared" ref="CG464" si="8327">Y464/Y467</f>
        <v>0</v>
      </c>
      <c r="CH464" s="125">
        <f t="shared" ref="CH464" si="8328">Z464/Z467</f>
        <v>0</v>
      </c>
      <c r="CI464" s="123">
        <f t="shared" ref="CI464" si="8329">AA464/AA467</f>
        <v>0</v>
      </c>
      <c r="CJ464" s="129">
        <f t="shared" ref="CJ464" si="8330">AB464/AB467</f>
        <v>0</v>
      </c>
      <c r="CK464" s="130">
        <f t="shared" ref="CK464" si="8331">AC464/AC467</f>
        <v>0</v>
      </c>
    </row>
    <row r="465" spans="1:89" x14ac:dyDescent="0.25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2">
        <f t="shared" si="7728"/>
        <v>0</v>
      </c>
      <c r="AC465" s="165">
        <f t="shared" si="7759"/>
        <v>0</v>
      </c>
      <c r="BI465" s="139" t="s">
        <v>38</v>
      </c>
      <c r="BJ465" s="123">
        <f>B465/B467</f>
        <v>0</v>
      </c>
      <c r="BK465" s="124">
        <f t="shared" ref="BK465" si="8332">C465/C467</f>
        <v>0</v>
      </c>
      <c r="BL465" s="125">
        <f t="shared" ref="BL465" si="8333">D465/D467</f>
        <v>0</v>
      </c>
      <c r="BM465" s="126">
        <f t="shared" ref="BM465" si="8334">E465/E467</f>
        <v>0</v>
      </c>
      <c r="BN465" s="123">
        <f t="shared" ref="BN465" si="8335">F465/F467</f>
        <v>0</v>
      </c>
      <c r="BO465" s="124">
        <f t="shared" ref="BO465" si="8336">G465/G467</f>
        <v>0</v>
      </c>
      <c r="BP465" s="125">
        <f t="shared" ref="BP465" si="8337">H465/H467</f>
        <v>0</v>
      </c>
      <c r="BQ465" s="126">
        <f t="shared" ref="BQ465" si="8338">I465/I467</f>
        <v>0</v>
      </c>
      <c r="BR465" s="123">
        <f t="shared" ref="BR465" si="8339">J465/J467</f>
        <v>0</v>
      </c>
      <c r="BS465" s="124">
        <f t="shared" ref="BS465" si="8340">K465/K467</f>
        <v>0</v>
      </c>
      <c r="BT465" s="125">
        <f t="shared" ref="BT465" si="8341">L465/L467</f>
        <v>0</v>
      </c>
      <c r="BU465" s="123">
        <f t="shared" ref="BU465" si="8342">M465/M467</f>
        <v>0</v>
      </c>
      <c r="BV465" s="127">
        <f t="shared" ref="BV465" si="8343">N465/N467</f>
        <v>0</v>
      </c>
      <c r="BW465" s="128">
        <f t="shared" ref="BW465" si="8344">O465/O467</f>
        <v>0</v>
      </c>
      <c r="BX465" s="123">
        <f t="shared" ref="BX465" si="8345">P465/P467</f>
        <v>0</v>
      </c>
      <c r="BY465" s="124">
        <f t="shared" ref="BY465" si="8346">Q465/Q467</f>
        <v>0</v>
      </c>
      <c r="BZ465" s="125">
        <f t="shared" ref="BZ465" si="8347">R465/R467</f>
        <v>0</v>
      </c>
      <c r="CA465" s="126">
        <f t="shared" ref="CA465" si="8348">S465/S467</f>
        <v>0</v>
      </c>
      <c r="CB465" s="123">
        <f t="shared" ref="CB465" si="8349">T465/T467</f>
        <v>0</v>
      </c>
      <c r="CC465" s="124">
        <f t="shared" ref="CC465" si="8350">U465/U467</f>
        <v>0</v>
      </c>
      <c r="CD465" s="125">
        <f t="shared" ref="CD465" si="8351">V465/V467</f>
        <v>0</v>
      </c>
      <c r="CE465" s="126">
        <f t="shared" ref="CE465" si="8352">W465/W467</f>
        <v>0</v>
      </c>
      <c r="CF465" s="123">
        <f t="shared" ref="CF465" si="8353">X465/X467</f>
        <v>0</v>
      </c>
      <c r="CG465" s="124">
        <f t="shared" ref="CG465" si="8354">Y465/Y467</f>
        <v>0</v>
      </c>
      <c r="CH465" s="125">
        <f t="shared" ref="CH465" si="8355">Z465/Z467</f>
        <v>0</v>
      </c>
      <c r="CI465" s="123">
        <f t="shared" ref="CI465" si="8356">AA465/AA467</f>
        <v>0</v>
      </c>
      <c r="CJ465" s="129">
        <f t="shared" ref="CJ465" si="8357">AB465/AB467</f>
        <v>0</v>
      </c>
      <c r="CK465" s="130">
        <f t="shared" ref="CK465" si="8358">AC465/AC467</f>
        <v>0</v>
      </c>
    </row>
    <row r="466" spans="1:89" ht="13.8" thickBot="1" x14ac:dyDescent="0.3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2">
        <f t="shared" si="7728"/>
        <v>0</v>
      </c>
      <c r="AC466" s="165">
        <f t="shared" si="7759"/>
        <v>0</v>
      </c>
      <c r="BI466" s="131" t="s">
        <v>39</v>
      </c>
      <c r="BJ466" s="123">
        <f>B466/B467</f>
        <v>0</v>
      </c>
      <c r="BK466" s="124">
        <f t="shared" ref="BK466" si="8359">C466/C467</f>
        <v>0</v>
      </c>
      <c r="BL466" s="125">
        <f t="shared" ref="BL466" si="8360">D466/D467</f>
        <v>0</v>
      </c>
      <c r="BM466" s="126">
        <f t="shared" ref="BM466" si="8361">E466/E467</f>
        <v>0</v>
      </c>
      <c r="BN466" s="123">
        <f t="shared" ref="BN466" si="8362">F466/F467</f>
        <v>0</v>
      </c>
      <c r="BO466" s="124">
        <f t="shared" ref="BO466" si="8363">G466/G467</f>
        <v>0</v>
      </c>
      <c r="BP466" s="125">
        <f t="shared" ref="BP466" si="8364">H466/H467</f>
        <v>0</v>
      </c>
      <c r="BQ466" s="126">
        <f t="shared" ref="BQ466" si="8365">I466/I467</f>
        <v>0</v>
      </c>
      <c r="BR466" s="123">
        <f t="shared" ref="BR466" si="8366">J466/J467</f>
        <v>0</v>
      </c>
      <c r="BS466" s="124">
        <f t="shared" ref="BS466" si="8367">K466/K467</f>
        <v>0</v>
      </c>
      <c r="BT466" s="125">
        <f t="shared" ref="BT466" si="8368">L466/L467</f>
        <v>0</v>
      </c>
      <c r="BU466" s="123">
        <f t="shared" ref="BU466" si="8369">M466/M467</f>
        <v>0</v>
      </c>
      <c r="BV466" s="127">
        <f t="shared" ref="BV466" si="8370">N466/N467</f>
        <v>0</v>
      </c>
      <c r="BW466" s="128">
        <f t="shared" ref="BW466" si="8371">O466/O467</f>
        <v>0</v>
      </c>
      <c r="BX466" s="123">
        <f t="shared" ref="BX466" si="8372">P466/P467</f>
        <v>0</v>
      </c>
      <c r="BY466" s="124">
        <f t="shared" ref="BY466" si="8373">Q466/Q467</f>
        <v>0</v>
      </c>
      <c r="BZ466" s="125">
        <f t="shared" ref="BZ466" si="8374">R466/R467</f>
        <v>0</v>
      </c>
      <c r="CA466" s="126">
        <f t="shared" ref="CA466" si="8375">S466/S467</f>
        <v>0</v>
      </c>
      <c r="CB466" s="123">
        <f t="shared" ref="CB466" si="8376">T466/T467</f>
        <v>0</v>
      </c>
      <c r="CC466" s="124">
        <f t="shared" ref="CC466" si="8377">U466/U467</f>
        <v>0</v>
      </c>
      <c r="CD466" s="125">
        <f t="shared" ref="CD466" si="8378">V466/V467</f>
        <v>0</v>
      </c>
      <c r="CE466" s="126">
        <f t="shared" ref="CE466" si="8379">W466/W467</f>
        <v>0</v>
      </c>
      <c r="CF466" s="123">
        <f t="shared" ref="CF466" si="8380">X466/X467</f>
        <v>0</v>
      </c>
      <c r="CG466" s="124">
        <f t="shared" ref="CG466" si="8381">Y466/Y467</f>
        <v>0</v>
      </c>
      <c r="CH466" s="125">
        <f t="shared" ref="CH466" si="8382">Z466/Z467</f>
        <v>0</v>
      </c>
      <c r="CI466" s="123">
        <f t="shared" ref="CI466" si="8383">AA466/AA467</f>
        <v>0</v>
      </c>
      <c r="CJ466" s="129">
        <f t="shared" ref="CJ466" si="8384">AB466/AB467</f>
        <v>0</v>
      </c>
      <c r="CK466" s="130">
        <f t="shared" ref="CK466" si="8385">AC466/AC467</f>
        <v>0</v>
      </c>
    </row>
    <row r="467" spans="1:89" ht="14.4" thickTop="1" thickBot="1" x14ac:dyDescent="0.3">
      <c r="A467" s="251" t="s">
        <v>13</v>
      </c>
      <c r="B467" s="14">
        <f t="shared" ref="B467" si="8386">SUM(B444:B466)</f>
        <v>43659</v>
      </c>
      <c r="C467" s="1">
        <f t="shared" ref="C467" si="8387">SUM(C444:C466)</f>
        <v>41452</v>
      </c>
      <c r="D467" s="14">
        <f t="shared" ref="D467" si="8388">SUM(D444:D466)</f>
        <v>24404</v>
      </c>
      <c r="E467" s="1">
        <f t="shared" ref="E467" si="8389">SUM(E444:E466)</f>
        <v>22079</v>
      </c>
      <c r="F467" s="14">
        <f t="shared" ref="F467" si="8390">SUM(F444:F466)</f>
        <v>26751</v>
      </c>
      <c r="G467" s="1">
        <f t="shared" ref="G467" si="8391">SUM(G444:G466)</f>
        <v>25641</v>
      </c>
      <c r="H467" s="14">
        <f t="shared" ref="H467" si="8392">SUM(H444:H466)</f>
        <v>47507</v>
      </c>
      <c r="I467" s="1">
        <f t="shared" ref="I467" si="8393">SUM(I444:I466)</f>
        <v>53363</v>
      </c>
      <c r="J467" s="14">
        <f t="shared" ref="J467" si="8394">SUM(J444:J466)</f>
        <v>8835</v>
      </c>
      <c r="K467" s="1">
        <f t="shared" ref="K467" si="8395">SUM(K444:K466)</f>
        <v>8973</v>
      </c>
      <c r="L467" s="14">
        <f t="shared" ref="L467" si="8396">SUM(L444:L466)</f>
        <v>30393</v>
      </c>
      <c r="M467" s="1">
        <f t="shared" ref="M467" si="8397">SUM(M444:M466)</f>
        <v>32676</v>
      </c>
      <c r="N467" s="14">
        <f t="shared" ref="N467" si="8398">SUM(N444:N466)</f>
        <v>49234</v>
      </c>
      <c r="O467" s="1">
        <f t="shared" ref="O467" si="8399">SUM(O444:O466)</f>
        <v>49219</v>
      </c>
      <c r="P467" s="14">
        <f t="shared" ref="P467" si="8400">SUM(P444:P466)</f>
        <v>29416</v>
      </c>
      <c r="Q467" s="1">
        <f t="shared" ref="Q467" si="8401">SUM(Q444:Q466)</f>
        <v>28964</v>
      </c>
      <c r="R467" s="14">
        <f t="shared" ref="R467" si="8402">SUM(R444:R466)</f>
        <v>35635</v>
      </c>
      <c r="S467" s="1">
        <f t="shared" ref="S467" si="8403">SUM(S444:S466)</f>
        <v>35902</v>
      </c>
      <c r="T467" s="14">
        <f t="shared" ref="T467" si="8404">SUM(T444:T466)</f>
        <v>11570</v>
      </c>
      <c r="U467" s="1">
        <f t="shared" ref="U467" si="8405">SUM(U444:U466)</f>
        <v>11609</v>
      </c>
      <c r="V467" s="14">
        <f t="shared" ref="V467" si="8406">SUM(V444:V466)</f>
        <v>36571</v>
      </c>
      <c r="W467" s="1">
        <f t="shared" ref="W467" si="8407">SUM(W444:W466)</f>
        <v>42656</v>
      </c>
      <c r="X467" s="14">
        <f t="shared" ref="X467" si="8408">SUM(X444:X466)</f>
        <v>29448</v>
      </c>
      <c r="Y467" s="1">
        <f t="shared" ref="Y467" si="8409">SUM(Y444:Y466)</f>
        <v>18307</v>
      </c>
      <c r="Z467" s="14">
        <f t="shared" ref="Z467" si="8410">SUM(Z444:Z466)</f>
        <v>60038</v>
      </c>
      <c r="AA467" s="1">
        <f t="shared" ref="AA467" si="8411">SUM(AA444:AA466)</f>
        <v>61698</v>
      </c>
      <c r="AB467" s="166">
        <f t="shared" ref="AB467:AC467" si="8412">SUM(AB443:AB466)</f>
        <v>433461</v>
      </c>
      <c r="AC467" s="167">
        <f t="shared" si="8412"/>
        <v>432539</v>
      </c>
      <c r="BI467" s="251" t="s">
        <v>13</v>
      </c>
      <c r="BJ467" s="147">
        <f>SUM(BJ443:BJ466)</f>
        <v>1</v>
      </c>
      <c r="BK467" s="148">
        <f t="shared" ref="BK467:CK467" si="8413">SUM(BK443:BK466)</f>
        <v>1</v>
      </c>
      <c r="BL467" s="147">
        <f t="shared" si="8413"/>
        <v>0.99999999999999989</v>
      </c>
      <c r="BM467" s="148">
        <f t="shared" si="8413"/>
        <v>1</v>
      </c>
      <c r="BN467" s="147">
        <f t="shared" si="8413"/>
        <v>0.99999999999999989</v>
      </c>
      <c r="BO467" s="148">
        <f t="shared" si="8413"/>
        <v>1</v>
      </c>
      <c r="BP467" s="147">
        <f t="shared" si="8413"/>
        <v>1</v>
      </c>
      <c r="BQ467" s="148">
        <f t="shared" si="8413"/>
        <v>1</v>
      </c>
      <c r="BR467" s="147">
        <f t="shared" si="8413"/>
        <v>1.0000000000000002</v>
      </c>
      <c r="BS467" s="148">
        <f t="shared" si="8413"/>
        <v>1</v>
      </c>
      <c r="BT467" s="147">
        <f t="shared" si="8413"/>
        <v>1.0000000000000002</v>
      </c>
      <c r="BU467" s="148">
        <f t="shared" si="8413"/>
        <v>1</v>
      </c>
      <c r="BV467" s="147">
        <f t="shared" si="8413"/>
        <v>1</v>
      </c>
      <c r="BW467" s="148">
        <f t="shared" si="8413"/>
        <v>0.99999999999999989</v>
      </c>
      <c r="BX467" s="147">
        <f t="shared" si="8413"/>
        <v>0.99999999999999989</v>
      </c>
      <c r="BY467" s="148">
        <f t="shared" si="8413"/>
        <v>0.99999999999999989</v>
      </c>
      <c r="BZ467" s="147">
        <f t="shared" si="8413"/>
        <v>1</v>
      </c>
      <c r="CA467" s="148">
        <f t="shared" si="8413"/>
        <v>1.0000000000000002</v>
      </c>
      <c r="CB467" s="147">
        <f t="shared" si="8413"/>
        <v>1</v>
      </c>
      <c r="CC467" s="148">
        <f t="shared" si="8413"/>
        <v>1</v>
      </c>
      <c r="CD467" s="147">
        <f t="shared" si="8413"/>
        <v>1</v>
      </c>
      <c r="CE467" s="148">
        <f t="shared" si="8413"/>
        <v>1.0000000000000002</v>
      </c>
      <c r="CF467" s="147">
        <f t="shared" si="8413"/>
        <v>0.99999999999999989</v>
      </c>
      <c r="CG467" s="148">
        <f t="shared" si="8413"/>
        <v>1</v>
      </c>
      <c r="CH467" s="147">
        <f t="shared" si="8413"/>
        <v>1.0000000000000002</v>
      </c>
      <c r="CI467" s="148">
        <f t="shared" si="8413"/>
        <v>1</v>
      </c>
      <c r="CJ467" s="147">
        <f t="shared" si="8413"/>
        <v>1</v>
      </c>
      <c r="CK467" s="148">
        <f t="shared" si="8413"/>
        <v>1</v>
      </c>
    </row>
    <row r="468" spans="1:89" ht="13.8" thickTop="1" x14ac:dyDescent="0.25">
      <c r="A468" s="178"/>
    </row>
    <row r="470" spans="1:89" x14ac:dyDescent="0.25">
      <c r="A470" s="299">
        <f>+A439+1</f>
        <v>45246</v>
      </c>
      <c r="B470" s="299"/>
      <c r="C470" s="299"/>
      <c r="D470" s="299"/>
      <c r="BI470" s="298">
        <f>+BI439+1</f>
        <v>45246</v>
      </c>
      <c r="BJ470" s="298"/>
      <c r="BK470" s="298"/>
      <c r="BL470" s="298"/>
    </row>
    <row r="471" spans="1:89" ht="13.8" thickBot="1" x14ac:dyDescent="0.3">
      <c r="AE471" t="s">
        <v>84</v>
      </c>
    </row>
    <row r="472" spans="1:89" ht="14.4" thickTop="1" thickBot="1" x14ac:dyDescent="0.3">
      <c r="A472" s="290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0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0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5">
      <c r="A473" s="291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68" t="s">
        <v>14</v>
      </c>
      <c r="AC473" s="169" t="s">
        <v>15</v>
      </c>
      <c r="AE473" s="291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68" t="s">
        <v>14</v>
      </c>
      <c r="BG473" s="169" t="s">
        <v>15</v>
      </c>
      <c r="BI473" s="291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8" thickTop="1" x14ac:dyDescent="0.25">
      <c r="A474" s="119" t="s">
        <v>16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1"/>
      <c r="AA474" s="176"/>
      <c r="AB474" s="162">
        <f t="shared" ref="AB474:AB497" si="8414"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4" t="str">
        <f>$AE$9</f>
        <v>07:00 - 07:59</v>
      </c>
      <c r="AF474" s="120">
        <f t="shared" ref="AF474:AO475" si="8415">SUMIF($A$9:$A$32,$AE474,B$474:B$497)</f>
        <v>5629</v>
      </c>
      <c r="AG474" s="177">
        <f t="shared" si="8415"/>
        <v>2203</v>
      </c>
      <c r="AH474" s="121">
        <f t="shared" si="8415"/>
        <v>2373</v>
      </c>
      <c r="AI474" s="172">
        <f t="shared" si="8415"/>
        <v>2102</v>
      </c>
      <c r="AJ474" s="120">
        <f t="shared" si="8415"/>
        <v>3053</v>
      </c>
      <c r="AK474" s="122">
        <f t="shared" si="8415"/>
        <v>1495</v>
      </c>
      <c r="AL474" s="121">
        <f t="shared" si="8415"/>
        <v>4269</v>
      </c>
      <c r="AM474" s="172">
        <f t="shared" si="8415"/>
        <v>2816</v>
      </c>
      <c r="AN474" s="120">
        <f t="shared" si="8415"/>
        <v>382</v>
      </c>
      <c r="AO474" s="122">
        <f t="shared" si="8415"/>
        <v>1341</v>
      </c>
      <c r="AP474" s="121">
        <f t="shared" ref="AP474:AY475" si="8416">SUMIF($A$9:$A$32,$AE474,L$474:L$497)</f>
        <v>1396</v>
      </c>
      <c r="AQ474" s="120">
        <f t="shared" si="8416"/>
        <v>4405</v>
      </c>
      <c r="AR474" s="171">
        <f t="shared" si="8416"/>
        <v>3533</v>
      </c>
      <c r="AS474" s="173">
        <f t="shared" si="8416"/>
        <v>5083</v>
      </c>
      <c r="AT474" s="120">
        <f t="shared" si="8416"/>
        <v>2900</v>
      </c>
      <c r="AU474" s="122">
        <f t="shared" si="8416"/>
        <v>2651</v>
      </c>
      <c r="AV474" s="121">
        <f t="shared" si="8416"/>
        <v>3679</v>
      </c>
      <c r="AW474" s="172">
        <f t="shared" si="8416"/>
        <v>2610</v>
      </c>
      <c r="AX474" s="120">
        <f t="shared" si="8416"/>
        <v>508</v>
      </c>
      <c r="AY474" s="122">
        <f t="shared" si="8416"/>
        <v>2176</v>
      </c>
      <c r="AZ474" s="121">
        <f t="shared" ref="AZ474:BE475" si="8417">SUMIF($A$9:$A$32,$AE474,V$474:V$497)</f>
        <v>1787</v>
      </c>
      <c r="BA474" s="172">
        <f t="shared" si="8417"/>
        <v>4093</v>
      </c>
      <c r="BB474" s="120">
        <f t="shared" si="8417"/>
        <v>2355</v>
      </c>
      <c r="BC474" s="122">
        <f t="shared" si="8417"/>
        <v>2351</v>
      </c>
      <c r="BD474" s="21">
        <f t="shared" si="8417"/>
        <v>5805</v>
      </c>
      <c r="BE474" s="176">
        <f t="shared" si="8417"/>
        <v>3718</v>
      </c>
      <c r="BF474" s="162">
        <f>AF474+AH474+AJ474+AL474+AN474+AP474+AR474+AT474+AV474+AX474+AZ474+BB474+BD474</f>
        <v>37669</v>
      </c>
      <c r="BG474" s="163">
        <f>AG474+AI474+AK474+AM474+AO474+AQ474+AS474+AU474+AW474+AY474+BA474+BC474+BE474</f>
        <v>37044</v>
      </c>
      <c r="BH474" s="216"/>
      <c r="BI474" s="119" t="s">
        <v>16</v>
      </c>
      <c r="BJ474" s="123">
        <f>B474/B498</f>
        <v>0</v>
      </c>
      <c r="BK474" s="124">
        <f t="shared" ref="BK474" si="8418">C474/C498</f>
        <v>0</v>
      </c>
      <c r="BL474" s="125">
        <f t="shared" ref="BL474" si="8419">D474/D498</f>
        <v>0</v>
      </c>
      <c r="BM474" s="126">
        <f t="shared" ref="BM474" si="8420">E474/E498</f>
        <v>0</v>
      </c>
      <c r="BN474" s="123">
        <f t="shared" ref="BN474" si="8421">F474/F498</f>
        <v>0</v>
      </c>
      <c r="BO474" s="124">
        <f t="shared" ref="BO474" si="8422">G474/G498</f>
        <v>0</v>
      </c>
      <c r="BP474" s="125">
        <f t="shared" ref="BP474" si="8423">H474/H498</f>
        <v>0</v>
      </c>
      <c r="BQ474" s="126">
        <f t="shared" ref="BQ474" si="8424">I474/I498</f>
        <v>0</v>
      </c>
      <c r="BR474" s="123">
        <f t="shared" ref="BR474" si="8425">J474/J498</f>
        <v>0</v>
      </c>
      <c r="BS474" s="124">
        <f t="shared" ref="BS474" si="8426">K474/K498</f>
        <v>0</v>
      </c>
      <c r="BT474" s="125">
        <f t="shared" ref="BT474" si="8427">L474/L498</f>
        <v>0</v>
      </c>
      <c r="BU474" s="123">
        <f t="shared" ref="BU474" si="8428">M474/M498</f>
        <v>0</v>
      </c>
      <c r="BV474" s="127">
        <f t="shared" ref="BV474" si="8429">N474/N498</f>
        <v>0</v>
      </c>
      <c r="BW474" s="128">
        <f t="shared" ref="BW474" si="8430">O474/O498</f>
        <v>0</v>
      </c>
      <c r="BX474" s="123">
        <f t="shared" ref="BX474" si="8431">P474/P498</f>
        <v>0</v>
      </c>
      <c r="BY474" s="124">
        <f t="shared" ref="BY474" si="8432">Q474/Q498</f>
        <v>0</v>
      </c>
      <c r="BZ474" s="125">
        <f t="shared" ref="BZ474" si="8433">R474/R498</f>
        <v>0</v>
      </c>
      <c r="CA474" s="126">
        <f t="shared" ref="CA474" si="8434">S474/S498</f>
        <v>0</v>
      </c>
      <c r="CB474" s="123">
        <f t="shared" ref="CB474" si="8435">T474/T498</f>
        <v>0</v>
      </c>
      <c r="CC474" s="124">
        <f t="shared" ref="CC474" si="8436">U474/U498</f>
        <v>0</v>
      </c>
      <c r="CD474" s="125">
        <f t="shared" ref="CD474" si="8437">V474/V498</f>
        <v>0</v>
      </c>
      <c r="CE474" s="126">
        <f t="shared" ref="CE474" si="8438">W474/W498</f>
        <v>0</v>
      </c>
      <c r="CF474" s="123">
        <f t="shared" ref="CF474" si="8439">X474/X498</f>
        <v>0</v>
      </c>
      <c r="CG474" s="124">
        <f t="shared" ref="CG474" si="8440">Y474/Y498</f>
        <v>0</v>
      </c>
      <c r="CH474" s="125">
        <f t="shared" ref="CH474" si="8441">Z474/Z498</f>
        <v>0</v>
      </c>
      <c r="CI474" s="123">
        <f t="shared" ref="CI474" si="8442">AA474/AA498</f>
        <v>0</v>
      </c>
      <c r="CJ474" s="129">
        <f t="shared" ref="CJ474" si="8443">AB474/AB498</f>
        <v>0</v>
      </c>
      <c r="CK474" s="130">
        <f t="shared" ref="CK474" si="8444">AC474/AC498</f>
        <v>0</v>
      </c>
    </row>
    <row r="475" spans="1:89" x14ac:dyDescent="0.25">
      <c r="A475" s="131" t="s">
        <v>17</v>
      </c>
      <c r="B475" s="180">
        <v>610</v>
      </c>
      <c r="C475" s="181">
        <v>0</v>
      </c>
      <c r="D475" s="182">
        <v>509</v>
      </c>
      <c r="E475" s="183">
        <v>4</v>
      </c>
      <c r="F475" s="180">
        <v>576</v>
      </c>
      <c r="G475" s="184">
        <v>5</v>
      </c>
      <c r="H475" s="182">
        <v>609</v>
      </c>
      <c r="I475" s="183">
        <v>47</v>
      </c>
      <c r="J475" s="180">
        <v>17</v>
      </c>
      <c r="K475" s="184">
        <v>30</v>
      </c>
      <c r="L475" s="182">
        <v>56</v>
      </c>
      <c r="M475" s="180">
        <v>139</v>
      </c>
      <c r="N475" s="185">
        <v>247</v>
      </c>
      <c r="O475" s="186">
        <v>230</v>
      </c>
      <c r="P475" s="180">
        <v>103</v>
      </c>
      <c r="Q475" s="184">
        <v>87</v>
      </c>
      <c r="R475" s="182">
        <v>61</v>
      </c>
      <c r="S475" s="183">
        <v>109</v>
      </c>
      <c r="T475" s="180">
        <v>3</v>
      </c>
      <c r="U475" s="184">
        <v>72</v>
      </c>
      <c r="V475" s="182">
        <v>28</v>
      </c>
      <c r="W475" s="183">
        <v>173</v>
      </c>
      <c r="X475" s="180">
        <v>2</v>
      </c>
      <c r="Y475" s="184">
        <v>79</v>
      </c>
      <c r="Z475" s="182">
        <v>22</v>
      </c>
      <c r="AA475" s="180">
        <v>108</v>
      </c>
      <c r="AB475" s="162">
        <f t="shared" si="8414"/>
        <v>2843</v>
      </c>
      <c r="AC475" s="165">
        <f t="shared" ref="AC475:AC497" si="8445">SUM(C475,E475,G475,I475,K475,M475,O475,Q475,S475,U475,W475,Y475,AA475)</f>
        <v>1083</v>
      </c>
      <c r="AE475" s="256" t="str">
        <f>$AE$10</f>
        <v>08:00 - 08:59</v>
      </c>
      <c r="AF475" s="120">
        <f t="shared" si="8415"/>
        <v>4102</v>
      </c>
      <c r="AG475" s="181">
        <f t="shared" si="8415"/>
        <v>1669</v>
      </c>
      <c r="AH475" s="182">
        <f t="shared" si="8415"/>
        <v>1997</v>
      </c>
      <c r="AI475" s="183">
        <f t="shared" si="8415"/>
        <v>1548</v>
      </c>
      <c r="AJ475" s="180">
        <f t="shared" si="8415"/>
        <v>2341</v>
      </c>
      <c r="AK475" s="184">
        <f t="shared" si="8415"/>
        <v>1308</v>
      </c>
      <c r="AL475" s="182">
        <f t="shared" si="8415"/>
        <v>3698</v>
      </c>
      <c r="AM475" s="183">
        <f t="shared" si="8415"/>
        <v>2738</v>
      </c>
      <c r="AN475" s="180">
        <f t="shared" si="8415"/>
        <v>330</v>
      </c>
      <c r="AO475" s="184">
        <f t="shared" si="8415"/>
        <v>1166</v>
      </c>
      <c r="AP475" s="182">
        <f t="shared" si="8416"/>
        <v>1153</v>
      </c>
      <c r="AQ475" s="180">
        <f t="shared" si="8416"/>
        <v>4372</v>
      </c>
      <c r="AR475" s="185">
        <f t="shared" si="8416"/>
        <v>2752</v>
      </c>
      <c r="AS475" s="186">
        <f t="shared" si="8416"/>
        <v>4769</v>
      </c>
      <c r="AT475" s="180">
        <f t="shared" si="8416"/>
        <v>2215</v>
      </c>
      <c r="AU475" s="184">
        <f t="shared" si="8416"/>
        <v>2495</v>
      </c>
      <c r="AV475" s="182">
        <f t="shared" si="8416"/>
        <v>3062</v>
      </c>
      <c r="AW475" s="183">
        <f t="shared" si="8416"/>
        <v>2146</v>
      </c>
      <c r="AX475" s="180">
        <f t="shared" si="8416"/>
        <v>316</v>
      </c>
      <c r="AY475" s="184">
        <f t="shared" si="8416"/>
        <v>1659</v>
      </c>
      <c r="AZ475" s="182">
        <f t="shared" si="8417"/>
        <v>1295</v>
      </c>
      <c r="BA475" s="183">
        <f t="shared" si="8417"/>
        <v>3707</v>
      </c>
      <c r="BB475" s="180">
        <f t="shared" si="8417"/>
        <v>2152</v>
      </c>
      <c r="BC475" s="184">
        <f t="shared" si="8417"/>
        <v>2083</v>
      </c>
      <c r="BD475" s="182">
        <f t="shared" si="8417"/>
        <v>4620</v>
      </c>
      <c r="BE475" s="180">
        <f t="shared" si="8417"/>
        <v>3618</v>
      </c>
      <c r="BF475" s="164">
        <f>SUM(AF475,AH475,AJ475,AL475,AN475,AP475,AR475,AT475,AV475,AX475,AZ475,BB475,BD475)</f>
        <v>30033</v>
      </c>
      <c r="BG475" s="165">
        <f>SUM(AG475,AI475,AK475,AM475,AO475,AQ475,AS475,AU475,AW475,AY475,BA475,BC475,BE475)</f>
        <v>33278</v>
      </c>
      <c r="BI475" s="131" t="s">
        <v>17</v>
      </c>
      <c r="BJ475" s="123">
        <f>B475/B498</f>
        <v>1.4050119771512807E-2</v>
      </c>
      <c r="BK475" s="124">
        <f t="shared" ref="BK475" si="8446">C475/C498</f>
        <v>0</v>
      </c>
      <c r="BL475" s="125">
        <f t="shared" ref="BL475" si="8447">D475/D498</f>
        <v>2.1216289441874037E-2</v>
      </c>
      <c r="BM475" s="126">
        <f t="shared" ref="BM475" si="8448">E475/E498</f>
        <v>1.8206645425580337E-4</v>
      </c>
      <c r="BN475" s="123">
        <f t="shared" ref="BN475" si="8449">F475/F498</f>
        <v>2.1602160216021602E-2</v>
      </c>
      <c r="BO475" s="124">
        <f t="shared" ref="BO475" si="8450">G475/G498</f>
        <v>1.9709870703248187E-4</v>
      </c>
      <c r="BP475" s="125">
        <f t="shared" ref="BP475" si="8451">H475/H498</f>
        <v>1.2842140778541605E-2</v>
      </c>
      <c r="BQ475" s="126">
        <f t="shared" ref="BQ475" si="8452">I475/I498</f>
        <v>8.7896469180131663E-4</v>
      </c>
      <c r="BR475" s="123">
        <f t="shared" ref="BR475" si="8453">J475/J498</f>
        <v>1.9903992506732234E-3</v>
      </c>
      <c r="BS475" s="124">
        <f t="shared" ref="BS475" si="8454">K475/K498</f>
        <v>3.3211557622052474E-3</v>
      </c>
      <c r="BT475" s="125">
        <f t="shared" ref="BT475" si="8455">L475/L498</f>
        <v>1.8683481800286924E-3</v>
      </c>
      <c r="BU475" s="123">
        <f t="shared" ref="BU475" si="8456">M475/M498</f>
        <v>4.3558647488326913E-3</v>
      </c>
      <c r="BV475" s="127">
        <f t="shared" ref="BV475" si="8457">N475/N498</f>
        <v>5.0691622542379834E-3</v>
      </c>
      <c r="BW475" s="128">
        <f t="shared" ref="BW475" si="8458">O475/O498</f>
        <v>4.7232775438956773E-3</v>
      </c>
      <c r="BX475" s="123">
        <f t="shared" ref="BX475" si="8459">P475/P498</f>
        <v>3.4994733802194817E-3</v>
      </c>
      <c r="BY475" s="124">
        <f t="shared" ref="BY475" si="8460">Q475/Q498</f>
        <v>3.0050775448171047E-3</v>
      </c>
      <c r="BZ475" s="125">
        <f t="shared" ref="BZ475" si="8461">R475/R498</f>
        <v>1.7019614408080132E-3</v>
      </c>
      <c r="CA475" s="126">
        <f t="shared" ref="CA475" si="8462">S475/S498</f>
        <v>3.0838001471170714E-3</v>
      </c>
      <c r="CB475" s="123">
        <f t="shared" ref="CB475" si="8463">T475/T498</f>
        <v>2.7127226693191069E-4</v>
      </c>
      <c r="CC475" s="124">
        <f t="shared" ref="CC475" si="8464">U475/U498</f>
        <v>6.3801506424457245E-3</v>
      </c>
      <c r="CD475" s="125">
        <f t="shared" ref="CD475" si="8465">V475/V498</f>
        <v>7.8627390413074617E-4</v>
      </c>
      <c r="CE475" s="126">
        <f t="shared" ref="CE475" si="8466">W475/W498</f>
        <v>4.1358865858614835E-3</v>
      </c>
      <c r="CF475" s="123">
        <f t="shared" ref="CF475" si="8467">X475/X498</f>
        <v>6.9495117967962748E-5</v>
      </c>
      <c r="CG475" s="124">
        <f t="shared" ref="CG475" si="8468">Y475/Y498</f>
        <v>4.5202265835097557E-3</v>
      </c>
      <c r="CH475" s="125">
        <f t="shared" ref="CH475" si="8469">Z475/Z498</f>
        <v>3.7378096435488803E-4</v>
      </c>
      <c r="CI475" s="123">
        <f t="shared" ref="CI475" si="8470">AA475/AA498</f>
        <v>1.777924108980163E-3</v>
      </c>
      <c r="CJ475" s="129">
        <f t="shared" ref="CJ475" si="8471">AB475/AB498</f>
        <v>6.6376536839795105E-3</v>
      </c>
      <c r="CK475" s="130">
        <f t="shared" ref="CK475" si="8472">AC475/AC498</f>
        <v>2.5334696369629242E-3</v>
      </c>
    </row>
    <row r="476" spans="1:89" ht="13.8" thickBot="1" x14ac:dyDescent="0.3">
      <c r="A476" s="139" t="s">
        <v>18</v>
      </c>
      <c r="B476" s="187">
        <v>2675</v>
      </c>
      <c r="C476" s="188">
        <v>690</v>
      </c>
      <c r="D476" s="189">
        <v>1681</v>
      </c>
      <c r="E476" s="190">
        <v>478</v>
      </c>
      <c r="F476" s="187">
        <v>2093</v>
      </c>
      <c r="G476" s="191">
        <v>446</v>
      </c>
      <c r="H476" s="189">
        <v>2485</v>
      </c>
      <c r="I476" s="190">
        <v>892</v>
      </c>
      <c r="J476" s="187">
        <v>130</v>
      </c>
      <c r="K476" s="191">
        <v>370</v>
      </c>
      <c r="L476" s="189">
        <v>513</v>
      </c>
      <c r="M476" s="187">
        <v>1690</v>
      </c>
      <c r="N476" s="192">
        <v>1744</v>
      </c>
      <c r="O476" s="193">
        <v>2178</v>
      </c>
      <c r="P476" s="187">
        <v>1120</v>
      </c>
      <c r="Q476" s="191">
        <v>1086</v>
      </c>
      <c r="R476" s="189">
        <v>1657</v>
      </c>
      <c r="S476" s="190">
        <v>1275</v>
      </c>
      <c r="T476" s="187">
        <v>131</v>
      </c>
      <c r="U476" s="191">
        <v>726</v>
      </c>
      <c r="V476" s="189">
        <v>821</v>
      </c>
      <c r="W476" s="190">
        <v>1696</v>
      </c>
      <c r="X476" s="187">
        <v>1045</v>
      </c>
      <c r="Y476" s="191">
        <v>1013</v>
      </c>
      <c r="Z476" s="189">
        <v>3042</v>
      </c>
      <c r="AA476" s="187">
        <v>1571</v>
      </c>
      <c r="AB476" s="162">
        <f t="shared" si="8414"/>
        <v>19137</v>
      </c>
      <c r="AC476" s="165">
        <f t="shared" si="8445"/>
        <v>14111</v>
      </c>
      <c r="AE476" s="254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18</v>
      </c>
      <c r="BJ476" s="123">
        <f>B476/B498</f>
        <v>6.1613230145568451E-2</v>
      </c>
      <c r="BK476" s="124">
        <f t="shared" ref="BK476" si="8473">C476/C498</f>
        <v>1.6668679792245442E-2</v>
      </c>
      <c r="BL476" s="125">
        <f t="shared" ref="BL476" si="8474">D476/D498</f>
        <v>7.0067942144971029E-2</v>
      </c>
      <c r="BM476" s="126">
        <f t="shared" ref="BM476" si="8475">E476/E498</f>
        <v>2.1756941283568504E-2</v>
      </c>
      <c r="BN476" s="123">
        <f t="shared" ref="BN476" si="8476">F476/F498</f>
        <v>7.849534953495349E-2</v>
      </c>
      <c r="BO476" s="124">
        <f t="shared" ref="BO476" si="8477">G476/G498</f>
        <v>1.7581204667297384E-2</v>
      </c>
      <c r="BP476" s="125">
        <f t="shared" ref="BP476" si="8478">H476/H498</f>
        <v>5.2401838808991609E-2</v>
      </c>
      <c r="BQ476" s="126">
        <f t="shared" ref="BQ476" si="8479">I476/I498</f>
        <v>1.668162776780371E-2</v>
      </c>
      <c r="BR476" s="123">
        <f t="shared" ref="BR476" si="8480">J476/J498</f>
        <v>1.5220700152207001E-2</v>
      </c>
      <c r="BS476" s="124">
        <f t="shared" ref="BS476" si="8481">K476/K498</f>
        <v>4.096092106719805E-2</v>
      </c>
      <c r="BT476" s="125">
        <f t="shared" ref="BT476" si="8482">L476/L498</f>
        <v>1.7115403863477128E-2</v>
      </c>
      <c r="BU476" s="123">
        <f t="shared" ref="BU476" si="8483">M476/M498</f>
        <v>5.2959794428253583E-2</v>
      </c>
      <c r="BV476" s="127">
        <f t="shared" ref="BV476" si="8484">N476/N498</f>
        <v>3.5791979641259283E-2</v>
      </c>
      <c r="BW476" s="128">
        <f t="shared" ref="BW476" si="8485">O476/O498</f>
        <v>4.4727384741759933E-2</v>
      </c>
      <c r="BX476" s="123">
        <f t="shared" ref="BX476" si="8486">P476/P498</f>
        <v>3.8052526076173002E-2</v>
      </c>
      <c r="BY476" s="124">
        <f t="shared" ref="BY476" si="8487">Q476/Q498</f>
        <v>3.7511657628406615E-2</v>
      </c>
      <c r="BZ476" s="125">
        <f t="shared" ref="BZ476" si="8488">R476/R498</f>
        <v>4.6231968974079968E-2</v>
      </c>
      <c r="CA476" s="126">
        <f t="shared" ref="CA476" si="8489">S476/S498</f>
        <v>3.6071974197929041E-2</v>
      </c>
      <c r="CB476" s="123">
        <f t="shared" ref="CB476" si="8490">T476/T498</f>
        <v>1.1845555656026765E-2</v>
      </c>
      <c r="CC476" s="124">
        <f t="shared" ref="CC476" si="8491">U476/U498</f>
        <v>6.4333185644661048E-2</v>
      </c>
      <c r="CD476" s="125">
        <f t="shared" ref="CD476" si="8492">V476/V498</f>
        <v>2.3054674117547948E-2</v>
      </c>
      <c r="CE476" s="126">
        <f t="shared" ref="CE476" si="8493">W476/W498</f>
        <v>4.0546032656769225E-2</v>
      </c>
      <c r="CF476" s="123">
        <f t="shared" ref="CF476" si="8494">X476/X498</f>
        <v>3.6311199138260537E-2</v>
      </c>
      <c r="CG476" s="124">
        <f t="shared" ref="CG476" si="8495">Y476/Y498</f>
        <v>5.7961892773359273E-2</v>
      </c>
      <c r="CH476" s="125">
        <f t="shared" ref="CH476" si="8496">Z476/Z498</f>
        <v>5.1683713343980427E-2</v>
      </c>
      <c r="CI476" s="123">
        <f t="shared" ref="CI476" si="8497">AA476/AA498</f>
        <v>2.5862210881554038E-2</v>
      </c>
      <c r="CJ476" s="129">
        <f t="shared" ref="CJ476" si="8498">AB476/AB498</f>
        <v>4.4679837689171963E-2</v>
      </c>
      <c r="CK476" s="130">
        <f t="shared" ref="CK476" si="8499">AC476/AC498</f>
        <v>3.3009963109126336E-2</v>
      </c>
    </row>
    <row r="477" spans="1:89" ht="14.4" thickTop="1" thickBot="1" x14ac:dyDescent="0.3">
      <c r="A477" s="131" t="s">
        <v>19</v>
      </c>
      <c r="B477" s="180">
        <v>4365</v>
      </c>
      <c r="C477" s="181">
        <v>1693</v>
      </c>
      <c r="D477" s="182">
        <v>2161</v>
      </c>
      <c r="E477" s="183">
        <v>1350</v>
      </c>
      <c r="F477" s="180">
        <v>3123</v>
      </c>
      <c r="G477" s="184">
        <v>1346</v>
      </c>
      <c r="H477" s="182">
        <v>4188</v>
      </c>
      <c r="I477" s="183">
        <v>2498</v>
      </c>
      <c r="J477" s="180">
        <v>295</v>
      </c>
      <c r="K477" s="184">
        <v>900</v>
      </c>
      <c r="L477" s="182">
        <v>1425</v>
      </c>
      <c r="M477" s="180">
        <v>3005</v>
      </c>
      <c r="N477" s="185">
        <v>3266</v>
      </c>
      <c r="O477" s="186">
        <v>3898</v>
      </c>
      <c r="P477" s="180">
        <v>2367</v>
      </c>
      <c r="Q477" s="184">
        <v>2285</v>
      </c>
      <c r="R477" s="182">
        <v>2981</v>
      </c>
      <c r="S477" s="183">
        <v>2205</v>
      </c>
      <c r="T477" s="180">
        <v>390</v>
      </c>
      <c r="U477" s="184">
        <v>1548</v>
      </c>
      <c r="V477" s="182">
        <v>1751</v>
      </c>
      <c r="W477" s="183">
        <v>3735</v>
      </c>
      <c r="X477" s="180">
        <v>2245</v>
      </c>
      <c r="Y477" s="184">
        <v>1719</v>
      </c>
      <c r="Z477" s="182">
        <v>4443</v>
      </c>
      <c r="AA477" s="180">
        <v>3499</v>
      </c>
      <c r="AB477" s="162">
        <f t="shared" si="8414"/>
        <v>33000</v>
      </c>
      <c r="AC477" s="165">
        <f t="shared" si="8445"/>
        <v>29681</v>
      </c>
      <c r="AE477" s="251" t="s">
        <v>13</v>
      </c>
      <c r="AF477" s="14">
        <f t="shared" ref="AF477:BG477" si="8500">SUM(AF474:AF476)</f>
        <v>9731</v>
      </c>
      <c r="AG477" s="1">
        <f t="shared" si="8500"/>
        <v>3872</v>
      </c>
      <c r="AH477" s="14">
        <f t="shared" si="8500"/>
        <v>4370</v>
      </c>
      <c r="AI477" s="1">
        <f t="shared" si="8500"/>
        <v>3650</v>
      </c>
      <c r="AJ477" s="14">
        <f t="shared" si="8500"/>
        <v>5394</v>
      </c>
      <c r="AK477" s="1">
        <f t="shared" si="8500"/>
        <v>2803</v>
      </c>
      <c r="AL477" s="14">
        <f t="shared" si="8500"/>
        <v>7967</v>
      </c>
      <c r="AM477" s="1">
        <f t="shared" si="8500"/>
        <v>5554</v>
      </c>
      <c r="AN477" s="14">
        <f t="shared" si="8500"/>
        <v>712</v>
      </c>
      <c r="AO477" s="1">
        <f t="shared" si="8500"/>
        <v>2507</v>
      </c>
      <c r="AP477" s="14">
        <f t="shared" si="8500"/>
        <v>2549</v>
      </c>
      <c r="AQ477" s="1">
        <f t="shared" si="8500"/>
        <v>8777</v>
      </c>
      <c r="AR477" s="14">
        <f t="shared" si="8500"/>
        <v>6285</v>
      </c>
      <c r="AS477" s="1">
        <f t="shared" si="8500"/>
        <v>9852</v>
      </c>
      <c r="AT477" s="14">
        <f t="shared" si="8500"/>
        <v>5115</v>
      </c>
      <c r="AU477" s="1">
        <f t="shared" si="8500"/>
        <v>5146</v>
      </c>
      <c r="AV477" s="14">
        <f t="shared" si="8500"/>
        <v>6741</v>
      </c>
      <c r="AW477" s="1">
        <f t="shared" si="8500"/>
        <v>4756</v>
      </c>
      <c r="AX477" s="14">
        <f t="shared" si="8500"/>
        <v>824</v>
      </c>
      <c r="AY477" s="1">
        <f t="shared" si="8500"/>
        <v>3835</v>
      </c>
      <c r="AZ477" s="14">
        <f t="shared" si="8500"/>
        <v>3082</v>
      </c>
      <c r="BA477" s="1">
        <f t="shared" si="8500"/>
        <v>7800</v>
      </c>
      <c r="BB477" s="14">
        <f t="shared" si="8500"/>
        <v>4507</v>
      </c>
      <c r="BC477" s="1">
        <f t="shared" si="8500"/>
        <v>4434</v>
      </c>
      <c r="BD477" s="14">
        <f t="shared" si="8500"/>
        <v>10425</v>
      </c>
      <c r="BE477" s="1">
        <f t="shared" si="8500"/>
        <v>7336</v>
      </c>
      <c r="BF477" s="166">
        <f t="shared" si="8500"/>
        <v>67702</v>
      </c>
      <c r="BG477" s="167">
        <f t="shared" si="8500"/>
        <v>70322</v>
      </c>
      <c r="BI477" s="131" t="s">
        <v>19</v>
      </c>
      <c r="BJ477" s="123">
        <f>B477/B498</f>
        <v>0.10053897180762852</v>
      </c>
      <c r="BK477" s="124">
        <f t="shared" ref="BK477" si="8501">C477/C498</f>
        <v>4.0898659258364535E-2</v>
      </c>
      <c r="BL477" s="125">
        <f t="shared" ref="BL477" si="8502">D477/D498</f>
        <v>9.007544495852611E-2</v>
      </c>
      <c r="BM477" s="126">
        <f t="shared" ref="BM477" si="8503">E477/E498</f>
        <v>6.1447428311333638E-2</v>
      </c>
      <c r="BN477" s="123">
        <f t="shared" ref="BN477" si="8504">F477/F498</f>
        <v>0.11712421242124213</v>
      </c>
      <c r="BO477" s="124">
        <f t="shared" ref="BO477" si="8505">G477/G498</f>
        <v>5.3058971933144121E-2</v>
      </c>
      <c r="BP477" s="125">
        <f t="shared" ref="BP477" si="8506">H477/H498</f>
        <v>8.8313441018936359E-2</v>
      </c>
      <c r="BQ477" s="126">
        <f t="shared" ref="BQ477" si="8507">I477/I498</f>
        <v>4.6716038300418913E-2</v>
      </c>
      <c r="BR477" s="123">
        <f t="shared" ref="BR477" si="8508">J477/J498</f>
        <v>3.453928111462358E-2</v>
      </c>
      <c r="BS477" s="124">
        <f t="shared" ref="BS477" si="8509">K477/K498</f>
        <v>9.9634672866157417E-2</v>
      </c>
      <c r="BT477" s="125">
        <f t="shared" ref="BT477" si="8510">L477/L498</f>
        <v>4.7542788509658693E-2</v>
      </c>
      <c r="BU477" s="123">
        <f t="shared" ref="BU477" si="8511">M477/M498</f>
        <v>9.4168155181598823E-2</v>
      </c>
      <c r="BV477" s="127">
        <f t="shared" ref="BV477" si="8512">N477/N498</f>
        <v>6.7027870130936251E-2</v>
      </c>
      <c r="BW477" s="128">
        <f t="shared" ref="BW477" si="8513">O477/O498</f>
        <v>8.0049286374371087E-2</v>
      </c>
      <c r="BX477" s="123">
        <f t="shared" ref="BX477" si="8514">P477/P498</f>
        <v>8.0419936805626341E-2</v>
      </c>
      <c r="BY477" s="124">
        <f t="shared" ref="BY477" si="8515">Q477/Q498</f>
        <v>7.8926461952954996E-2</v>
      </c>
      <c r="BZ477" s="125">
        <f t="shared" ref="BZ477" si="8516">R477/R498</f>
        <v>8.3172902541781765E-2</v>
      </c>
      <c r="CA477" s="126">
        <f t="shared" ref="CA477" si="8517">S477/S498</f>
        <v>6.238329655406552E-2</v>
      </c>
      <c r="CB477" s="123">
        <f t="shared" ref="CB477" si="8518">T477/T498</f>
        <v>3.5265394701148388E-2</v>
      </c>
      <c r="CC477" s="124">
        <f t="shared" ref="CC477" si="8519">U477/U498</f>
        <v>0.13717323881258309</v>
      </c>
      <c r="CD477" s="125">
        <f t="shared" ref="CD477" si="8520">V477/V498</f>
        <v>4.9170200219033441E-2</v>
      </c>
      <c r="CE477" s="126">
        <f t="shared" ref="CE477" si="8521">W477/W498</f>
        <v>8.9292117908627983E-2</v>
      </c>
      <c r="CF477" s="123">
        <f t="shared" ref="CF477" si="8522">X477/X498</f>
        <v>7.8008269919038184E-2</v>
      </c>
      <c r="CG477" s="124">
        <f t="shared" ref="CG477" si="8523">Y477/Y498</f>
        <v>9.8357841734851514E-2</v>
      </c>
      <c r="CH477" s="125">
        <f t="shared" ref="CH477" si="8524">Z477/Z498</f>
        <v>7.5486764755853072E-2</v>
      </c>
      <c r="CI477" s="123">
        <f t="shared" ref="CI477" si="8525">AA477/AA498</f>
        <v>5.7601448678903613E-2</v>
      </c>
      <c r="CJ477" s="129">
        <f t="shared" ref="CJ477" si="8526">AB477/AB498</f>
        <v>7.7046279131665091E-2</v>
      </c>
      <c r="CK477" s="130">
        <f t="shared" ref="CK477" si="8527">AC477/AC498</f>
        <v>6.943297534136339E-2</v>
      </c>
    </row>
    <row r="478" spans="1:89" ht="13.8" thickTop="1" x14ac:dyDescent="0.25">
      <c r="A478" s="139" t="s">
        <v>20</v>
      </c>
      <c r="B478" s="266">
        <v>5629</v>
      </c>
      <c r="C478" s="267">
        <v>2203</v>
      </c>
      <c r="D478" s="268">
        <v>2373</v>
      </c>
      <c r="E478" s="269">
        <v>2102</v>
      </c>
      <c r="F478" s="266">
        <v>3053</v>
      </c>
      <c r="G478" s="270">
        <v>1495</v>
      </c>
      <c r="H478" s="268">
        <v>4269</v>
      </c>
      <c r="I478" s="269">
        <v>2816</v>
      </c>
      <c r="J478" s="266">
        <v>382</v>
      </c>
      <c r="K478" s="270">
        <v>1341</v>
      </c>
      <c r="L478" s="268">
        <v>1396</v>
      </c>
      <c r="M478" s="266">
        <v>4405</v>
      </c>
      <c r="N478" s="271">
        <v>3533</v>
      </c>
      <c r="O478" s="272">
        <v>5083</v>
      </c>
      <c r="P478" s="266">
        <v>2900</v>
      </c>
      <c r="Q478" s="270">
        <v>2651</v>
      </c>
      <c r="R478" s="268">
        <v>3679</v>
      </c>
      <c r="S478" s="269">
        <v>2610</v>
      </c>
      <c r="T478" s="266">
        <v>508</v>
      </c>
      <c r="U478" s="270">
        <v>2176</v>
      </c>
      <c r="V478" s="268">
        <v>1787</v>
      </c>
      <c r="W478" s="269">
        <v>4093</v>
      </c>
      <c r="X478" s="266">
        <v>2355</v>
      </c>
      <c r="Y478" s="270">
        <v>2351</v>
      </c>
      <c r="Z478" s="268">
        <v>5805</v>
      </c>
      <c r="AA478" s="266">
        <v>3718</v>
      </c>
      <c r="AB478" s="162">
        <f t="shared" si="8414"/>
        <v>37669</v>
      </c>
      <c r="AC478" s="165">
        <f t="shared" si="8445"/>
        <v>37044</v>
      </c>
      <c r="BI478" s="139" t="s">
        <v>20</v>
      </c>
      <c r="BJ478" s="123">
        <f>B478/B498</f>
        <v>0.12965266261286162</v>
      </c>
      <c r="BK478" s="124">
        <f t="shared" ref="BK478" si="8528">C478/C498</f>
        <v>5.3218987800458993E-2</v>
      </c>
      <c r="BL478" s="125">
        <f t="shared" ref="BL478" si="8529">D478/D498</f>
        <v>9.8912092034512941E-2</v>
      </c>
      <c r="BM478" s="126">
        <f t="shared" ref="BM478" si="8530">E478/E498</f>
        <v>9.5675921711424666E-2</v>
      </c>
      <c r="BN478" s="123">
        <f t="shared" ref="BN478" si="8531">F478/F498</f>
        <v>0.1144989498949895</v>
      </c>
      <c r="BO478" s="124">
        <f t="shared" ref="BO478" si="8532">G478/G498</f>
        <v>5.8932513402712078E-2</v>
      </c>
      <c r="BP478" s="125">
        <f t="shared" ref="BP478" si="8533">H478/H498</f>
        <v>9.002150900425962E-2</v>
      </c>
      <c r="BQ478" s="126">
        <f t="shared" ref="BQ478" si="8534">I478/I498</f>
        <v>5.2663076002393776E-2</v>
      </c>
      <c r="BR478" s="123">
        <f t="shared" ref="BR478" si="8535">J478/J498</f>
        <v>4.4725441985715958E-2</v>
      </c>
      <c r="BS478" s="124">
        <f t="shared" ref="BS478" si="8536">K478/K498</f>
        <v>0.14845566257057455</v>
      </c>
      <c r="BT478" s="125">
        <f t="shared" ref="BT478" si="8537">L478/L498</f>
        <v>4.6575251059286692E-2</v>
      </c>
      <c r="BU478" s="123">
        <f t="shared" ref="BU478" si="8538">M478/M498</f>
        <v>0.13804017423458995</v>
      </c>
      <c r="BV478" s="127">
        <f t="shared" ref="BV478" si="8539">N478/N498</f>
        <v>7.2507490867298768E-2</v>
      </c>
      <c r="BW478" s="128">
        <f t="shared" ref="BW478" si="8540">O478/O498</f>
        <v>0.10438443372009447</v>
      </c>
      <c r="BX478" s="123">
        <f t="shared" ref="BX478" si="8541">P478/P498</f>
        <v>9.852886216151939E-2</v>
      </c>
      <c r="BY478" s="124">
        <f t="shared" ref="BY478" si="8542">Q478/Q498</f>
        <v>9.1568512313909708E-2</v>
      </c>
      <c r="BZ478" s="125">
        <f t="shared" ref="BZ478" si="8543">R478/R498</f>
        <v>0.10264780558578164</v>
      </c>
      <c r="CA478" s="126">
        <f t="shared" ref="CA478" si="8544">S478/S498</f>
        <v>7.3841453063995921E-2</v>
      </c>
      <c r="CB478" s="123">
        <f t="shared" ref="CB478" si="8545">T478/T498</f>
        <v>4.5935437200470206E-2</v>
      </c>
      <c r="CC478" s="124">
        <f t="shared" ref="CC478" si="8546">U478/U498</f>
        <v>0.19282233052724856</v>
      </c>
      <c r="CD478" s="125">
        <f t="shared" ref="CD478" si="8547">V478/V498</f>
        <v>5.0181123810058688E-2</v>
      </c>
      <c r="CE478" s="126">
        <f t="shared" ref="CE478" si="8548">W478/W498</f>
        <v>9.7850773386884693E-2</v>
      </c>
      <c r="CF478" s="123">
        <f t="shared" ref="CF478" si="8549">X478/X498</f>
        <v>8.1830501407276143E-2</v>
      </c>
      <c r="CG478" s="124">
        <f t="shared" ref="CG478" si="8550">Y478/Y498</f>
        <v>0.13451965440292957</v>
      </c>
      <c r="CH478" s="125">
        <f t="shared" ref="CH478" si="8551">Z478/Z498</f>
        <v>9.8627204458187498E-2</v>
      </c>
      <c r="CI478" s="123">
        <f t="shared" ref="CI478" si="8552">AA478/AA498</f>
        <v>6.1206683677668947E-2</v>
      </c>
      <c r="CJ478" s="129">
        <f t="shared" ref="CJ478" si="8553">AB478/AB498</f>
        <v>8.7947160260930066E-2</v>
      </c>
      <c r="CK478" s="130">
        <f t="shared" ref="CK478" si="8554">AC478/AC498</f>
        <v>8.6657293842709662E-2</v>
      </c>
    </row>
    <row r="479" spans="1:89" ht="13.8" thickBot="1" x14ac:dyDescent="0.3">
      <c r="A479" s="131" t="s">
        <v>21</v>
      </c>
      <c r="B479" s="273">
        <v>4102</v>
      </c>
      <c r="C479" s="274">
        <v>1669</v>
      </c>
      <c r="D479" s="275">
        <v>1997</v>
      </c>
      <c r="E479" s="276">
        <v>1548</v>
      </c>
      <c r="F479" s="273">
        <v>2341</v>
      </c>
      <c r="G479" s="277">
        <v>1308</v>
      </c>
      <c r="H479" s="275">
        <v>3698</v>
      </c>
      <c r="I479" s="276">
        <v>2738</v>
      </c>
      <c r="J479" s="273">
        <v>330</v>
      </c>
      <c r="K479" s="277">
        <v>1166</v>
      </c>
      <c r="L479" s="275">
        <v>1153</v>
      </c>
      <c r="M479" s="273">
        <v>4372</v>
      </c>
      <c r="N479" s="278">
        <v>2752</v>
      </c>
      <c r="O479" s="279">
        <v>4769</v>
      </c>
      <c r="P479" s="273">
        <v>2215</v>
      </c>
      <c r="Q479" s="277">
        <v>2495</v>
      </c>
      <c r="R479" s="275">
        <v>3062</v>
      </c>
      <c r="S479" s="276">
        <v>2146</v>
      </c>
      <c r="T479" s="273">
        <v>316</v>
      </c>
      <c r="U479" s="277">
        <v>1659</v>
      </c>
      <c r="V479" s="275">
        <v>1295</v>
      </c>
      <c r="W479" s="276">
        <v>3707</v>
      </c>
      <c r="X479" s="273">
        <v>2152</v>
      </c>
      <c r="Y479" s="277">
        <v>2083</v>
      </c>
      <c r="Z479" s="275">
        <v>4620</v>
      </c>
      <c r="AA479" s="273">
        <v>3618</v>
      </c>
      <c r="AB479" s="162">
        <f t="shared" si="8414"/>
        <v>30033</v>
      </c>
      <c r="AC479" s="165">
        <f t="shared" si="8445"/>
        <v>33278</v>
      </c>
      <c r="AE479" t="s">
        <v>85</v>
      </c>
      <c r="BI479" s="131" t="s">
        <v>21</v>
      </c>
      <c r="BJ479" s="123">
        <f>B479/B498</f>
        <v>9.4481297217615626E-2</v>
      </c>
      <c r="BK479" s="124">
        <f t="shared" ref="BK479" si="8555">C479/C498</f>
        <v>4.0318879091677737E-2</v>
      </c>
      <c r="BL479" s="125">
        <f t="shared" ref="BL479" si="8556">D479/D498</f>
        <v>8.3239548163894797E-2</v>
      </c>
      <c r="BM479" s="126">
        <f t="shared" ref="BM479" si="8557">E479/E498</f>
        <v>7.0459717796995905E-2</v>
      </c>
      <c r="BN479" s="123">
        <f t="shared" ref="BN479" si="8558">F479/F498</f>
        <v>8.7796279627962798E-2</v>
      </c>
      <c r="BO479" s="124">
        <f t="shared" ref="BO479" si="8559">G479/G498</f>
        <v>5.1561021759697255E-2</v>
      </c>
      <c r="BP479" s="125">
        <f t="shared" ref="BP479" si="8560">H479/H498</f>
        <v>7.7980684070684494E-2</v>
      </c>
      <c r="BQ479" s="126">
        <f t="shared" ref="BQ479" si="8561">I479/I498</f>
        <v>5.1204368641532015E-2</v>
      </c>
      <c r="BR479" s="123">
        <f t="shared" ref="BR479" si="8562">J479/J498</f>
        <v>3.8637161924833158E-2</v>
      </c>
      <c r="BS479" s="124">
        <f t="shared" ref="BS479" si="8563">K479/K498</f>
        <v>0.12908225395771061</v>
      </c>
      <c r="BT479" s="125">
        <f t="shared" ref="BT479" si="8564">L479/L498</f>
        <v>3.8467954492376472E-2</v>
      </c>
      <c r="BU479" s="123">
        <f t="shared" ref="BU479" si="8565">M479/M498</f>
        <v>0.13700604807119801</v>
      </c>
      <c r="BV479" s="127">
        <f t="shared" ref="BV479" si="8566">N479/N498</f>
        <v>5.6479087140335754E-2</v>
      </c>
      <c r="BW479" s="128">
        <f t="shared" ref="BW479" si="8567">O479/O498</f>
        <v>9.7936133073210807E-2</v>
      </c>
      <c r="BX479" s="123">
        <f t="shared" ref="BX479" si="8568">P479/P498</f>
        <v>7.5255665409574291E-2</v>
      </c>
      <c r="BY479" s="124">
        <f t="shared" ref="BY479" si="8569">Q479/Q498</f>
        <v>8.6180097405961803E-2</v>
      </c>
      <c r="BZ479" s="125">
        <f t="shared" ref="BZ479" si="8570">R479/R498</f>
        <v>8.5432884127116984E-2</v>
      </c>
      <c r="CA479" s="126">
        <f t="shared" ref="CA479" si="8571">S479/S498</f>
        <v>6.0714083630396654E-2</v>
      </c>
      <c r="CB479" s="123">
        <f t="shared" ref="CB479" si="8572">T479/T498</f>
        <v>2.8574012116827922E-2</v>
      </c>
      <c r="CC479" s="124">
        <f t="shared" ref="CC479" si="8573">U479/U498</f>
        <v>0.14700930438635357</v>
      </c>
      <c r="CD479" s="125">
        <f t="shared" ref="CD479" si="8574">V479/V498</f>
        <v>3.6365168066047011E-2</v>
      </c>
      <c r="CE479" s="126">
        <f t="shared" ref="CE479" si="8575">W479/W498</f>
        <v>8.8622725860049253E-2</v>
      </c>
      <c r="CF479" s="123">
        <f t="shared" ref="CF479" si="8576">X479/X498</f>
        <v>7.4776746933527913E-2</v>
      </c>
      <c r="CG479" s="124">
        <f t="shared" ref="CG479" si="8577">Y479/Y498</f>
        <v>0.11918521485380786</v>
      </c>
      <c r="CH479" s="125">
        <f t="shared" ref="CH479" si="8578">Z479/Z498</f>
        <v>7.8494002514526484E-2</v>
      </c>
      <c r="CI479" s="123">
        <f t="shared" ref="CI479" si="8579">AA479/AA498</f>
        <v>5.9560457650835459E-2</v>
      </c>
      <c r="CJ479" s="129">
        <f t="shared" ref="CJ479" si="8580">AB479/AB498</f>
        <v>7.0119118217009016E-2</v>
      </c>
      <c r="CK479" s="130">
        <f t="shared" ref="CK479" si="8581">AC479/AC498</f>
        <v>7.7847463138367684E-2</v>
      </c>
    </row>
    <row r="480" spans="1:89" ht="14.4" thickTop="1" thickBot="1" x14ac:dyDescent="0.3">
      <c r="A480" s="139" t="s">
        <v>22</v>
      </c>
      <c r="B480" s="187">
        <v>3100</v>
      </c>
      <c r="C480" s="188">
        <v>1410</v>
      </c>
      <c r="D480" s="189">
        <v>1490</v>
      </c>
      <c r="E480" s="190">
        <v>1139</v>
      </c>
      <c r="F480" s="187">
        <v>1763</v>
      </c>
      <c r="G480" s="191">
        <v>922</v>
      </c>
      <c r="H480" s="189">
        <v>2902</v>
      </c>
      <c r="I480" s="190">
        <v>2292</v>
      </c>
      <c r="J480" s="187">
        <v>268</v>
      </c>
      <c r="K480" s="191">
        <v>773</v>
      </c>
      <c r="L480" s="189">
        <v>949</v>
      </c>
      <c r="M480" s="187">
        <v>2425</v>
      </c>
      <c r="N480" s="192">
        <v>2230</v>
      </c>
      <c r="O480" s="193">
        <v>3514</v>
      </c>
      <c r="P480" s="187">
        <v>1403</v>
      </c>
      <c r="Q480" s="191">
        <v>1653</v>
      </c>
      <c r="R480" s="189">
        <v>2203</v>
      </c>
      <c r="S480" s="190">
        <v>1712</v>
      </c>
      <c r="T480" s="187">
        <v>324</v>
      </c>
      <c r="U480" s="191">
        <v>820</v>
      </c>
      <c r="V480" s="189">
        <v>1129</v>
      </c>
      <c r="W480" s="190">
        <v>2939</v>
      </c>
      <c r="X480" s="187">
        <v>1494</v>
      </c>
      <c r="Y480" s="191">
        <v>1163</v>
      </c>
      <c r="Z480" s="189">
        <v>3619</v>
      </c>
      <c r="AA480" s="187">
        <v>3039</v>
      </c>
      <c r="AB480" s="162">
        <f t="shared" si="8414"/>
        <v>22874</v>
      </c>
      <c r="AC480" s="165">
        <f t="shared" si="8445"/>
        <v>23801</v>
      </c>
      <c r="AE480" s="290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39" t="s">
        <v>22</v>
      </c>
      <c r="BJ480" s="123">
        <f>B480/B498</f>
        <v>7.1402248019163436E-2</v>
      </c>
      <c r="BK480" s="124">
        <f t="shared" ref="BK480" si="8582">C480/C498</f>
        <v>3.4062084792849376E-2</v>
      </c>
      <c r="BL480" s="125">
        <f t="shared" ref="BL480" si="8583">D480/D498</f>
        <v>6.2106623317077239E-2</v>
      </c>
      <c r="BM480" s="126">
        <f t="shared" ref="BM480" si="8584">E480/E498</f>
        <v>5.1843422849340008E-2</v>
      </c>
      <c r="BN480" s="123">
        <f t="shared" ref="BN480" si="8585">F480/F498</f>
        <v>6.6119111911191117E-2</v>
      </c>
      <c r="BO480" s="124">
        <f t="shared" ref="BO480" si="8586">G480/G498</f>
        <v>3.6345001576789659E-2</v>
      </c>
      <c r="BP480" s="125">
        <f t="shared" ref="BP480" si="8587">H480/H498</f>
        <v>6.1195225844544725E-2</v>
      </c>
      <c r="BQ480" s="126">
        <f t="shared" ref="BQ480" si="8588">I480/I498</f>
        <v>4.2863554757630158E-2</v>
      </c>
      <c r="BR480" s="123">
        <f t="shared" ref="BR480" si="8589">J480/J498</f>
        <v>3.1378058775319052E-2</v>
      </c>
      <c r="BS480" s="124">
        <f t="shared" ref="BS480" si="8590">K480/K498</f>
        <v>8.5575113472821873E-2</v>
      </c>
      <c r="BT480" s="125">
        <f t="shared" ref="BT480" si="8591">L480/L498</f>
        <v>3.1661828979414809E-2</v>
      </c>
      <c r="BU480" s="123">
        <f t="shared" ref="BU480" si="8592">M480/M498</f>
        <v>7.5992604431073918E-2</v>
      </c>
      <c r="BV480" s="127">
        <f t="shared" ref="BV480" si="8593">N480/N498</f>
        <v>4.5766120756885444E-2</v>
      </c>
      <c r="BW480" s="128">
        <f t="shared" ref="BW480" si="8594">O480/O498</f>
        <v>7.216346647499744E-2</v>
      </c>
      <c r="BX480" s="123">
        <f t="shared" ref="BX480" si="8595">P480/P498</f>
        <v>4.7667584004348861E-2</v>
      </c>
      <c r="BY480" s="124">
        <f t="shared" ref="BY480" si="8596">Q480/Q498</f>
        <v>5.7096473351524991E-2</v>
      </c>
      <c r="BZ480" s="125">
        <f t="shared" ref="BZ480" si="8597">R480/R498</f>
        <v>6.1465918919672999E-2</v>
      </c>
      <c r="CA480" s="126">
        <f t="shared" ref="CA480" si="8598">S480/S498</f>
        <v>4.8435466530866292E-2</v>
      </c>
      <c r="CB480" s="123">
        <f t="shared" ref="CB480" si="8599">T480/T498</f>
        <v>2.9297404828646352E-2</v>
      </c>
      <c r="CC480" s="124">
        <f t="shared" ref="CC480" si="8600">U480/U498</f>
        <v>7.2662826761187418E-2</v>
      </c>
      <c r="CD480" s="125">
        <f t="shared" ref="CD480" si="8601">V480/V498</f>
        <v>3.1703687062986159E-2</v>
      </c>
      <c r="CE480" s="126">
        <f t="shared" ref="CE480" si="8602">W480/W498</f>
        <v>7.02622582418896E-2</v>
      </c>
      <c r="CF480" s="123">
        <f t="shared" ref="CF480" si="8603">X480/X498</f>
        <v>5.1912853122068177E-2</v>
      </c>
      <c r="CG480" s="124">
        <f t="shared" ref="CG480" si="8604">Y480/Y498</f>
        <v>6.6544601476225901E-2</v>
      </c>
      <c r="CH480" s="125">
        <f t="shared" ref="CH480" si="8605">Z480/Z498</f>
        <v>6.1486968636379084E-2</v>
      </c>
      <c r="CI480" s="123">
        <f t="shared" ref="CI480" si="8606">AA480/AA498</f>
        <v>5.0028808955469586E-2</v>
      </c>
      <c r="CJ480" s="129">
        <f t="shared" ref="CJ480" si="8607">AB480/AB498</f>
        <v>5.3404745116900215E-2</v>
      </c>
      <c r="CK480" s="130">
        <f t="shared" ref="CK480" si="8608">AC480/AC498</f>
        <v>5.5677849334584084E-2</v>
      </c>
    </row>
    <row r="481" spans="1:89" ht="15" thickTop="1" thickBot="1" x14ac:dyDescent="0.35">
      <c r="A481" s="131" t="s">
        <v>23</v>
      </c>
      <c r="B481" s="180">
        <v>2290</v>
      </c>
      <c r="C481" s="181">
        <v>1548</v>
      </c>
      <c r="D481" s="182">
        <v>1215</v>
      </c>
      <c r="E481" s="183">
        <v>911</v>
      </c>
      <c r="F481" s="180">
        <v>1512</v>
      </c>
      <c r="G481" s="184">
        <v>828</v>
      </c>
      <c r="H481" s="182">
        <v>2643</v>
      </c>
      <c r="I481" s="183">
        <v>2132</v>
      </c>
      <c r="J481" s="180">
        <v>283</v>
      </c>
      <c r="K481" s="184">
        <v>763</v>
      </c>
      <c r="L481" s="182">
        <v>761</v>
      </c>
      <c r="M481" s="180">
        <v>2093</v>
      </c>
      <c r="N481" s="185">
        <v>1848</v>
      </c>
      <c r="O481" s="186">
        <v>2641</v>
      </c>
      <c r="P481" s="180">
        <v>1209</v>
      </c>
      <c r="Q481" s="184">
        <v>1237</v>
      </c>
      <c r="R481" s="182">
        <v>1969</v>
      </c>
      <c r="S481" s="183">
        <v>1427</v>
      </c>
      <c r="T481" s="180">
        <v>269</v>
      </c>
      <c r="U481" s="184">
        <v>497</v>
      </c>
      <c r="V481" s="182">
        <v>929</v>
      </c>
      <c r="W481" s="183">
        <v>2862</v>
      </c>
      <c r="X481" s="180">
        <v>1189</v>
      </c>
      <c r="Y481" s="184">
        <v>858</v>
      </c>
      <c r="Z481" s="182">
        <v>3120</v>
      </c>
      <c r="AA481" s="180">
        <v>2788</v>
      </c>
      <c r="AB481" s="162">
        <f t="shared" si="8414"/>
        <v>19237</v>
      </c>
      <c r="AC481" s="165">
        <f t="shared" si="8445"/>
        <v>20585</v>
      </c>
      <c r="AE481" s="291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68" t="s">
        <v>14</v>
      </c>
      <c r="BG481" s="169" t="s">
        <v>15</v>
      </c>
      <c r="BI481" s="131" t="s">
        <v>23</v>
      </c>
      <c r="BJ481" s="123">
        <f>B481/B498</f>
        <v>5.2745531601252997E-2</v>
      </c>
      <c r="BK481" s="124">
        <f t="shared" ref="BK481" si="8609">C481/C498</f>
        <v>3.7395820751298464E-2</v>
      </c>
      <c r="BL481" s="125">
        <f t="shared" ref="BL481" si="8610">D481/D498</f>
        <v>5.0643991496811307E-2</v>
      </c>
      <c r="BM481" s="126">
        <f t="shared" ref="BM481" si="8611">E481/E498</f>
        <v>4.1465634956759215E-2</v>
      </c>
      <c r="BN481" s="123">
        <f t="shared" ref="BN481" si="8612">F481/F498</f>
        <v>5.6705670567056707E-2</v>
      </c>
      <c r="BO481" s="124">
        <f t="shared" ref="BO481" si="8613">G481/G498</f>
        <v>3.2639545884578999E-2</v>
      </c>
      <c r="BP481" s="125">
        <f t="shared" ref="BP481" si="8614">H481/H498</f>
        <v>5.5733625743325882E-2</v>
      </c>
      <c r="BQ481" s="126">
        <f t="shared" ref="BQ481" si="8615">I481/I498</f>
        <v>3.9871334530221424E-2</v>
      </c>
      <c r="BR481" s="123">
        <f t="shared" ref="BR481" si="8616">J481/J498</f>
        <v>3.3134293408266013E-2</v>
      </c>
      <c r="BS481" s="124">
        <f t="shared" ref="BS481" si="8617">K481/K498</f>
        <v>8.446806155208679E-2</v>
      </c>
      <c r="BT481" s="125">
        <f t="shared" ref="BT481" si="8618">L481/L498</f>
        <v>2.5389517232175626E-2</v>
      </c>
      <c r="BU481" s="123">
        <f t="shared" ref="BU481" si="8619">M481/M498</f>
        <v>6.5588668484221735E-2</v>
      </c>
      <c r="BV481" s="127">
        <f t="shared" ref="BV481" si="8620">N481/N498</f>
        <v>3.7926363748306859E-2</v>
      </c>
      <c r="BW481" s="128">
        <f t="shared" ref="BW481" si="8621">O481/O498</f>
        <v>5.4235547797515146E-2</v>
      </c>
      <c r="BX481" s="123">
        <f t="shared" ref="BX481" si="8622">P481/P498</f>
        <v>4.107634288044032E-2</v>
      </c>
      <c r="BY481" s="124">
        <f t="shared" ref="BY481" si="8623">Q481/Q498</f>
        <v>4.2727366930330558E-2</v>
      </c>
      <c r="BZ481" s="125">
        <f t="shared" ref="BZ481" si="8624">R481/R498</f>
        <v>5.4937083228704553E-2</v>
      </c>
      <c r="CA481" s="126">
        <f t="shared" ref="CA481" si="8625">S481/S498</f>
        <v>4.0372319357211563E-2</v>
      </c>
      <c r="CB481" s="123">
        <f t="shared" ref="CB481" si="8626">T481/T498</f>
        <v>2.4324079934894657E-2</v>
      </c>
      <c r="CC481" s="124">
        <f t="shared" ref="CC481" si="8627">U481/U498</f>
        <v>4.4040762073548956E-2</v>
      </c>
      <c r="CD481" s="125">
        <f t="shared" ref="CD481" si="8628">V481/V498</f>
        <v>2.6087444890623684E-2</v>
      </c>
      <c r="CE481" s="126">
        <f t="shared" ref="CE481" si="8629">W481/W498</f>
        <v>6.842143010829807E-2</v>
      </c>
      <c r="CF481" s="123">
        <f t="shared" ref="CF481" si="8630">X481/X498</f>
        <v>4.1314847631953852E-2</v>
      </c>
      <c r="CG481" s="124">
        <f t="shared" ref="CG481" si="8631">Y481/Y498</f>
        <v>4.9093093780397092E-2</v>
      </c>
      <c r="CH481" s="125">
        <f t="shared" ref="CH481" si="8632">Z481/Z498</f>
        <v>5.3008936763056846E-2</v>
      </c>
      <c r="CI481" s="123">
        <f t="shared" ref="CI481" si="8633">AA481/AA498</f>
        <v>4.5896781628117542E-2</v>
      </c>
      <c r="CJ481" s="129">
        <f t="shared" ref="CJ481" si="8634">AB481/AB498</f>
        <v>4.4913311262298222E-2</v>
      </c>
      <c r="CK481" s="130">
        <f t="shared" ref="CK481" si="8635">AC481/AC498</f>
        <v>4.8154637559447641E-2</v>
      </c>
    </row>
    <row r="482" spans="1:89" ht="13.8" thickTop="1" x14ac:dyDescent="0.25">
      <c r="A482" s="139" t="s">
        <v>24</v>
      </c>
      <c r="B482" s="194">
        <v>2060</v>
      </c>
      <c r="C482" s="188">
        <v>1476</v>
      </c>
      <c r="D482" s="189">
        <v>1141</v>
      </c>
      <c r="E482" s="190">
        <v>706</v>
      </c>
      <c r="F482" s="187">
        <v>1323</v>
      </c>
      <c r="G482" s="191">
        <v>639</v>
      </c>
      <c r="H482" s="189">
        <v>2452</v>
      </c>
      <c r="I482" s="190">
        <v>1953</v>
      </c>
      <c r="J482" s="187">
        <v>298</v>
      </c>
      <c r="K482" s="191">
        <v>527</v>
      </c>
      <c r="L482" s="189">
        <v>796</v>
      </c>
      <c r="M482" s="187">
        <v>1742</v>
      </c>
      <c r="N482" s="192">
        <v>1730</v>
      </c>
      <c r="O482" s="195">
        <v>2639</v>
      </c>
      <c r="P482" s="187">
        <v>1247</v>
      </c>
      <c r="Q482" s="191">
        <v>1061</v>
      </c>
      <c r="R482" s="189">
        <v>1731</v>
      </c>
      <c r="S482" s="190">
        <v>1357</v>
      </c>
      <c r="T482" s="187">
        <v>335</v>
      </c>
      <c r="U482" s="191">
        <v>435</v>
      </c>
      <c r="V482" s="189">
        <v>939</v>
      </c>
      <c r="W482" s="196">
        <v>2286</v>
      </c>
      <c r="X482" s="187">
        <v>1149</v>
      </c>
      <c r="Y482" s="191">
        <v>655</v>
      </c>
      <c r="Z482" s="189">
        <v>2808</v>
      </c>
      <c r="AA482" s="187">
        <v>2550</v>
      </c>
      <c r="AB482" s="162">
        <f t="shared" si="8414"/>
        <v>18009</v>
      </c>
      <c r="AC482" s="165">
        <f t="shared" si="8445"/>
        <v>18026</v>
      </c>
      <c r="AE482" s="254" t="str">
        <f>$AE$17</f>
        <v>17:00 - 17:59</v>
      </c>
      <c r="AF482" s="120">
        <f t="shared" ref="AF482:AO483" si="8636">SUMIF($A$9:$A$32,$AE482,B$474:B$497)</f>
        <v>2178</v>
      </c>
      <c r="AG482" s="177">
        <f t="shared" si="8636"/>
        <v>5028</v>
      </c>
      <c r="AH482" s="121">
        <f t="shared" si="8636"/>
        <v>1933</v>
      </c>
      <c r="AI482" s="172">
        <f t="shared" si="8636"/>
        <v>1914</v>
      </c>
      <c r="AJ482" s="120">
        <f t="shared" si="8636"/>
        <v>1591</v>
      </c>
      <c r="AK482" s="122">
        <f t="shared" si="8636"/>
        <v>2922</v>
      </c>
      <c r="AL482" s="121">
        <f t="shared" si="8636"/>
        <v>3071</v>
      </c>
      <c r="AM482" s="172">
        <f t="shared" si="8636"/>
        <v>5475</v>
      </c>
      <c r="AN482" s="120">
        <f t="shared" si="8636"/>
        <v>1318</v>
      </c>
      <c r="AO482" s="122">
        <f t="shared" si="8636"/>
        <v>403</v>
      </c>
      <c r="AP482" s="121">
        <f t="shared" ref="AP482:AY483" si="8637">SUMIF($A$9:$A$32,$AE482,L$474:L$497)</f>
        <v>3935</v>
      </c>
      <c r="AQ482" s="120">
        <f t="shared" si="8637"/>
        <v>1138</v>
      </c>
      <c r="AR482" s="171">
        <f t="shared" si="8637"/>
        <v>4702</v>
      </c>
      <c r="AS482" s="173">
        <f t="shared" si="8637"/>
        <v>2867</v>
      </c>
      <c r="AT482" s="120">
        <f t="shared" si="8637"/>
        <v>2583</v>
      </c>
      <c r="AU482" s="122">
        <f t="shared" si="8637"/>
        <v>2049</v>
      </c>
      <c r="AV482" s="121">
        <f t="shared" si="8637"/>
        <v>2329</v>
      </c>
      <c r="AW482" s="172">
        <f t="shared" si="8637"/>
        <v>3375</v>
      </c>
      <c r="AX482" s="120">
        <f t="shared" si="8637"/>
        <v>1837</v>
      </c>
      <c r="AY482" s="122">
        <f t="shared" si="8637"/>
        <v>398</v>
      </c>
      <c r="AZ482" s="121">
        <f t="shared" ref="AZ482:BE483" si="8638">SUMIF($A$9:$A$32,$AE482,V$474:V$497)</f>
        <v>4253</v>
      </c>
      <c r="BA482" s="172">
        <f t="shared" si="8638"/>
        <v>2350</v>
      </c>
      <c r="BB482" s="120">
        <f t="shared" si="8638"/>
        <v>2897</v>
      </c>
      <c r="BC482" s="122">
        <f t="shared" si="8638"/>
        <v>1005</v>
      </c>
      <c r="BD482" s="21">
        <f t="shared" si="8638"/>
        <v>3905</v>
      </c>
      <c r="BE482" s="176">
        <f t="shared" si="8638"/>
        <v>6019</v>
      </c>
      <c r="BF482" s="162">
        <f>AF482+AH482+AJ482+AL482+AN482+AP482+AR482+AT482+AV482+AX482+AZ482+BB482+BD482</f>
        <v>36532</v>
      </c>
      <c r="BG482" s="163">
        <f>AG482+AI482+AK482+AM482+AO482+AQ482+AS482+AU482+AW482+AY482+BA482+BC482+BE482</f>
        <v>34943</v>
      </c>
      <c r="BI482" s="139" t="s">
        <v>24</v>
      </c>
      <c r="BJ482" s="123">
        <f>B482/B498</f>
        <v>4.7447945457895706E-2</v>
      </c>
      <c r="BK482" s="124">
        <f t="shared" ref="BK482" si="8639">C482/C498</f>
        <v>3.5656480251238069E-2</v>
      </c>
      <c r="BL482" s="125">
        <f t="shared" ref="BL482" si="8640">D482/D498</f>
        <v>4.7559501479721565E-2</v>
      </c>
      <c r="BM482" s="126">
        <f t="shared" ref="BM482" si="8641">E482/E498</f>
        <v>3.2134729176149297E-2</v>
      </c>
      <c r="BN482" s="123">
        <f t="shared" ref="BN482" si="8642">F482/F498</f>
        <v>4.9617461746174617E-2</v>
      </c>
      <c r="BO482" s="124">
        <f t="shared" ref="BO482" si="8643">G482/G498</f>
        <v>2.5189214758751181E-2</v>
      </c>
      <c r="BP482" s="125">
        <f t="shared" ref="BP482" si="8644">H482/H498</f>
        <v>5.1705959259415464E-2</v>
      </c>
      <c r="BQ482" s="126">
        <f t="shared" ref="BQ482" si="8645">I482/I498</f>
        <v>3.6523788150807902E-2</v>
      </c>
      <c r="BR482" s="123">
        <f t="shared" ref="BR482" si="8646">J482/J498</f>
        <v>3.4890528041212975E-2</v>
      </c>
      <c r="BS482" s="124">
        <f t="shared" ref="BS482" si="8647">K482/K498</f>
        <v>5.8341636222738844E-2</v>
      </c>
      <c r="BT482" s="125">
        <f t="shared" ref="BT482" si="8648">L482/L498</f>
        <v>2.6557234844693557E-2</v>
      </c>
      <c r="BU482" s="123">
        <f t="shared" ref="BU482" si="8649">M482/M498</f>
        <v>5.4589326564507538E-2</v>
      </c>
      <c r="BV482" s="127">
        <f t="shared" ref="BV482" si="8650">N482/N498</f>
        <v>3.5504658703772111E-2</v>
      </c>
      <c r="BW482" s="128">
        <f t="shared" ref="BW482" si="8651">O482/O498</f>
        <v>5.4194475818872573E-2</v>
      </c>
      <c r="BX482" s="123">
        <f t="shared" ref="BX482" si="8652">P482/P498</f>
        <v>4.2367410729453332E-2</v>
      </c>
      <c r="BY482" s="124">
        <f t="shared" ref="BY482" si="8653">Q482/Q498</f>
        <v>3.6648129598286762E-2</v>
      </c>
      <c r="BZ482" s="125">
        <f t="shared" ref="BZ482" si="8654">R482/R498</f>
        <v>4.8296643508830672E-2</v>
      </c>
      <c r="CA482" s="126">
        <f t="shared" ref="CA482" si="8655">S482/S498</f>
        <v>3.8391897244384091E-2</v>
      </c>
      <c r="CB482" s="123">
        <f t="shared" ref="CB482" si="8656">T482/T498</f>
        <v>3.0292069807396689E-2</v>
      </c>
      <c r="CC482" s="124">
        <f t="shared" ref="CC482" si="8657">U482/U498</f>
        <v>3.8546743464776254E-2</v>
      </c>
      <c r="CD482" s="125">
        <f t="shared" ref="CD482" si="8658">V482/V498</f>
        <v>2.6368256999241807E-2</v>
      </c>
      <c r="CE482" s="126">
        <f t="shared" ref="CE482" si="8659">W482/W498</f>
        <v>5.465107939467833E-2</v>
      </c>
      <c r="CF482" s="123">
        <f t="shared" ref="CF482" si="8660">X482/X498</f>
        <v>3.9924945272594603E-2</v>
      </c>
      <c r="CG482" s="124">
        <f t="shared" ref="CG482" si="8661">Y482/Y498</f>
        <v>3.7477828002517595E-2</v>
      </c>
      <c r="CH482" s="125">
        <f t="shared" ref="CH482" si="8662">Z482/Z498</f>
        <v>4.770804308675116E-2</v>
      </c>
      <c r="CI482" s="123">
        <f t="shared" ref="CI482" si="8663">AA482/AA498</f>
        <v>4.197876368425385E-2</v>
      </c>
      <c r="CJ482" s="129">
        <f t="shared" ref="CJ482" si="8664">AB482/AB498</f>
        <v>4.2046255784307776E-2</v>
      </c>
      <c r="CK482" s="130">
        <f t="shared" ref="CK482" si="8665">AC482/AC498</f>
        <v>4.2168350577925832E-2</v>
      </c>
    </row>
    <row r="483" spans="1:89" x14ac:dyDescent="0.25">
      <c r="A483" s="131" t="s">
        <v>25</v>
      </c>
      <c r="B483" s="197">
        <v>1907</v>
      </c>
      <c r="C483" s="181">
        <v>1587</v>
      </c>
      <c r="D483" s="182">
        <v>1185</v>
      </c>
      <c r="E483" s="183">
        <v>786</v>
      </c>
      <c r="F483" s="180">
        <v>1291</v>
      </c>
      <c r="G483" s="184">
        <v>813</v>
      </c>
      <c r="H483" s="182">
        <v>2362</v>
      </c>
      <c r="I483" s="183">
        <v>2076</v>
      </c>
      <c r="J483" s="180">
        <v>340</v>
      </c>
      <c r="K483" s="181">
        <v>411</v>
      </c>
      <c r="L483" s="182">
        <v>834</v>
      </c>
      <c r="M483" s="180">
        <v>1591</v>
      </c>
      <c r="N483" s="185">
        <v>1840</v>
      </c>
      <c r="O483" s="198">
        <v>2232</v>
      </c>
      <c r="P483" s="180">
        <v>1279</v>
      </c>
      <c r="Q483" s="181">
        <v>1024</v>
      </c>
      <c r="R483" s="182">
        <v>1705</v>
      </c>
      <c r="S483" s="183">
        <v>1372</v>
      </c>
      <c r="T483" s="189">
        <v>277</v>
      </c>
      <c r="U483" s="180">
        <v>424</v>
      </c>
      <c r="V483" s="182">
        <v>974</v>
      </c>
      <c r="W483" s="199">
        <v>2398</v>
      </c>
      <c r="X483" s="180">
        <v>1088</v>
      </c>
      <c r="Y483" s="184">
        <v>671</v>
      </c>
      <c r="Z483" s="182">
        <v>3001</v>
      </c>
      <c r="AA483" s="180">
        <v>2834</v>
      </c>
      <c r="AB483" s="162">
        <f t="shared" si="8414"/>
        <v>18083</v>
      </c>
      <c r="AC483" s="165">
        <f t="shared" si="8445"/>
        <v>18219</v>
      </c>
      <c r="AE483" s="256" t="str">
        <f>$AE$18</f>
        <v>18:00 - 18:59</v>
      </c>
      <c r="AF483" s="120">
        <f t="shared" si="8636"/>
        <v>2085</v>
      </c>
      <c r="AG483" s="181">
        <f t="shared" si="8636"/>
        <v>5423</v>
      </c>
      <c r="AH483" s="182">
        <f t="shared" si="8636"/>
        <v>1515</v>
      </c>
      <c r="AI483" s="183">
        <f t="shared" si="8636"/>
        <v>1933</v>
      </c>
      <c r="AJ483" s="180">
        <f t="shared" si="8636"/>
        <v>1218</v>
      </c>
      <c r="AK483" s="184">
        <f t="shared" si="8636"/>
        <v>2948</v>
      </c>
      <c r="AL483" s="182">
        <f t="shared" si="8636"/>
        <v>2990</v>
      </c>
      <c r="AM483" s="183">
        <f t="shared" si="8636"/>
        <v>6290</v>
      </c>
      <c r="AN483" s="180">
        <f t="shared" si="8636"/>
        <v>939</v>
      </c>
      <c r="AO483" s="184">
        <f t="shared" si="8636"/>
        <v>362</v>
      </c>
      <c r="AP483" s="182">
        <f t="shared" si="8637"/>
        <v>4004</v>
      </c>
      <c r="AQ483" s="180">
        <f t="shared" si="8637"/>
        <v>1099</v>
      </c>
      <c r="AR483" s="185">
        <f t="shared" si="8637"/>
        <v>4902</v>
      </c>
      <c r="AS483" s="186">
        <f t="shared" si="8637"/>
        <v>2955</v>
      </c>
      <c r="AT483" s="180">
        <f t="shared" si="8637"/>
        <v>2708</v>
      </c>
      <c r="AU483" s="184">
        <f t="shared" si="8637"/>
        <v>2633</v>
      </c>
      <c r="AV483" s="182">
        <f t="shared" si="8637"/>
        <v>2747</v>
      </c>
      <c r="AW483" s="183">
        <f t="shared" si="8637"/>
        <v>3478</v>
      </c>
      <c r="AX483" s="180">
        <f t="shared" si="8637"/>
        <v>1747</v>
      </c>
      <c r="AY483" s="184">
        <f t="shared" si="8637"/>
        <v>315</v>
      </c>
      <c r="AZ483" s="182">
        <f t="shared" si="8638"/>
        <v>4269</v>
      </c>
      <c r="BA483" s="183">
        <f t="shared" si="8638"/>
        <v>2434</v>
      </c>
      <c r="BB483" s="180">
        <f t="shared" si="8638"/>
        <v>2844</v>
      </c>
      <c r="BC483" s="184">
        <f t="shared" si="8638"/>
        <v>1038</v>
      </c>
      <c r="BD483" s="182">
        <f t="shared" si="8638"/>
        <v>3867</v>
      </c>
      <c r="BE483" s="180">
        <f t="shared" si="8638"/>
        <v>6524</v>
      </c>
      <c r="BF483" s="164">
        <f>SUM(AF483,AH483,AJ483,AL483,AN483,AP483,AR483,AT483,AV483,AX483,AZ483,BB483,BD483)</f>
        <v>35835</v>
      </c>
      <c r="BG483" s="165">
        <f>SUM(AG483,AI483,AK483,AM483,AO483,AQ483,AS483,AU483,AW483,AY483,BA483,BC483,BE483)</f>
        <v>37432</v>
      </c>
      <c r="BI483" s="131" t="s">
        <v>25</v>
      </c>
      <c r="BJ483" s="123">
        <f>B483/B498</f>
        <v>4.3923899023401512E-2</v>
      </c>
      <c r="BK483" s="124">
        <f t="shared" ref="BK483" si="8666">C483/C498</f>
        <v>3.8337963522164516E-2</v>
      </c>
      <c r="BL483" s="125">
        <f t="shared" ref="BL483" si="8667">D483/D498</f>
        <v>4.9393522570964112E-2</v>
      </c>
      <c r="BM483" s="126">
        <f t="shared" ref="BM483" si="8668">E483/E498</f>
        <v>3.5776058261265363E-2</v>
      </c>
      <c r="BN483" s="123">
        <f t="shared" ref="BN483" si="8669">F483/F498</f>
        <v>4.8417341734173419E-2</v>
      </c>
      <c r="BO483" s="124">
        <f t="shared" ref="BO483" si="8670">G483/G498</f>
        <v>3.204824976348155E-2</v>
      </c>
      <c r="BP483" s="125">
        <f t="shared" ref="BP483" si="8671">H483/H498</f>
        <v>4.9808105942389609E-2</v>
      </c>
      <c r="BQ483" s="126">
        <f t="shared" ref="BQ483" si="8672">I483/I498</f>
        <v>3.8824057450628363E-2</v>
      </c>
      <c r="BR483" s="123">
        <f t="shared" ref="BR483" si="8673">J483/J498</f>
        <v>3.9807985013464463E-2</v>
      </c>
      <c r="BS483" s="124">
        <f t="shared" ref="BS483" si="8674">K483/K498</f>
        <v>4.5499833942211888E-2</v>
      </c>
      <c r="BT483" s="125">
        <f t="shared" ref="BT483" si="8675">L483/L498</f>
        <v>2.7825042538284456E-2</v>
      </c>
      <c r="BU483" s="123">
        <f t="shared" ref="BU483" si="8676">M483/M498</f>
        <v>4.9857415938077777E-2</v>
      </c>
      <c r="BV483" s="127">
        <f t="shared" ref="BV483" si="8677">N483/N498</f>
        <v>3.7762180355457045E-2</v>
      </c>
      <c r="BW483" s="128">
        <f t="shared" ref="BW483" si="8678">O483/O498</f>
        <v>4.5836328165109352E-2</v>
      </c>
      <c r="BX483" s="123">
        <f t="shared" ref="BX483" si="8679">P483/P498</f>
        <v>4.3454625760201135E-2</v>
      </c>
      <c r="BY483" s="124">
        <f t="shared" ref="BY483" si="8680">Q483/Q498</f>
        <v>3.5370108113709373E-2</v>
      </c>
      <c r="BZ483" s="125">
        <f t="shared" ref="BZ483" si="8681">R483/R498</f>
        <v>4.7571217320945283E-2</v>
      </c>
      <c r="CA483" s="126">
        <f t="shared" ref="CA483" si="8682">S483/S498</f>
        <v>3.881627341141855E-2</v>
      </c>
      <c r="CB483" s="123">
        <f t="shared" ref="CB483" si="8683">T483/T498</f>
        <v>2.5047472646713084E-2</v>
      </c>
      <c r="CC483" s="124">
        <f t="shared" ref="CC483" si="8684">U483/U498</f>
        <v>3.757199822773593E-2</v>
      </c>
      <c r="CD483" s="125">
        <f t="shared" ref="CD483" si="8685">V483/V498</f>
        <v>2.735109937940524E-2</v>
      </c>
      <c r="CE483" s="126">
        <f t="shared" ref="CE483" si="8686">W483/W498</f>
        <v>5.7328647588993281E-2</v>
      </c>
      <c r="CF483" s="123">
        <f t="shared" ref="CF483" si="8687">X483/X498</f>
        <v>3.7805344174571737E-2</v>
      </c>
      <c r="CG483" s="124">
        <f t="shared" ref="CG483" si="8688">Y483/Y498</f>
        <v>3.8393316930823367E-2</v>
      </c>
      <c r="CH483" s="125">
        <f t="shared" ref="CH483" si="8689">Z483/Z498</f>
        <v>5.0987121546773588E-2</v>
      </c>
      <c r="CI483" s="123">
        <f t="shared" ref="CI483" si="8690">AA483/AA498</f>
        <v>4.6654045600460943E-2</v>
      </c>
      <c r="CJ483" s="129">
        <f t="shared" ref="CJ483" si="8691">AB483/AB498</f>
        <v>4.2219026228421205E-2</v>
      </c>
      <c r="CK483" s="130">
        <f t="shared" ref="CK483" si="8692">AC483/AC498</f>
        <v>4.261983685671978E-2</v>
      </c>
    </row>
    <row r="484" spans="1:89" ht="13.8" thickBot="1" x14ac:dyDescent="0.3">
      <c r="A484" s="139" t="s">
        <v>26</v>
      </c>
      <c r="B484" s="194">
        <v>1581</v>
      </c>
      <c r="C484" s="188">
        <v>1298</v>
      </c>
      <c r="D484" s="189">
        <v>982</v>
      </c>
      <c r="E484" s="190">
        <v>728</v>
      </c>
      <c r="F484" s="187">
        <v>1091</v>
      </c>
      <c r="G484" s="191">
        <v>812</v>
      </c>
      <c r="H484" s="189">
        <v>2140</v>
      </c>
      <c r="I484" s="190">
        <v>2083</v>
      </c>
      <c r="J484" s="187">
        <v>356</v>
      </c>
      <c r="K484" s="188">
        <v>393</v>
      </c>
      <c r="L484" s="189">
        <v>894</v>
      </c>
      <c r="M484" s="187">
        <v>1376</v>
      </c>
      <c r="N484" s="192">
        <v>1804</v>
      </c>
      <c r="O484" s="195">
        <v>1946</v>
      </c>
      <c r="P484" s="187">
        <v>1124</v>
      </c>
      <c r="Q484" s="188">
        <v>1122</v>
      </c>
      <c r="R484" s="189">
        <v>1565</v>
      </c>
      <c r="S484" s="190">
        <v>1294</v>
      </c>
      <c r="T484" s="187">
        <v>278</v>
      </c>
      <c r="U484" s="191">
        <v>378</v>
      </c>
      <c r="V484" s="189">
        <v>1036</v>
      </c>
      <c r="W484" s="196">
        <v>1997</v>
      </c>
      <c r="X484" s="187">
        <v>1077</v>
      </c>
      <c r="Y484" s="191">
        <v>669</v>
      </c>
      <c r="Z484" s="189">
        <v>2785</v>
      </c>
      <c r="AA484" s="187">
        <v>2695</v>
      </c>
      <c r="AB484" s="162">
        <f t="shared" si="8414"/>
        <v>16713</v>
      </c>
      <c r="AC484" s="165">
        <f t="shared" si="8445"/>
        <v>16791</v>
      </c>
      <c r="AE484" s="254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26</v>
      </c>
      <c r="BJ484" s="123">
        <f>B484/B498</f>
        <v>3.6415146489773356E-2</v>
      </c>
      <c r="BK484" s="124">
        <f t="shared" ref="BK484" si="8693">C484/C498</f>
        <v>3.1356444014977655E-2</v>
      </c>
      <c r="BL484" s="125">
        <f t="shared" ref="BL484" si="8694">D484/D498</f>
        <v>4.0932016172731442E-2</v>
      </c>
      <c r="BM484" s="126">
        <f t="shared" ref="BM484" si="8695">E484/E498</f>
        <v>3.3136094674556214E-2</v>
      </c>
      <c r="BN484" s="123">
        <f t="shared" ref="BN484" si="8696">F484/F498</f>
        <v>4.0916591659165918E-2</v>
      </c>
      <c r="BO484" s="124">
        <f t="shared" ref="BO484" si="8697">G484/G498</f>
        <v>3.2008830022075052E-2</v>
      </c>
      <c r="BP484" s="125">
        <f t="shared" ref="BP484" si="8698">H484/H498</f>
        <v>4.5126734427059167E-2</v>
      </c>
      <c r="BQ484" s="126">
        <f t="shared" ref="BQ484" si="8699">I484/I498</f>
        <v>3.8954967085577497E-2</v>
      </c>
      <c r="BR484" s="123">
        <f t="shared" ref="BR484" si="8700">J484/J498</f>
        <v>4.1681301955274558E-2</v>
      </c>
      <c r="BS484" s="124">
        <f t="shared" ref="BS484" si="8701">K484/K498</f>
        <v>4.350714048488874E-2</v>
      </c>
      <c r="BT484" s="125">
        <f t="shared" ref="BT484" si="8702">L484/L498</f>
        <v>2.9826844159743768E-2</v>
      </c>
      <c r="BU484" s="123">
        <f t="shared" ref="BU484" si="8703">M484/M498</f>
        <v>4.3119927297796998E-2</v>
      </c>
      <c r="BV484" s="127">
        <f t="shared" ref="BV484" si="8704">N484/N498</f>
        <v>3.7023355087632888E-2</v>
      </c>
      <c r="BW484" s="128">
        <f t="shared" ref="BW484" si="8705">O484/O498</f>
        <v>3.9963035219221683E-2</v>
      </c>
      <c r="BX484" s="123">
        <f t="shared" ref="BX484" si="8706">P484/P498</f>
        <v>3.818842795501648E-2</v>
      </c>
      <c r="BY484" s="124">
        <f t="shared" ref="BY484" si="8707">Q484/Q498</f>
        <v>3.8755137991779216E-2</v>
      </c>
      <c r="BZ484" s="125">
        <f t="shared" ref="BZ484" si="8708">R484/R498</f>
        <v>4.3665076309254765E-2</v>
      </c>
      <c r="CA484" s="126">
        <f t="shared" ref="CA484" si="8709">S484/S498</f>
        <v>3.6609517342839362E-2</v>
      </c>
      <c r="CB484" s="123">
        <f t="shared" ref="CB484" si="8710">T484/T498</f>
        <v>2.5137896735690387E-2</v>
      </c>
      <c r="CC484" s="124">
        <f t="shared" ref="CC484" si="8711">U484/U498</f>
        <v>3.3495790872840055E-2</v>
      </c>
      <c r="CD484" s="125">
        <f t="shared" ref="CD484" si="8712">V484/V498</f>
        <v>2.9092134452837606E-2</v>
      </c>
      <c r="CE484" s="126">
        <f t="shared" ref="CE484" si="8713">W484/W498</f>
        <v>4.774199717899065E-2</v>
      </c>
      <c r="CF484" s="123">
        <f t="shared" ref="CF484" si="8714">X484/X498</f>
        <v>3.7423121025747942E-2</v>
      </c>
      <c r="CG484" s="124">
        <f t="shared" ref="CG484" si="8715">Y484/Y498</f>
        <v>3.8278880814785143E-2</v>
      </c>
      <c r="CH484" s="125">
        <f t="shared" ref="CH484" si="8716">Z484/Z498</f>
        <v>4.7317272078561963E-2</v>
      </c>
      <c r="CI484" s="123">
        <f t="shared" ref="CI484" si="8717">AA484/AA498</f>
        <v>4.4365791423162403E-2</v>
      </c>
      <c r="CJ484" s="129">
        <f t="shared" ref="CJ484" si="8718">AB484/AB498</f>
        <v>3.902043827659147E-2</v>
      </c>
      <c r="CK484" s="130">
        <f t="shared" ref="CK484" si="8719">AC484/AC498</f>
        <v>3.9279306255073372E-2</v>
      </c>
    </row>
    <row r="485" spans="1:89" ht="14.4" thickTop="1" thickBot="1" x14ac:dyDescent="0.3">
      <c r="A485" s="131" t="s">
        <v>27</v>
      </c>
      <c r="B485" s="197">
        <v>1467</v>
      </c>
      <c r="C485" s="181">
        <v>1701</v>
      </c>
      <c r="D485" s="182">
        <v>802</v>
      </c>
      <c r="E485" s="183">
        <v>810</v>
      </c>
      <c r="F485" s="180">
        <v>987</v>
      </c>
      <c r="G485" s="184">
        <v>911</v>
      </c>
      <c r="H485" s="182">
        <v>2117</v>
      </c>
      <c r="I485" s="183">
        <v>2155</v>
      </c>
      <c r="J485" s="180">
        <v>431</v>
      </c>
      <c r="K485" s="181">
        <v>379</v>
      </c>
      <c r="L485" s="182">
        <v>1159</v>
      </c>
      <c r="M485" s="180">
        <v>1120</v>
      </c>
      <c r="N485" s="185">
        <v>1890</v>
      </c>
      <c r="O485" s="198">
        <v>1746</v>
      </c>
      <c r="P485" s="180">
        <v>1337</v>
      </c>
      <c r="Q485" s="181">
        <v>1101</v>
      </c>
      <c r="R485" s="182">
        <v>1415</v>
      </c>
      <c r="S485" s="183">
        <v>1532</v>
      </c>
      <c r="T485" s="180">
        <v>455</v>
      </c>
      <c r="U485" s="184">
        <v>343</v>
      </c>
      <c r="V485" s="182">
        <v>1324</v>
      </c>
      <c r="W485" s="199">
        <v>1683</v>
      </c>
      <c r="X485" s="180">
        <v>1169</v>
      </c>
      <c r="Y485" s="184">
        <v>494</v>
      </c>
      <c r="Z485" s="182">
        <v>2758</v>
      </c>
      <c r="AA485" s="180">
        <v>2716</v>
      </c>
      <c r="AB485" s="162">
        <f t="shared" si="8414"/>
        <v>17311</v>
      </c>
      <c r="AC485" s="165">
        <f t="shared" si="8445"/>
        <v>16691</v>
      </c>
      <c r="AE485" s="251" t="s">
        <v>13</v>
      </c>
      <c r="AF485" s="14">
        <f t="shared" ref="AF485:BG485" si="8720">SUM(AF482:AF484)</f>
        <v>4263</v>
      </c>
      <c r="AG485" s="1">
        <f t="shared" si="8720"/>
        <v>10451</v>
      </c>
      <c r="AH485" s="14">
        <f t="shared" si="8720"/>
        <v>3448</v>
      </c>
      <c r="AI485" s="1">
        <f t="shared" si="8720"/>
        <v>3847</v>
      </c>
      <c r="AJ485" s="14">
        <f t="shared" si="8720"/>
        <v>2809</v>
      </c>
      <c r="AK485" s="1">
        <f t="shared" si="8720"/>
        <v>5870</v>
      </c>
      <c r="AL485" s="14">
        <f t="shared" si="8720"/>
        <v>6061</v>
      </c>
      <c r="AM485" s="1">
        <f t="shared" si="8720"/>
        <v>11765</v>
      </c>
      <c r="AN485" s="14">
        <f t="shared" si="8720"/>
        <v>2257</v>
      </c>
      <c r="AO485" s="1">
        <f t="shared" si="8720"/>
        <v>765</v>
      </c>
      <c r="AP485" s="14">
        <f t="shared" si="8720"/>
        <v>7939</v>
      </c>
      <c r="AQ485" s="1">
        <f t="shared" si="8720"/>
        <v>2237</v>
      </c>
      <c r="AR485" s="14">
        <f t="shared" si="8720"/>
        <v>9604</v>
      </c>
      <c r="AS485" s="1">
        <f t="shared" si="8720"/>
        <v>5822</v>
      </c>
      <c r="AT485" s="14">
        <f t="shared" si="8720"/>
        <v>5291</v>
      </c>
      <c r="AU485" s="1">
        <f t="shared" si="8720"/>
        <v>4682</v>
      </c>
      <c r="AV485" s="14">
        <f t="shared" si="8720"/>
        <v>5076</v>
      </c>
      <c r="AW485" s="1">
        <f t="shared" si="8720"/>
        <v>6853</v>
      </c>
      <c r="AX485" s="14">
        <f t="shared" si="8720"/>
        <v>3584</v>
      </c>
      <c r="AY485" s="1">
        <f t="shared" si="8720"/>
        <v>713</v>
      </c>
      <c r="AZ485" s="14">
        <f t="shared" si="8720"/>
        <v>8522</v>
      </c>
      <c r="BA485" s="1">
        <f t="shared" si="8720"/>
        <v>4784</v>
      </c>
      <c r="BB485" s="14">
        <f t="shared" si="8720"/>
        <v>5741</v>
      </c>
      <c r="BC485" s="1">
        <f t="shared" si="8720"/>
        <v>2043</v>
      </c>
      <c r="BD485" s="14">
        <f t="shared" si="8720"/>
        <v>7772</v>
      </c>
      <c r="BE485" s="1">
        <f t="shared" si="8720"/>
        <v>12543</v>
      </c>
      <c r="BF485" s="166">
        <f t="shared" si="8720"/>
        <v>72367</v>
      </c>
      <c r="BG485" s="167">
        <f t="shared" si="8720"/>
        <v>72375</v>
      </c>
      <c r="BI485" s="131" t="s">
        <v>27</v>
      </c>
      <c r="BJ485" s="123">
        <f>B485/B498</f>
        <v>3.3789386401326699E-2</v>
      </c>
      <c r="BK485" s="124">
        <f t="shared" ref="BK485" si="8721">C485/C498</f>
        <v>4.1091919313926806E-2</v>
      </c>
      <c r="BL485" s="125">
        <f t="shared" ref="BL485" si="8722">D485/D498</f>
        <v>3.3429202617648285E-2</v>
      </c>
      <c r="BM485" s="126">
        <f t="shared" ref="BM485" si="8723">E485/E498</f>
        <v>3.6868456986800184E-2</v>
      </c>
      <c r="BN485" s="123">
        <f t="shared" ref="BN485" si="8724">F485/F498</f>
        <v>3.7016201620162018E-2</v>
      </c>
      <c r="BO485" s="124">
        <f t="shared" ref="BO485" si="8725">G485/G498</f>
        <v>3.5911384421318193E-2</v>
      </c>
      <c r="BP485" s="125">
        <f t="shared" ref="BP485" si="8726">H485/H498</f>
        <v>4.4641727468263677E-2</v>
      </c>
      <c r="BQ485" s="126">
        <f t="shared" ref="BQ485" si="8727">I485/I498</f>
        <v>4.0301466187911431E-2</v>
      </c>
      <c r="BR485" s="123">
        <f t="shared" ref="BR485" si="8728">J485/J498</f>
        <v>5.0462475120009363E-2</v>
      </c>
      <c r="BS485" s="124">
        <f t="shared" ref="BS485" si="8729">K485/K498</f>
        <v>4.1957267795859628E-2</v>
      </c>
      <c r="BT485" s="125">
        <f t="shared" ref="BT485" si="8730">L485/L498</f>
        <v>3.8668134654522401E-2</v>
      </c>
      <c r="BU485" s="123">
        <f t="shared" ref="BU485" si="8731">M485/M498</f>
        <v>3.5097615242392903E-2</v>
      </c>
      <c r="BV485" s="127">
        <f t="shared" ref="BV485" si="8732">N485/N498</f>
        <v>3.8788326560768381E-2</v>
      </c>
      <c r="BW485" s="128">
        <f t="shared" ref="BW485" si="8733">O485/O498</f>
        <v>3.5855837354964573E-2</v>
      </c>
      <c r="BX485" s="123">
        <f t="shared" ref="BX485" si="8734">P485/P498</f>
        <v>4.5425203003431523E-2</v>
      </c>
      <c r="BY485" s="124">
        <f t="shared" ref="BY485" si="8735">Q485/Q498</f>
        <v>3.802977444647853E-2</v>
      </c>
      <c r="BZ485" s="125">
        <f t="shared" ref="BZ485" si="8736">R485/R498</f>
        <v>3.9479925225300631E-2</v>
      </c>
      <c r="CA485" s="126">
        <f t="shared" ref="CA485" si="8737">S485/S498</f>
        <v>4.3342952526452781E-2</v>
      </c>
      <c r="CB485" s="123">
        <f t="shared" ref="CB485" si="8738">T485/T498</f>
        <v>4.114296048467312E-2</v>
      </c>
      <c r="CC485" s="124">
        <f t="shared" ref="CC485" si="8739">U485/U498</f>
        <v>3.0394328754984493E-2</v>
      </c>
      <c r="CD485" s="125">
        <f t="shared" ref="CD485" si="8740">V485/V498</f>
        <v>3.7179523181039564E-2</v>
      </c>
      <c r="CE485" s="126">
        <f t="shared" ref="CE485" si="8741">W485/W498</f>
        <v>4.0235243491357674E-2</v>
      </c>
      <c r="CF485" s="123">
        <f t="shared" ref="CF485" si="8742">X485/X498</f>
        <v>4.0619896452274228E-2</v>
      </c>
      <c r="CG485" s="124">
        <f t="shared" ref="CG485" si="8743">Y485/Y498</f>
        <v>2.8265720661440751E-2</v>
      </c>
      <c r="CH485" s="125">
        <f t="shared" ref="CH485" si="8744">Z485/Z498</f>
        <v>4.6858540895035508E-2</v>
      </c>
      <c r="CI485" s="123">
        <f t="shared" ref="CI485" si="8745">AA485/AA498</f>
        <v>4.4711498888797434E-2</v>
      </c>
      <c r="CJ485" s="129">
        <f t="shared" ref="CJ485" si="8746">AB485/AB498</f>
        <v>4.0416610243886493E-2</v>
      </c>
      <c r="CK485" s="130">
        <f t="shared" ref="CK485" si="8747">AC485/AC498</f>
        <v>3.9045375540672361E-2</v>
      </c>
    </row>
    <row r="486" spans="1:89" ht="13.8" thickTop="1" x14ac:dyDescent="0.25">
      <c r="A486" s="139" t="s">
        <v>28</v>
      </c>
      <c r="B486" s="194">
        <v>1489</v>
      </c>
      <c r="C486" s="188">
        <v>2505</v>
      </c>
      <c r="D486" s="189">
        <v>982</v>
      </c>
      <c r="E486" s="190">
        <v>1077</v>
      </c>
      <c r="F486" s="187">
        <v>1069</v>
      </c>
      <c r="G486" s="191">
        <v>1244</v>
      </c>
      <c r="H486" s="189">
        <v>2145</v>
      </c>
      <c r="I486" s="190">
        <v>3023</v>
      </c>
      <c r="J486" s="187">
        <v>558</v>
      </c>
      <c r="K486" s="188">
        <v>317</v>
      </c>
      <c r="L486" s="189">
        <v>1942</v>
      </c>
      <c r="M486" s="187">
        <v>953</v>
      </c>
      <c r="N486" s="192">
        <v>2644</v>
      </c>
      <c r="O486" s="195">
        <v>1749</v>
      </c>
      <c r="P486" s="187">
        <v>1536</v>
      </c>
      <c r="Q486" s="188">
        <v>1158</v>
      </c>
      <c r="R486" s="189">
        <v>1478</v>
      </c>
      <c r="S486" s="190">
        <v>1755</v>
      </c>
      <c r="T486" s="187">
        <v>649</v>
      </c>
      <c r="U486" s="191">
        <v>263</v>
      </c>
      <c r="V486" s="189">
        <v>2085</v>
      </c>
      <c r="W486" s="196">
        <v>1596</v>
      </c>
      <c r="X486" s="187">
        <v>1545</v>
      </c>
      <c r="Y486" s="191">
        <v>569</v>
      </c>
      <c r="Z486" s="189">
        <v>2809</v>
      </c>
      <c r="AA486" s="187">
        <v>3441</v>
      </c>
      <c r="AB486" s="162">
        <f t="shared" si="8414"/>
        <v>20931</v>
      </c>
      <c r="AC486" s="165">
        <f t="shared" si="8445"/>
        <v>19650</v>
      </c>
      <c r="BI486" s="139" t="s">
        <v>28</v>
      </c>
      <c r="BJ486" s="123">
        <f>B486/B498</f>
        <v>3.4296112032430437E-2</v>
      </c>
      <c r="BK486" s="124">
        <f t="shared" ref="BK486" si="8748">C486/C498</f>
        <v>6.051455489793453E-2</v>
      </c>
      <c r="BL486" s="125">
        <f t="shared" ref="BL486" si="8749">D486/D498</f>
        <v>4.0932016172731442E-2</v>
      </c>
      <c r="BM486" s="126">
        <f t="shared" ref="BM486" si="8750">E486/E498</f>
        <v>4.9021392808375058E-2</v>
      </c>
      <c r="BN486" s="123">
        <f t="shared" ref="BN486" si="8751">F486/F498</f>
        <v>4.009150915091509E-2</v>
      </c>
      <c r="BO486" s="124">
        <f t="shared" ref="BO486" si="8752">G486/G498</f>
        <v>4.9038158309681487E-2</v>
      </c>
      <c r="BP486" s="125">
        <f t="shared" ref="BP486" si="8753">H486/H498</f>
        <v>4.5232170722449498E-2</v>
      </c>
      <c r="BQ486" s="126">
        <f t="shared" ref="BQ486" si="8754">I486/I498</f>
        <v>5.6534260921603831E-2</v>
      </c>
      <c r="BR486" s="123">
        <f t="shared" ref="BR486" si="8755">J486/J498</f>
        <v>6.5331928345626969E-2</v>
      </c>
      <c r="BS486" s="124">
        <f t="shared" ref="BS486" si="8756">K486/K498</f>
        <v>3.5093545887302117E-2</v>
      </c>
      <c r="BT486" s="125">
        <f t="shared" ref="BT486" si="8757">L486/L498</f>
        <v>6.4791645814566437E-2</v>
      </c>
      <c r="BU486" s="123">
        <f t="shared" ref="BU486" si="8758">M486/M498</f>
        <v>2.9864310112500392E-2</v>
      </c>
      <c r="BV486" s="127">
        <f t="shared" ref="BV486" si="8759">N486/N498</f>
        <v>5.4262611336863276E-2</v>
      </c>
      <c r="BW486" s="128">
        <f t="shared" ref="BW486" si="8760">O486/O498</f>
        <v>3.5917445322928433E-2</v>
      </c>
      <c r="BX486" s="123">
        <f t="shared" ref="BX486" si="8761">P486/P498</f>
        <v>5.2186321475894401E-2</v>
      </c>
      <c r="BY486" s="124">
        <f t="shared" ref="BY486" si="8762">Q486/Q498</f>
        <v>3.999861835515181E-2</v>
      </c>
      <c r="BZ486" s="125">
        <f t="shared" ref="BZ486" si="8763">R486/R498</f>
        <v>4.1237688680561366E-2</v>
      </c>
      <c r="CA486" s="126">
        <f t="shared" ref="CA486" si="8764">S486/S498</f>
        <v>4.965201154303174E-2</v>
      </c>
      <c r="CB486" s="123">
        <f t="shared" ref="CB486" si="8765">T486/T498</f>
        <v>5.8685233746270007E-2</v>
      </c>
      <c r="CC486" s="124">
        <f t="shared" ref="CC486" si="8766">U486/U498</f>
        <v>2.3305272485600353E-2</v>
      </c>
      <c r="CD486" s="125">
        <f t="shared" ref="CD486" si="8767">V486/V498</f>
        <v>5.8549324646878773E-2</v>
      </c>
      <c r="CE486" s="126">
        <f t="shared" ref="CE486" si="8768">W486/W498</f>
        <v>3.8155346768988026E-2</v>
      </c>
      <c r="CF486" s="123">
        <f t="shared" ref="CF486" si="8769">X486/X498</f>
        <v>5.3684978630251227E-2</v>
      </c>
      <c r="CG486" s="124">
        <f t="shared" ref="CG486" si="8770">Y486/Y498</f>
        <v>3.2557075012874061E-2</v>
      </c>
      <c r="CH486" s="125">
        <f t="shared" ref="CH486" si="8771">Z486/Z498</f>
        <v>4.772503313058548E-2</v>
      </c>
      <c r="CI486" s="123">
        <f t="shared" ref="CI486" si="8772">AA486/AA498</f>
        <v>5.6646637583340195E-2</v>
      </c>
      <c r="CJ486" s="129">
        <f t="shared" ref="CJ486" si="8773">AB486/AB498</f>
        <v>4.8868353591057026E-2</v>
      </c>
      <c r="CK486" s="130">
        <f t="shared" ref="CK486" si="8774">AC486/AC498</f>
        <v>4.5967385379798213E-2</v>
      </c>
    </row>
    <row r="487" spans="1:89" x14ac:dyDescent="0.25">
      <c r="A487" s="131" t="s">
        <v>29</v>
      </c>
      <c r="B487" s="197">
        <v>1831</v>
      </c>
      <c r="C487" s="181">
        <v>2837</v>
      </c>
      <c r="D487" s="182">
        <v>1489</v>
      </c>
      <c r="E487" s="183">
        <v>1340</v>
      </c>
      <c r="F487" s="180">
        <v>1287</v>
      </c>
      <c r="G487" s="184">
        <v>1859</v>
      </c>
      <c r="H487" s="182">
        <v>2492</v>
      </c>
      <c r="I487" s="183">
        <v>3830</v>
      </c>
      <c r="J487" s="180">
        <v>901</v>
      </c>
      <c r="K487" s="181">
        <v>302</v>
      </c>
      <c r="L487" s="182">
        <v>2753</v>
      </c>
      <c r="M487" s="180">
        <v>1013</v>
      </c>
      <c r="N487" s="185">
        <v>3588</v>
      </c>
      <c r="O487" s="198">
        <v>2272</v>
      </c>
      <c r="P487" s="180">
        <v>1994</v>
      </c>
      <c r="Q487" s="181">
        <v>1433</v>
      </c>
      <c r="R487" s="182">
        <v>2054</v>
      </c>
      <c r="S487" s="183">
        <v>2547</v>
      </c>
      <c r="T487" s="180">
        <v>1412</v>
      </c>
      <c r="U487" s="184">
        <v>280</v>
      </c>
      <c r="V487" s="182">
        <v>3195</v>
      </c>
      <c r="W487" s="199">
        <v>1942</v>
      </c>
      <c r="X487" s="180">
        <v>1980</v>
      </c>
      <c r="Y487" s="184">
        <v>632</v>
      </c>
      <c r="Z487" s="182">
        <v>3450</v>
      </c>
      <c r="AA487" s="180">
        <v>4256</v>
      </c>
      <c r="AB487" s="162">
        <f t="shared" si="8414"/>
        <v>28426</v>
      </c>
      <c r="AC487" s="165">
        <f t="shared" si="8445"/>
        <v>24543</v>
      </c>
      <c r="BI487" s="131" t="s">
        <v>29</v>
      </c>
      <c r="BJ487" s="123">
        <f>B487/B498</f>
        <v>4.217339229777041E-2</v>
      </c>
      <c r="BK487" s="124">
        <f t="shared" ref="BK487" si="8775">C487/C498</f>
        <v>6.8534847203768567E-2</v>
      </c>
      <c r="BL487" s="125">
        <f t="shared" ref="BL487" si="8776">D487/D498</f>
        <v>6.2064941019549E-2</v>
      </c>
      <c r="BM487" s="126">
        <f t="shared" ref="BM487" si="8777">E487/E498</f>
        <v>6.0992262175694131E-2</v>
      </c>
      <c r="BN487" s="123">
        <f t="shared" ref="BN487" si="8778">F487/F498</f>
        <v>4.8267326732673269E-2</v>
      </c>
      <c r="BO487" s="124">
        <f t="shared" ref="BO487" si="8779">G487/G498</f>
        <v>7.3281299274676762E-2</v>
      </c>
      <c r="BP487" s="125">
        <f t="shared" ref="BP487" si="8780">H487/H498</f>
        <v>5.2549449622538061E-2</v>
      </c>
      <c r="BQ487" s="126">
        <f t="shared" ref="BQ487" si="8781">I487/I498</f>
        <v>7.1626271693596644E-2</v>
      </c>
      <c r="BR487" s="123">
        <f t="shared" ref="BR487" si="8782">J487/J498</f>
        <v>0.10549116028568083</v>
      </c>
      <c r="BS487" s="124">
        <f t="shared" ref="BS487" si="8783">K487/K498</f>
        <v>3.3432968006199493E-2</v>
      </c>
      <c r="BT487" s="125">
        <f t="shared" ref="BT487" si="8784">L487/L498</f>
        <v>9.1849331064624826E-2</v>
      </c>
      <c r="BU487" s="123">
        <f t="shared" ref="BU487" si="8785">M487/M498</f>
        <v>3.1744539500485724E-2</v>
      </c>
      <c r="BV487" s="127">
        <f t="shared" ref="BV487" si="8786">N487/N498</f>
        <v>7.3636251693141239E-2</v>
      </c>
      <c r="BW487" s="128">
        <f t="shared" ref="BW487" si="8787">O487/O498</f>
        <v>4.6657767737960779E-2</v>
      </c>
      <c r="BX487" s="123">
        <f t="shared" ref="BX487" si="8788">P487/P498</f>
        <v>6.7747086603472298E-2</v>
      </c>
      <c r="BY487" s="124">
        <f t="shared" ref="BY487" si="8789">Q487/Q498</f>
        <v>4.9497426686470246E-2</v>
      </c>
      <c r="BZ487" s="125">
        <f t="shared" ref="BZ487" si="8790">R487/R498</f>
        <v>5.7308668842945228E-2</v>
      </c>
      <c r="CA487" s="126">
        <f t="shared" ref="CA487" si="8791">S487/S498</f>
        <v>7.2059073162451193E-2</v>
      </c>
      <c r="CB487" s="123">
        <f t="shared" ref="CB487" si="8792">T487/T498</f>
        <v>0.12767881363595263</v>
      </c>
      <c r="CC487" s="124">
        <f t="shared" ref="CC487" si="8793">U487/U498</f>
        <v>2.4811696942844484E-2</v>
      </c>
      <c r="CD487" s="125">
        <f t="shared" ref="CD487" si="8794">V487/V498</f>
        <v>8.9719468703490499E-2</v>
      </c>
      <c r="CE487" s="126">
        <f t="shared" ref="CE487" si="8795">W487/W498</f>
        <v>4.6427119940710991E-2</v>
      </c>
      <c r="CF487" s="123">
        <f t="shared" ref="CF487" si="8796">X487/X498</f>
        <v>6.8800166788283129E-2</v>
      </c>
      <c r="CG487" s="124">
        <f t="shared" ref="CG487" si="8797">Y487/Y498</f>
        <v>3.6161812668078046E-2</v>
      </c>
      <c r="CH487" s="125">
        <f t="shared" ref="CH487" si="8798">Z487/Z498</f>
        <v>5.8615651228380167E-2</v>
      </c>
      <c r="CI487" s="123">
        <f t="shared" ref="CI487" si="8799">AA487/AA498</f>
        <v>7.0063379702033093E-2</v>
      </c>
      <c r="CJ487" s="129">
        <f t="shared" ref="CJ487" si="8800">AB487/AB498</f>
        <v>6.6367197896870053E-2</v>
      </c>
      <c r="CK487" s="130">
        <f t="shared" ref="CK487" si="8801">AC487/AC498</f>
        <v>5.7413615235439565E-2</v>
      </c>
    </row>
    <row r="488" spans="1:89" x14ac:dyDescent="0.25">
      <c r="A488" s="139" t="s">
        <v>30</v>
      </c>
      <c r="B488" s="280">
        <v>2178</v>
      </c>
      <c r="C488" s="267">
        <v>5028</v>
      </c>
      <c r="D488" s="268">
        <v>1933</v>
      </c>
      <c r="E488" s="269">
        <v>1914</v>
      </c>
      <c r="F488" s="266">
        <v>1591</v>
      </c>
      <c r="G488" s="270">
        <v>2922</v>
      </c>
      <c r="H488" s="268">
        <v>3071</v>
      </c>
      <c r="I488" s="269">
        <v>5475</v>
      </c>
      <c r="J488" s="266">
        <v>1318</v>
      </c>
      <c r="K488" s="267">
        <v>403</v>
      </c>
      <c r="L488" s="268">
        <v>3935</v>
      </c>
      <c r="M488" s="266">
        <v>1138</v>
      </c>
      <c r="N488" s="271">
        <v>4702</v>
      </c>
      <c r="O488" s="281">
        <v>2867</v>
      </c>
      <c r="P488" s="266">
        <v>2583</v>
      </c>
      <c r="Q488" s="267">
        <v>2049</v>
      </c>
      <c r="R488" s="268">
        <v>2329</v>
      </c>
      <c r="S488" s="269">
        <v>3375</v>
      </c>
      <c r="T488" s="266">
        <v>1837</v>
      </c>
      <c r="U488" s="270">
        <v>398</v>
      </c>
      <c r="V488" s="268">
        <v>4253</v>
      </c>
      <c r="W488" s="282">
        <v>2350</v>
      </c>
      <c r="X488" s="266">
        <v>2897</v>
      </c>
      <c r="Y488" s="270">
        <v>1005</v>
      </c>
      <c r="Z488" s="268">
        <v>3905</v>
      </c>
      <c r="AA488" s="266">
        <v>6019</v>
      </c>
      <c r="AB488" s="162">
        <f t="shared" si="8414"/>
        <v>36532</v>
      </c>
      <c r="AC488" s="165">
        <f t="shared" si="8445"/>
        <v>34943</v>
      </c>
      <c r="BI488" s="139" t="s">
        <v>30</v>
      </c>
      <c r="BJ488" s="123">
        <f>B488/B498</f>
        <v>5.0165837479270316E-2</v>
      </c>
      <c r="BK488" s="124">
        <f t="shared" ref="BK488" si="8802">C488/C498</f>
        <v>0.12146394492088416</v>
      </c>
      <c r="BL488" s="125">
        <f t="shared" ref="BL488" si="8803">D488/D498</f>
        <v>8.0571881122087449E-2</v>
      </c>
      <c r="BM488" s="126">
        <f t="shared" ref="BM488" si="8804">E488/E498</f>
        <v>8.7118798361401906E-2</v>
      </c>
      <c r="BN488" s="123">
        <f t="shared" ref="BN488" si="8805">F488/F498</f>
        <v>5.966846684668467E-2</v>
      </c>
      <c r="BO488" s="124">
        <f t="shared" ref="BO488" si="8806">G488/G498</f>
        <v>0.1151844843897824</v>
      </c>
      <c r="BP488" s="125">
        <f t="shared" ref="BP488" si="8807">H488/H498</f>
        <v>6.4758972628737713E-2</v>
      </c>
      <c r="BQ488" s="126">
        <f t="shared" ref="BQ488" si="8808">I488/I498</f>
        <v>0.10239003590664272</v>
      </c>
      <c r="BR488" s="123">
        <f t="shared" ref="BR488" si="8809">J488/J498</f>
        <v>0.15431448308160636</v>
      </c>
      <c r="BS488" s="124">
        <f t="shared" ref="BS488" si="8810">K488/K498</f>
        <v>4.4614192405623823E-2</v>
      </c>
      <c r="BT488" s="125">
        <f t="shared" ref="BT488" si="8811">L488/L498</f>
        <v>0.13128482300737329</v>
      </c>
      <c r="BU488" s="123">
        <f t="shared" ref="BU488" si="8812">M488/M498</f>
        <v>3.5661684058788508E-2</v>
      </c>
      <c r="BV488" s="127">
        <f t="shared" ref="BV488" si="8813">N488/N498</f>
        <v>9.6498789147477726E-2</v>
      </c>
      <c r="BW488" s="128">
        <f t="shared" ref="BW488" si="8814">O488/O498</f>
        <v>5.8876681384125683E-2</v>
      </c>
      <c r="BX488" s="123">
        <f t="shared" ref="BX488" si="8815">P488/P498</f>
        <v>8.7758638263173983E-2</v>
      </c>
      <c r="BY488" s="124">
        <f t="shared" ref="BY488" si="8816">Q488/Q498</f>
        <v>7.077475734862354E-2</v>
      </c>
      <c r="BZ488" s="125">
        <f t="shared" ref="BZ488" si="8817">R488/R498</f>
        <v>6.4981445830194468E-2</v>
      </c>
      <c r="CA488" s="126">
        <f t="shared" ref="CA488" si="8818">S488/S498</f>
        <v>9.5484637582753357E-2</v>
      </c>
      <c r="CB488" s="123">
        <f t="shared" ref="CB488" si="8819">T488/T498</f>
        <v>0.16610905145130664</v>
      </c>
      <c r="CC488" s="124">
        <f t="shared" ref="CC488" si="8820">U488/U498</f>
        <v>3.5268054940186089E-2</v>
      </c>
      <c r="CD488" s="125">
        <f t="shared" ref="CD488" si="8821">V488/V498</f>
        <v>0.11942938979528797</v>
      </c>
      <c r="CE488" s="126">
        <f t="shared" ref="CE488" si="8822">W488/W498</f>
        <v>5.6181118362858301E-2</v>
      </c>
      <c r="CF488" s="123">
        <f t="shared" ref="CF488" si="8823">X488/X498</f>
        <v>0.10066367837659404</v>
      </c>
      <c r="CG488" s="124">
        <f t="shared" ref="CG488" si="8824">Y488/Y498</f>
        <v>5.7504148309206388E-2</v>
      </c>
      <c r="CH488" s="125">
        <f t="shared" ref="CH488" si="8825">Z488/Z498</f>
        <v>6.6346121172992628E-2</v>
      </c>
      <c r="CI488" s="123">
        <f t="shared" ref="CI488" si="8826">AA488/AA498</f>
        <v>9.9086344555107411E-2</v>
      </c>
      <c r="CJ488" s="129">
        <f t="shared" ref="CJ488" si="8827">AB488/AB498</f>
        <v>8.5292565734484516E-2</v>
      </c>
      <c r="CK488" s="130">
        <f t="shared" ref="CK488" si="8828">AC488/AC498</f>
        <v>8.1742409533144475E-2</v>
      </c>
    </row>
    <row r="489" spans="1:89" x14ac:dyDescent="0.25">
      <c r="A489" s="131" t="s">
        <v>31</v>
      </c>
      <c r="B489" s="283">
        <v>2085</v>
      </c>
      <c r="C489" s="274">
        <v>5423</v>
      </c>
      <c r="D489" s="275">
        <v>1515</v>
      </c>
      <c r="E489" s="276">
        <v>1933</v>
      </c>
      <c r="F489" s="273">
        <v>1218</v>
      </c>
      <c r="G489" s="277">
        <v>2948</v>
      </c>
      <c r="H489" s="275">
        <v>2990</v>
      </c>
      <c r="I489" s="276">
        <v>6290</v>
      </c>
      <c r="J489" s="273">
        <v>939</v>
      </c>
      <c r="K489" s="274">
        <v>362</v>
      </c>
      <c r="L489" s="275">
        <v>4004</v>
      </c>
      <c r="M489" s="273">
        <v>1099</v>
      </c>
      <c r="N489" s="278">
        <v>4902</v>
      </c>
      <c r="O489" s="284">
        <v>2955</v>
      </c>
      <c r="P489" s="273">
        <v>2708</v>
      </c>
      <c r="Q489" s="274">
        <v>2633</v>
      </c>
      <c r="R489" s="275">
        <v>2747</v>
      </c>
      <c r="S489" s="276">
        <v>3478</v>
      </c>
      <c r="T489" s="273">
        <v>1747</v>
      </c>
      <c r="U489" s="277">
        <v>315</v>
      </c>
      <c r="V489" s="275">
        <v>4269</v>
      </c>
      <c r="W489" s="285">
        <v>2434</v>
      </c>
      <c r="X489" s="273">
        <v>2844</v>
      </c>
      <c r="Y489" s="277">
        <v>1038</v>
      </c>
      <c r="Z489" s="275">
        <v>3867</v>
      </c>
      <c r="AA489" s="273">
        <v>6524</v>
      </c>
      <c r="AB489" s="162">
        <f t="shared" si="8414"/>
        <v>35835</v>
      </c>
      <c r="AC489" s="165">
        <f t="shared" si="8445"/>
        <v>37432</v>
      </c>
      <c r="BI489" s="131" t="s">
        <v>31</v>
      </c>
      <c r="BJ489" s="123">
        <f>B489/B498</f>
        <v>4.8023770038695415E-2</v>
      </c>
      <c r="BK489" s="124">
        <f t="shared" ref="BK489" si="8829">C489/C498</f>
        <v>0.13100616016427105</v>
      </c>
      <c r="BL489" s="125">
        <f t="shared" ref="BL489" si="8830">D489/D498</f>
        <v>6.3148680755283237E-2</v>
      </c>
      <c r="BM489" s="126">
        <f t="shared" ref="BM489" si="8831">E489/E498</f>
        <v>8.7983614019116974E-2</v>
      </c>
      <c r="BN489" s="123">
        <f t="shared" ref="BN489" si="8832">F489/F498</f>
        <v>4.5679567956795682E-2</v>
      </c>
      <c r="BO489" s="124">
        <f t="shared" ref="BO489" si="8833">G489/G498</f>
        <v>0.11620939766635131</v>
      </c>
      <c r="BP489" s="125">
        <f t="shared" ref="BP489" si="8834">H489/H498</f>
        <v>6.3050904643414452E-2</v>
      </c>
      <c r="BQ489" s="126">
        <f t="shared" ref="BQ489" si="8835">I489/I498</f>
        <v>0.11763165769000598</v>
      </c>
      <c r="BR489" s="123">
        <f t="shared" ref="BR489" si="8836">J489/J498</f>
        <v>0.10994028802247981</v>
      </c>
      <c r="BS489" s="124">
        <f t="shared" ref="BS489" si="8837">K489/K498</f>
        <v>4.0075279530609985E-2</v>
      </c>
      <c r="BT489" s="125">
        <f t="shared" ref="BT489" si="8838">L489/L498</f>
        <v>0.13358689487205153</v>
      </c>
      <c r="BU489" s="123">
        <f t="shared" ref="BU489" si="8839">M489/M498</f>
        <v>3.4439534956598038E-2</v>
      </c>
      <c r="BV489" s="127">
        <f t="shared" ref="BV489" si="8840">N489/N498</f>
        <v>0.10060337396872307</v>
      </c>
      <c r="BW489" s="128">
        <f t="shared" ref="BW489" si="8841">O489/O498</f>
        <v>6.0683848444398808E-2</v>
      </c>
      <c r="BX489" s="123">
        <f t="shared" ref="BX489" si="8842">P489/P498</f>
        <v>9.2005571977032588E-2</v>
      </c>
      <c r="BY489" s="124">
        <f t="shared" ref="BY489" si="8843">Q489/Q498</f>
        <v>9.0946772132223408E-2</v>
      </c>
      <c r="BZ489" s="125">
        <f t="shared" ref="BZ489" si="8844">R489/R498</f>
        <v>7.6644066850813319E-2</v>
      </c>
      <c r="CA489" s="126">
        <f t="shared" ref="CA489" si="8845">S489/S498</f>
        <v>9.8398687263056644E-2</v>
      </c>
      <c r="CB489" s="123">
        <f t="shared" ref="CB489" si="8846">T489/T498</f>
        <v>0.15797088344334931</v>
      </c>
      <c r="CC489" s="124">
        <f t="shared" ref="CC489" si="8847">U489/U498</f>
        <v>2.7913159060700046E-2</v>
      </c>
      <c r="CD489" s="125">
        <f t="shared" ref="CD489" si="8848">V489/V498</f>
        <v>0.11987868916907697</v>
      </c>
      <c r="CE489" s="126">
        <f t="shared" ref="CE489" si="8849">W489/W498</f>
        <v>5.8189294508594516E-2</v>
      </c>
      <c r="CF489" s="123">
        <f t="shared" ref="CF489" si="8850">X489/X498</f>
        <v>9.8822057750443032E-2</v>
      </c>
      <c r="CG489" s="124">
        <f t="shared" ref="CG489" si="8851">Y489/Y498</f>
        <v>5.9392344223837046E-2</v>
      </c>
      <c r="CH489" s="125">
        <f t="shared" ref="CH489" si="8852">Z489/Z498</f>
        <v>6.5700499507288734E-2</v>
      </c>
      <c r="CI489" s="123">
        <f t="shared" ref="CI489" si="8853">AA489/AA498</f>
        <v>0.10739978599061652</v>
      </c>
      <c r="CJ489" s="129">
        <f t="shared" ref="CJ489" si="8854">AB489/AB498</f>
        <v>8.36652549297945E-2</v>
      </c>
      <c r="CK489" s="130">
        <f t="shared" ref="CK489" si="8855">AC489/AC498</f>
        <v>8.7564945014585574E-2</v>
      </c>
    </row>
    <row r="490" spans="1:89" x14ac:dyDescent="0.25">
      <c r="A490" s="139" t="s">
        <v>32</v>
      </c>
      <c r="B490" s="194">
        <v>2406</v>
      </c>
      <c r="C490" s="188">
        <v>4394</v>
      </c>
      <c r="D490" s="189">
        <v>1076</v>
      </c>
      <c r="E490" s="190">
        <v>1708</v>
      </c>
      <c r="F490" s="187">
        <v>986</v>
      </c>
      <c r="G490" s="191">
        <v>2542</v>
      </c>
      <c r="H490" s="189">
        <v>2638</v>
      </c>
      <c r="I490" s="190">
        <v>5254</v>
      </c>
      <c r="J490" s="187">
        <v>629</v>
      </c>
      <c r="K490" s="188">
        <v>256</v>
      </c>
      <c r="L490" s="189">
        <v>2932</v>
      </c>
      <c r="M490" s="187">
        <v>1121</v>
      </c>
      <c r="N490" s="192">
        <v>4070</v>
      </c>
      <c r="O490" s="195">
        <v>2746</v>
      </c>
      <c r="P490" s="187">
        <v>1851</v>
      </c>
      <c r="Q490" s="188">
        <v>2237</v>
      </c>
      <c r="R490" s="189">
        <v>2032</v>
      </c>
      <c r="S490" s="190">
        <v>2917</v>
      </c>
      <c r="T490" s="187">
        <v>1058</v>
      </c>
      <c r="U490" s="191">
        <v>290</v>
      </c>
      <c r="V490" s="189">
        <v>3999</v>
      </c>
      <c r="W490" s="196">
        <v>2201</v>
      </c>
      <c r="X490" s="187">
        <v>2124</v>
      </c>
      <c r="Y490" s="191">
        <v>828</v>
      </c>
      <c r="Z490" s="189">
        <v>3232</v>
      </c>
      <c r="AA490" s="187">
        <v>4791</v>
      </c>
      <c r="AB490" s="162">
        <f t="shared" si="8414"/>
        <v>29033</v>
      </c>
      <c r="AC490" s="165">
        <f t="shared" si="8445"/>
        <v>31285</v>
      </c>
      <c r="BI490" s="139" t="s">
        <v>32</v>
      </c>
      <c r="BJ490" s="123">
        <f>B490/B498</f>
        <v>5.5417357656163624E-2</v>
      </c>
      <c r="BK490" s="124">
        <f t="shared" ref="BK490" si="8856">C490/C498</f>
        <v>0.10614808551757458</v>
      </c>
      <c r="BL490" s="125">
        <f t="shared" ref="BL490" si="8857">D490/D498</f>
        <v>4.4850152140385978E-2</v>
      </c>
      <c r="BM490" s="126">
        <f t="shared" ref="BM490" si="8858">E490/E498</f>
        <v>7.7742375967228036E-2</v>
      </c>
      <c r="BN490" s="123">
        <f t="shared" ref="BN490" si="8859">F490/F498</f>
        <v>3.6978697869786976E-2</v>
      </c>
      <c r="BO490" s="124">
        <f t="shared" ref="BO490" si="8860">G490/G498</f>
        <v>0.10020498265531379</v>
      </c>
      <c r="BP490" s="125">
        <f t="shared" ref="BP490" si="8861">H490/H498</f>
        <v>5.5628189447935558E-2</v>
      </c>
      <c r="BQ490" s="126">
        <f t="shared" ref="BQ490" si="8862">I490/I498</f>
        <v>9.8257031717534415E-2</v>
      </c>
      <c r="BR490" s="123">
        <f t="shared" ref="BR490" si="8863">J490/J498</f>
        <v>7.3644772274909259E-2</v>
      </c>
      <c r="BS490" s="124">
        <f t="shared" ref="BS490" si="8864">K490/K498</f>
        <v>2.8340529170818113E-2</v>
      </c>
      <c r="BT490" s="125">
        <f t="shared" ref="BT490" si="8865">L490/L498</f>
        <v>9.7821372568645121E-2</v>
      </c>
      <c r="BU490" s="123">
        <f t="shared" ref="BU490" si="8866">M490/M498</f>
        <v>3.5128952398859326E-2</v>
      </c>
      <c r="BV490" s="127">
        <f t="shared" ref="BV490" si="8867">N490/N498</f>
        <v>8.3528301112342482E-2</v>
      </c>
      <c r="BW490" s="128">
        <f t="shared" ref="BW490" si="8868">O490/O498</f>
        <v>5.6391826676250131E-2</v>
      </c>
      <c r="BX490" s="123">
        <f t="shared" ref="BX490" si="8869">P490/P498</f>
        <v>6.2888594434818063E-2</v>
      </c>
      <c r="BY490" s="124">
        <f t="shared" ref="BY490" si="8870">Q490/Q498</f>
        <v>7.7268488135124866E-2</v>
      </c>
      <c r="BZ490" s="125">
        <f t="shared" ref="BZ490" si="8871">R490/R498</f>
        <v>5.6694846683965294E-2</v>
      </c>
      <c r="CA490" s="126">
        <f t="shared" ref="CA490" si="8872">S490/S498</f>
        <v>8.2527018615967854E-2</v>
      </c>
      <c r="CB490" s="123">
        <f t="shared" ref="CB490" si="8873">T490/T498</f>
        <v>9.5668686137987166E-2</v>
      </c>
      <c r="CC490" s="124">
        <f t="shared" ref="CC490" si="8874">U490/U498</f>
        <v>2.5697828976517501E-2</v>
      </c>
      <c r="CD490" s="125">
        <f t="shared" ref="CD490" si="8875">V490/V498</f>
        <v>0.11229676223638763</v>
      </c>
      <c r="CE490" s="126">
        <f t="shared" ref="CE490" si="8876">W490/W498</f>
        <v>5.2618996390064308E-2</v>
      </c>
      <c r="CF490" s="123">
        <f t="shared" ref="CF490" si="8877">X490/X498</f>
        <v>7.3803815281976437E-2</v>
      </c>
      <c r="CG490" s="124">
        <f t="shared" ref="CG490" si="8878">Y490/Y498</f>
        <v>4.7376552039823772E-2</v>
      </c>
      <c r="CH490" s="125">
        <f t="shared" ref="CH490" si="8879">Z490/Z498</f>
        <v>5.4911821672499916E-2</v>
      </c>
      <c r="CI490" s="123">
        <f t="shared" ref="CI490" si="8880">AA490/AA498</f>
        <v>7.8870688945592224E-2</v>
      </c>
      <c r="CJ490" s="129">
        <f t="shared" ref="CJ490" si="8881">AB490/AB498</f>
        <v>6.7784382485746433E-2</v>
      </c>
      <c r="CK490" s="130">
        <f t="shared" ref="CK490" si="8882">AC490/AC498</f>
        <v>7.318522400035557E-2</v>
      </c>
    </row>
    <row r="491" spans="1:89" x14ac:dyDescent="0.25">
      <c r="A491" s="131" t="s">
        <v>33</v>
      </c>
      <c r="B491" s="197">
        <v>2573</v>
      </c>
      <c r="C491" s="181">
        <v>2913</v>
      </c>
      <c r="D491" s="182">
        <v>956</v>
      </c>
      <c r="E491" s="183">
        <v>1527</v>
      </c>
      <c r="F491" s="180">
        <v>933</v>
      </c>
      <c r="G491" s="184">
        <v>1872</v>
      </c>
      <c r="H491" s="182">
        <v>2654</v>
      </c>
      <c r="I491" s="183">
        <v>3967</v>
      </c>
      <c r="J491" s="180">
        <v>553</v>
      </c>
      <c r="K491" s="181">
        <v>164</v>
      </c>
      <c r="L491" s="182">
        <v>2273</v>
      </c>
      <c r="M491" s="180">
        <v>1344</v>
      </c>
      <c r="N491" s="185">
        <v>2951</v>
      </c>
      <c r="O491" s="198">
        <v>2683</v>
      </c>
      <c r="P491" s="180">
        <v>1309</v>
      </c>
      <c r="Q491" s="181">
        <v>1872</v>
      </c>
      <c r="R491" s="182">
        <v>1717</v>
      </c>
      <c r="S491" s="183">
        <v>2235</v>
      </c>
      <c r="T491" s="180">
        <v>626</v>
      </c>
      <c r="U491" s="184">
        <v>347</v>
      </c>
      <c r="V491" s="182">
        <v>3123</v>
      </c>
      <c r="W491" s="199">
        <v>2163</v>
      </c>
      <c r="X491" s="180">
        <v>1393</v>
      </c>
      <c r="Y491" s="184">
        <v>871</v>
      </c>
      <c r="Z491" s="182">
        <v>3156</v>
      </c>
      <c r="AA491" s="180">
        <v>3665</v>
      </c>
      <c r="AB491" s="162">
        <f t="shared" si="8414"/>
        <v>24217</v>
      </c>
      <c r="AC491" s="165">
        <f t="shared" si="8445"/>
        <v>25623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33</v>
      </c>
      <c r="BJ491" s="123">
        <f>B491/B498</f>
        <v>5.9263865855905658E-2</v>
      </c>
      <c r="BK491" s="124">
        <f t="shared" ref="BK491" si="8883">C491/C498</f>
        <v>7.0370817731610094E-2</v>
      </c>
      <c r="BL491" s="125">
        <f t="shared" ref="BL491" si="8884">D491/D498</f>
        <v>3.9848276436997204E-2</v>
      </c>
      <c r="BM491" s="126">
        <f t="shared" ref="BM491" si="8885">E491/E498</f>
        <v>6.9503868912152933E-2</v>
      </c>
      <c r="BN491" s="123">
        <f t="shared" ref="BN491" si="8886">F491/F498</f>
        <v>3.4990999099909992E-2</v>
      </c>
      <c r="BO491" s="124">
        <f t="shared" ref="BO491" si="8887">G491/G498</f>
        <v>7.3793755912961209E-2</v>
      </c>
      <c r="BP491" s="125">
        <f t="shared" ref="BP491" si="8888">H491/H498</f>
        <v>5.5965585593184597E-2</v>
      </c>
      <c r="BQ491" s="126">
        <f t="shared" ref="BQ491" si="8889">I491/I498</f>
        <v>7.4188360263315378E-2</v>
      </c>
      <c r="BR491" s="123">
        <f t="shared" ref="BR491" si="8890">J491/J498</f>
        <v>6.4746516801311327E-2</v>
      </c>
      <c r="BS491" s="124">
        <f t="shared" ref="BS491" si="8891">K491/K498</f>
        <v>1.8155651500055353E-2</v>
      </c>
      <c r="BT491" s="125">
        <f t="shared" ref="BT491" si="8892">L491/L498</f>
        <v>7.5834918092950315E-2</v>
      </c>
      <c r="BU491" s="123">
        <f t="shared" ref="BU491" si="8893">M491/M498</f>
        <v>4.2117138290871485E-2</v>
      </c>
      <c r="BV491" s="127">
        <f t="shared" ref="BV491" si="8894">N491/N498</f>
        <v>6.056314903747486E-2</v>
      </c>
      <c r="BW491" s="128">
        <f t="shared" ref="BW491" si="8895">O491/O498</f>
        <v>5.5098059349009139E-2</v>
      </c>
      <c r="BX491" s="123">
        <f t="shared" ref="BX491" si="8896">P491/P498</f>
        <v>4.4473889851527199E-2</v>
      </c>
      <c r="BY491" s="124">
        <f t="shared" ref="BY491" si="8897">Q491/Q498</f>
        <v>6.4660978895374949E-2</v>
      </c>
      <c r="BZ491" s="125">
        <f t="shared" ref="BZ491" si="8898">R491/R498</f>
        <v>4.7906029407661616E-2</v>
      </c>
      <c r="CA491" s="126">
        <f t="shared" ref="CA491" si="8899">S491/S498</f>
        <v>6.323204888813444E-2</v>
      </c>
      <c r="CB491" s="123">
        <f t="shared" ref="CB491" si="8900">T491/T498</f>
        <v>5.6605479699792023E-2</v>
      </c>
      <c r="CC491" s="124">
        <f t="shared" ref="CC491" si="8901">U491/U498</f>
        <v>3.07487815684537E-2</v>
      </c>
      <c r="CD491" s="125">
        <f t="shared" ref="CD491" si="8902">V491/V498</f>
        <v>8.7697621521440006E-2</v>
      </c>
      <c r="CE491" s="126">
        <f t="shared" ref="CE491" si="8903">W491/W498</f>
        <v>5.1710535752707454E-2</v>
      </c>
      <c r="CF491" s="123">
        <f t="shared" ref="CF491" si="8904">X491/X498</f>
        <v>4.8403349664686054E-2</v>
      </c>
      <c r="CG491" s="124">
        <f t="shared" ref="CG491" si="8905">Y491/Y498</f>
        <v>4.9836928534645532E-2</v>
      </c>
      <c r="CH491" s="125">
        <f t="shared" ref="CH491" si="8906">Z491/Z498</f>
        <v>5.3620578341092122E-2</v>
      </c>
      <c r="CI491" s="123">
        <f t="shared" ref="CI491" si="8907">AA491/AA498</f>
        <v>6.0334183883447197E-2</v>
      </c>
      <c r="CJ491" s="129">
        <f t="shared" ref="CJ491" si="8908">AB491/AB498</f>
        <v>5.654029520398586E-2</v>
      </c>
      <c r="CK491" s="130">
        <f t="shared" ref="CK491" si="8909">AC491/AC498</f>
        <v>5.9940066950970462E-2</v>
      </c>
    </row>
    <row r="492" spans="1:89" x14ac:dyDescent="0.25">
      <c r="A492" s="139" t="s">
        <v>34</v>
      </c>
      <c r="B492" s="194">
        <v>1068</v>
      </c>
      <c r="C492" s="188">
        <v>2015</v>
      </c>
      <c r="D492" s="189">
        <v>495</v>
      </c>
      <c r="E492" s="190">
        <v>1180</v>
      </c>
      <c r="F492" s="187">
        <v>416</v>
      </c>
      <c r="G492" s="191">
        <v>1544</v>
      </c>
      <c r="H492" s="189">
        <v>1476</v>
      </c>
      <c r="I492" s="190">
        <v>2710</v>
      </c>
      <c r="J492" s="187">
        <v>433</v>
      </c>
      <c r="K492" s="188">
        <v>138</v>
      </c>
      <c r="L492" s="189">
        <v>1438</v>
      </c>
      <c r="M492" s="187">
        <v>1147</v>
      </c>
      <c r="N492" s="192">
        <v>2412</v>
      </c>
      <c r="O492" s="195">
        <v>2239</v>
      </c>
      <c r="P492" s="187">
        <v>964</v>
      </c>
      <c r="Q492" s="188">
        <v>1544</v>
      </c>
      <c r="R492" s="189">
        <v>1300</v>
      </c>
      <c r="S492" s="190">
        <v>1809</v>
      </c>
      <c r="T492" s="187">
        <v>396</v>
      </c>
      <c r="U492" s="191">
        <v>307</v>
      </c>
      <c r="V492" s="189">
        <v>2252</v>
      </c>
      <c r="W492" s="196">
        <v>1517</v>
      </c>
      <c r="X492" s="187">
        <v>955</v>
      </c>
      <c r="Y492" s="191">
        <v>765</v>
      </c>
      <c r="Z492" s="189">
        <v>2365</v>
      </c>
      <c r="AA492" s="187">
        <v>2812</v>
      </c>
      <c r="AB492" s="162">
        <f t="shared" si="8414"/>
        <v>15970</v>
      </c>
      <c r="AC492" s="165">
        <f t="shared" si="8445"/>
        <v>19727</v>
      </c>
      <c r="BI492" s="139" t="s">
        <v>34</v>
      </c>
      <c r="BJ492" s="123">
        <f>B492/B498</f>
        <v>2.4599226091763404E-2</v>
      </c>
      <c r="BK492" s="124">
        <f t="shared" ref="BK492" si="8910">C492/C498</f>
        <v>4.8677376494745739E-2</v>
      </c>
      <c r="BL492" s="125">
        <f t="shared" ref="BL492" si="8911">D492/D498</f>
        <v>2.0632737276478678E-2</v>
      </c>
      <c r="BM492" s="126">
        <f t="shared" ref="BM492" si="8912">E492/E498</f>
        <v>5.3709604005461993E-2</v>
      </c>
      <c r="BN492" s="123">
        <f t="shared" ref="BN492" si="8913">F492/F498</f>
        <v>1.5601560156015602E-2</v>
      </c>
      <c r="BO492" s="124">
        <f t="shared" ref="BO492" si="8914">G492/G498</f>
        <v>6.0864080731630403E-2</v>
      </c>
      <c r="BP492" s="125">
        <f t="shared" ref="BP492" si="8915">H492/H498</f>
        <v>3.1124794399223988E-2</v>
      </c>
      <c r="BQ492" s="126">
        <f t="shared" ref="BQ492" si="8916">I492/I498</f>
        <v>5.0680730101735488E-2</v>
      </c>
      <c r="BR492" s="123">
        <f t="shared" ref="BR492" si="8917">J492/J498</f>
        <v>5.0696639737735631E-2</v>
      </c>
      <c r="BS492" s="124">
        <f t="shared" ref="BS492" si="8918">K492/K498</f>
        <v>1.5277316506144138E-2</v>
      </c>
      <c r="BT492" s="125">
        <f t="shared" ref="BT492" si="8919">L492/L498</f>
        <v>4.7976512194308207E-2</v>
      </c>
      <c r="BU492" s="123">
        <f t="shared" ref="BU492" si="8920">M492/M498</f>
        <v>3.5943718466986303E-2</v>
      </c>
      <c r="BV492" s="127">
        <f t="shared" ref="BV492" si="8921">N492/N498</f>
        <v>4.9501292944218692E-2</v>
      </c>
      <c r="BW492" s="128">
        <f t="shared" ref="BW492" si="8922">O492/O498</f>
        <v>4.5980080090358352E-2</v>
      </c>
      <c r="BX492" s="123">
        <f t="shared" ref="BX492" si="8923">P492/P498</f>
        <v>3.275235280127748E-2</v>
      </c>
      <c r="BY492" s="124">
        <f t="shared" ref="BY492" si="8924">Q492/Q498</f>
        <v>5.3331491140202414E-2</v>
      </c>
      <c r="BZ492" s="125">
        <f t="shared" ref="BZ492" si="8925">R492/R498</f>
        <v>3.6271309394269133E-2</v>
      </c>
      <c r="CA492" s="126">
        <f t="shared" ref="CA492" si="8926">S492/S498</f>
        <v>5.1179765744355794E-2</v>
      </c>
      <c r="CB492" s="123">
        <f t="shared" ref="CB492" si="8927">T492/T498</f>
        <v>3.5807939235012208E-2</v>
      </c>
      <c r="CC492" s="124">
        <f t="shared" ref="CC492" si="8928">U492/U498</f>
        <v>2.7204253433761632E-2</v>
      </c>
      <c r="CD492" s="125">
        <f t="shared" ref="CD492" si="8929">V492/V498</f>
        <v>6.3238886860801438E-2</v>
      </c>
      <c r="CE492" s="126">
        <f t="shared" ref="CE492" si="8930">W492/W498</f>
        <v>3.626670491764087E-2</v>
      </c>
      <c r="CF492" s="123">
        <f t="shared" ref="CF492" si="8931">X492/X498</f>
        <v>3.3183918829702216E-2</v>
      </c>
      <c r="CG492" s="124">
        <f t="shared" ref="CG492" si="8932">Y492/Y498</f>
        <v>4.3771814384619787E-2</v>
      </c>
      <c r="CH492" s="125">
        <f t="shared" ref="CH492" si="8933">Z492/Z498</f>
        <v>4.0181453668150464E-2</v>
      </c>
      <c r="CI492" s="123">
        <f t="shared" ref="CI492" si="8934">AA492/AA498</f>
        <v>4.6291875874557575E-2</v>
      </c>
      <c r="CJ492" s="129">
        <f t="shared" ref="CJ492" si="8935">AB492/AB498</f>
        <v>3.7285729628263375E-2</v>
      </c>
      <c r="CK492" s="130">
        <f t="shared" ref="CK492" si="8936">AC492/AC498</f>
        <v>4.614751202988699E-2</v>
      </c>
    </row>
    <row r="493" spans="1:89" x14ac:dyDescent="0.25">
      <c r="A493" s="131" t="s">
        <v>35</v>
      </c>
      <c r="B493" s="197">
        <v>0</v>
      </c>
      <c r="C493" s="181">
        <v>1005</v>
      </c>
      <c r="D493" s="182">
        <v>9</v>
      </c>
      <c r="E493" s="183">
        <v>729</v>
      </c>
      <c r="F493" s="180">
        <v>11</v>
      </c>
      <c r="G493" s="184">
        <v>912</v>
      </c>
      <c r="H493" s="182">
        <v>91</v>
      </c>
      <c r="I493" s="183">
        <v>1241</v>
      </c>
      <c r="J493" s="180">
        <v>80</v>
      </c>
      <c r="K493" s="181">
        <v>38</v>
      </c>
      <c r="L493" s="182">
        <v>760</v>
      </c>
      <c r="M493" s="180">
        <v>138</v>
      </c>
      <c r="N493" s="185">
        <v>573</v>
      </c>
      <c r="O493" s="198">
        <v>308</v>
      </c>
      <c r="P493" s="180">
        <v>184</v>
      </c>
      <c r="Q493" s="181">
        <v>223</v>
      </c>
      <c r="R493" s="182">
        <v>156</v>
      </c>
      <c r="S493" s="183">
        <v>191</v>
      </c>
      <c r="T493" s="180">
        <v>48</v>
      </c>
      <c r="U493" s="184">
        <v>7</v>
      </c>
      <c r="V493" s="182">
        <v>422</v>
      </c>
      <c r="W493" s="199">
        <v>57</v>
      </c>
      <c r="X493" s="180">
        <v>76</v>
      </c>
      <c r="Y493" s="184">
        <v>14</v>
      </c>
      <c r="Z493" s="182">
        <v>51</v>
      </c>
      <c r="AA493" s="180">
        <v>101</v>
      </c>
      <c r="AB493" s="162">
        <f t="shared" si="8414"/>
        <v>2461</v>
      </c>
      <c r="AC493" s="165">
        <f t="shared" si="8445"/>
        <v>4964</v>
      </c>
      <c r="BI493" s="131" t="s">
        <v>35</v>
      </c>
      <c r="BJ493" s="123">
        <f>B493/B498</f>
        <v>0</v>
      </c>
      <c r="BK493" s="124">
        <f t="shared" ref="BK493" si="8937">C493/C498</f>
        <v>2.4278294480009663E-2</v>
      </c>
      <c r="BL493" s="125">
        <f t="shared" ref="BL493" si="8938">D493/D498</f>
        <v>3.751406777541578E-4</v>
      </c>
      <c r="BM493" s="126">
        <f t="shared" ref="BM493" si="8939">E493/E498</f>
        <v>3.3181611288120166E-2</v>
      </c>
      <c r="BN493" s="123">
        <f t="shared" ref="BN493" si="8940">F493/F498</f>
        <v>4.1254125412541255E-4</v>
      </c>
      <c r="BO493" s="124">
        <f t="shared" ref="BO493" si="8941">G493/G498</f>
        <v>3.5950804162724691E-2</v>
      </c>
      <c r="BP493" s="125">
        <f t="shared" ref="BP493" si="8942">H493/H498</f>
        <v>1.9189405761039181E-3</v>
      </c>
      <c r="BQ493" s="126">
        <f t="shared" ref="BQ493" si="8943">I493/I498</f>
        <v>2.320840813883902E-2</v>
      </c>
      <c r="BR493" s="123">
        <f t="shared" ref="BR493" si="8944">J493/J498</f>
        <v>9.3665847090504632E-3</v>
      </c>
      <c r="BS493" s="124">
        <f t="shared" ref="BS493" si="8945">K493/K498</f>
        <v>4.206797298793313E-3</v>
      </c>
      <c r="BT493" s="125">
        <f t="shared" ref="BT493" si="8946">L493/L498</f>
        <v>2.5356153871817968E-2</v>
      </c>
      <c r="BU493" s="123">
        <f t="shared" ref="BU493" si="8947">M493/M498</f>
        <v>4.3245275923662688E-3</v>
      </c>
      <c r="BV493" s="127">
        <f t="shared" ref="BV493" si="8948">N493/N498</f>
        <v>1.1759635512867874E-2</v>
      </c>
      <c r="BW493" s="128">
        <f t="shared" ref="BW493" si="8949">O493/O498</f>
        <v>6.3250847109559503E-3</v>
      </c>
      <c r="BX493" s="123">
        <f t="shared" ref="BX493" si="8950">P493/P498</f>
        <v>6.2514864267998503E-3</v>
      </c>
      <c r="BY493" s="124">
        <f t="shared" ref="BY493" si="8951">Q493/Q498</f>
        <v>7.7026700286691304E-3</v>
      </c>
      <c r="BZ493" s="125">
        <f t="shared" ref="BZ493" si="8952">R493/R498</f>
        <v>4.3525571273122961E-3</v>
      </c>
      <c r="CA493" s="126">
        <f t="shared" ref="CA493" si="8953">S493/S498</f>
        <v>5.4037231935721158E-3</v>
      </c>
      <c r="CB493" s="123">
        <f t="shared" ref="CB493" si="8954">T493/T498</f>
        <v>4.340356270910571E-3</v>
      </c>
      <c r="CC493" s="124">
        <f t="shared" ref="CC493" si="8955">U493/U498</f>
        <v>6.2029242357111215E-4</v>
      </c>
      <c r="CD493" s="125">
        <f t="shared" ref="CD493" si="8956">V493/V498</f>
        <v>1.1850270983684817E-2</v>
      </c>
      <c r="CE493" s="126">
        <f t="shared" ref="CE493" si="8957">W493/W498</f>
        <v>1.3626909560352865E-3</v>
      </c>
      <c r="CF493" s="123">
        <f t="shared" ref="CF493" si="8958">X493/X498</f>
        <v>2.6408144827825843E-3</v>
      </c>
      <c r="CG493" s="124">
        <f t="shared" ref="CG493" si="8959">Y493/Y498</f>
        <v>8.0105281226755163E-4</v>
      </c>
      <c r="CH493" s="125">
        <f t="shared" ref="CH493" si="8960">Z493/Z498</f>
        <v>8.6649223554996773E-4</v>
      </c>
      <c r="CI493" s="123">
        <f t="shared" ref="CI493" si="8961">AA493/AA498</f>
        <v>1.6626882871018192E-3</v>
      </c>
      <c r="CJ493" s="129">
        <f t="shared" ref="CJ493" si="8962">AB493/AB498</f>
        <v>5.7457846346372051E-3</v>
      </c>
      <c r="CK493" s="130">
        <f t="shared" ref="CK493" si="8963">AC493/AC498</f>
        <v>1.1612320662866072E-2</v>
      </c>
    </row>
    <row r="494" spans="1:89" x14ac:dyDescent="0.25">
      <c r="A494" s="139" t="s">
        <v>36</v>
      </c>
      <c r="B494" s="194"/>
      <c r="C494" s="188"/>
      <c r="D494" s="189"/>
      <c r="E494" s="190"/>
      <c r="F494" s="187"/>
      <c r="G494" s="191"/>
      <c r="H494" s="189"/>
      <c r="I494" s="190"/>
      <c r="J494" s="187"/>
      <c r="K494" s="191"/>
      <c r="L494" s="189"/>
      <c r="M494" s="187"/>
      <c r="N494" s="192"/>
      <c r="O494" s="195"/>
      <c r="P494" s="187"/>
      <c r="Q494" s="191"/>
      <c r="R494" s="189"/>
      <c r="S494" s="190"/>
      <c r="T494" s="187"/>
      <c r="U494" s="191"/>
      <c r="V494" s="189"/>
      <c r="W494" s="190"/>
      <c r="X494" s="187"/>
      <c r="Y494" s="191"/>
      <c r="Z494" s="189"/>
      <c r="AA494" s="187"/>
      <c r="AB494" s="162">
        <f t="shared" si="8414"/>
        <v>0</v>
      </c>
      <c r="AC494" s="165">
        <f t="shared" si="8445"/>
        <v>0</v>
      </c>
      <c r="BI494" s="139" t="s">
        <v>36</v>
      </c>
      <c r="BJ494" s="123">
        <f>B494/B498</f>
        <v>0</v>
      </c>
      <c r="BK494" s="124">
        <f t="shared" ref="BK494" si="8964">C494/C498</f>
        <v>0</v>
      </c>
      <c r="BL494" s="125">
        <f t="shared" ref="BL494" si="8965">D494/D498</f>
        <v>0</v>
      </c>
      <c r="BM494" s="126">
        <f t="shared" ref="BM494" si="8966">E494/E498</f>
        <v>0</v>
      </c>
      <c r="BN494" s="123">
        <f t="shared" ref="BN494" si="8967">F494/F498</f>
        <v>0</v>
      </c>
      <c r="BO494" s="124">
        <f t="shared" ref="BO494" si="8968">G494/G498</f>
        <v>0</v>
      </c>
      <c r="BP494" s="125">
        <f t="shared" ref="BP494" si="8969">H494/H498</f>
        <v>0</v>
      </c>
      <c r="BQ494" s="126">
        <f t="shared" ref="BQ494" si="8970">I494/I498</f>
        <v>0</v>
      </c>
      <c r="BR494" s="123">
        <f t="shared" ref="BR494" si="8971">J494/J498</f>
        <v>0</v>
      </c>
      <c r="BS494" s="124">
        <f t="shared" ref="BS494" si="8972">K494/K498</f>
        <v>0</v>
      </c>
      <c r="BT494" s="125">
        <f t="shared" ref="BT494" si="8973">L494/L498</f>
        <v>0</v>
      </c>
      <c r="BU494" s="123">
        <f t="shared" ref="BU494" si="8974">M494/M498</f>
        <v>0</v>
      </c>
      <c r="BV494" s="127">
        <f t="shared" ref="BV494" si="8975">N494/N498</f>
        <v>0</v>
      </c>
      <c r="BW494" s="128">
        <f t="shared" ref="BW494" si="8976">O494/O498</f>
        <v>0</v>
      </c>
      <c r="BX494" s="123">
        <f t="shared" ref="BX494" si="8977">P494/P498</f>
        <v>0</v>
      </c>
      <c r="BY494" s="124">
        <f t="shared" ref="BY494" si="8978">Q494/Q498</f>
        <v>0</v>
      </c>
      <c r="BZ494" s="125">
        <f t="shared" ref="BZ494" si="8979">R494/R498</f>
        <v>0</v>
      </c>
      <c r="CA494" s="126">
        <f t="shared" ref="CA494" si="8980">S494/S498</f>
        <v>0</v>
      </c>
      <c r="CB494" s="123">
        <f t="shared" ref="CB494" si="8981">T494/T498</f>
        <v>0</v>
      </c>
      <c r="CC494" s="124">
        <f t="shared" ref="CC494" si="8982">U494/U498</f>
        <v>0</v>
      </c>
      <c r="CD494" s="125">
        <f t="shared" ref="CD494" si="8983">V494/V498</f>
        <v>0</v>
      </c>
      <c r="CE494" s="126">
        <f t="shared" ref="CE494" si="8984">W494/W498</f>
        <v>0</v>
      </c>
      <c r="CF494" s="123">
        <f t="shared" ref="CF494" si="8985">X494/X498</f>
        <v>0</v>
      </c>
      <c r="CG494" s="124">
        <f t="shared" ref="CG494" si="8986">Y494/Y498</f>
        <v>0</v>
      </c>
      <c r="CH494" s="125">
        <f t="shared" ref="CH494" si="8987">Z494/Z498</f>
        <v>0</v>
      </c>
      <c r="CI494" s="123">
        <f t="shared" ref="CI494" si="8988">AA494/AA498</f>
        <v>0</v>
      </c>
      <c r="CJ494" s="129">
        <f t="shared" ref="CJ494" si="8989">AB494/AB498</f>
        <v>0</v>
      </c>
      <c r="CK494" s="130">
        <f t="shared" ref="CK494" si="8990">AC494/AC498</f>
        <v>0</v>
      </c>
    </row>
    <row r="495" spans="1:89" x14ac:dyDescent="0.25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2">
        <f t="shared" si="8414"/>
        <v>0</v>
      </c>
      <c r="AC495" s="165">
        <f t="shared" si="8445"/>
        <v>0</v>
      </c>
      <c r="BI495" s="131" t="s">
        <v>37</v>
      </c>
      <c r="BJ495" s="123">
        <f>B495/B498</f>
        <v>0</v>
      </c>
      <c r="BK495" s="124">
        <f t="shared" ref="BK495" si="8991">C495/C498</f>
        <v>0</v>
      </c>
      <c r="BL495" s="125">
        <f t="shared" ref="BL495" si="8992">D495/D498</f>
        <v>0</v>
      </c>
      <c r="BM495" s="126">
        <f t="shared" ref="BM495" si="8993">E495/E498</f>
        <v>0</v>
      </c>
      <c r="BN495" s="123">
        <f t="shared" ref="BN495" si="8994">F495/F498</f>
        <v>0</v>
      </c>
      <c r="BO495" s="124">
        <f t="shared" ref="BO495" si="8995">G495/G498</f>
        <v>0</v>
      </c>
      <c r="BP495" s="125">
        <f t="shared" ref="BP495" si="8996">H495/H498</f>
        <v>0</v>
      </c>
      <c r="BQ495" s="126">
        <f t="shared" ref="BQ495" si="8997">I495/I498</f>
        <v>0</v>
      </c>
      <c r="BR495" s="123">
        <f t="shared" ref="BR495" si="8998">J495/J498</f>
        <v>0</v>
      </c>
      <c r="BS495" s="124">
        <f t="shared" ref="BS495" si="8999">K495/K498</f>
        <v>0</v>
      </c>
      <c r="BT495" s="125">
        <f t="shared" ref="BT495" si="9000">L495/L498</f>
        <v>0</v>
      </c>
      <c r="BU495" s="123">
        <f t="shared" ref="BU495" si="9001">M495/M498</f>
        <v>0</v>
      </c>
      <c r="BV495" s="127">
        <f t="shared" ref="BV495" si="9002">N495/N498</f>
        <v>0</v>
      </c>
      <c r="BW495" s="128">
        <f t="shared" ref="BW495" si="9003">O495/O498</f>
        <v>0</v>
      </c>
      <c r="BX495" s="123">
        <f t="shared" ref="BX495" si="9004">P495/P498</f>
        <v>0</v>
      </c>
      <c r="BY495" s="124">
        <f t="shared" ref="BY495" si="9005">Q495/Q498</f>
        <v>0</v>
      </c>
      <c r="BZ495" s="125">
        <f t="shared" ref="BZ495" si="9006">R495/R498</f>
        <v>0</v>
      </c>
      <c r="CA495" s="126">
        <f t="shared" ref="CA495" si="9007">S495/S498</f>
        <v>0</v>
      </c>
      <c r="CB495" s="123">
        <f t="shared" ref="CB495" si="9008">T495/T498</f>
        <v>0</v>
      </c>
      <c r="CC495" s="124">
        <f t="shared" ref="CC495" si="9009">U495/U498</f>
        <v>0</v>
      </c>
      <c r="CD495" s="125">
        <f t="shared" ref="CD495" si="9010">V495/V498</f>
        <v>0</v>
      </c>
      <c r="CE495" s="126">
        <f t="shared" ref="CE495" si="9011">W495/W498</f>
        <v>0</v>
      </c>
      <c r="CF495" s="123">
        <f t="shared" ref="CF495" si="9012">X495/X498</f>
        <v>0</v>
      </c>
      <c r="CG495" s="124">
        <f t="shared" ref="CG495" si="9013">Y495/Y498</f>
        <v>0</v>
      </c>
      <c r="CH495" s="125">
        <f t="shared" ref="CH495" si="9014">Z495/Z498</f>
        <v>0</v>
      </c>
      <c r="CI495" s="123">
        <f t="shared" ref="CI495" si="9015">AA495/AA498</f>
        <v>0</v>
      </c>
      <c r="CJ495" s="129">
        <f t="shared" ref="CJ495" si="9016">AB495/AB498</f>
        <v>0</v>
      </c>
      <c r="CK495" s="130">
        <f t="shared" ref="CK495" si="9017">AC495/AC498</f>
        <v>0</v>
      </c>
    </row>
    <row r="496" spans="1:89" x14ac:dyDescent="0.25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2">
        <f t="shared" si="8414"/>
        <v>0</v>
      </c>
      <c r="AC496" s="165">
        <f t="shared" si="8445"/>
        <v>0</v>
      </c>
      <c r="BI496" s="139" t="s">
        <v>38</v>
      </c>
      <c r="BJ496" s="123">
        <f>B496/B498</f>
        <v>0</v>
      </c>
      <c r="BK496" s="124">
        <f t="shared" ref="BK496" si="9018">C496/C498</f>
        <v>0</v>
      </c>
      <c r="BL496" s="125">
        <f t="shared" ref="BL496" si="9019">D496/D498</f>
        <v>0</v>
      </c>
      <c r="BM496" s="126">
        <f t="shared" ref="BM496" si="9020">E496/E498</f>
        <v>0</v>
      </c>
      <c r="BN496" s="123">
        <f t="shared" ref="BN496" si="9021">F496/F498</f>
        <v>0</v>
      </c>
      <c r="BO496" s="124">
        <f t="shared" ref="BO496" si="9022">G496/G498</f>
        <v>0</v>
      </c>
      <c r="BP496" s="125">
        <f t="shared" ref="BP496" si="9023">H496/H498</f>
        <v>0</v>
      </c>
      <c r="BQ496" s="126">
        <f t="shared" ref="BQ496" si="9024">I496/I498</f>
        <v>0</v>
      </c>
      <c r="BR496" s="123">
        <f t="shared" ref="BR496" si="9025">J496/J498</f>
        <v>0</v>
      </c>
      <c r="BS496" s="124">
        <f t="shared" ref="BS496" si="9026">K496/K498</f>
        <v>0</v>
      </c>
      <c r="BT496" s="125">
        <f t="shared" ref="BT496" si="9027">L496/L498</f>
        <v>0</v>
      </c>
      <c r="BU496" s="123">
        <f t="shared" ref="BU496" si="9028">M496/M498</f>
        <v>0</v>
      </c>
      <c r="BV496" s="127">
        <f t="shared" ref="BV496" si="9029">N496/N498</f>
        <v>0</v>
      </c>
      <c r="BW496" s="128">
        <f t="shared" ref="BW496" si="9030">O496/O498</f>
        <v>0</v>
      </c>
      <c r="BX496" s="123">
        <f t="shared" ref="BX496" si="9031">P496/P498</f>
        <v>0</v>
      </c>
      <c r="BY496" s="124">
        <f t="shared" ref="BY496" si="9032">Q496/Q498</f>
        <v>0</v>
      </c>
      <c r="BZ496" s="125">
        <f t="shared" ref="BZ496" si="9033">R496/R498</f>
        <v>0</v>
      </c>
      <c r="CA496" s="126">
        <f t="shared" ref="CA496" si="9034">S496/S498</f>
        <v>0</v>
      </c>
      <c r="CB496" s="123">
        <f t="shared" ref="CB496" si="9035">T496/T498</f>
        <v>0</v>
      </c>
      <c r="CC496" s="124">
        <f t="shared" ref="CC496" si="9036">U496/U498</f>
        <v>0</v>
      </c>
      <c r="CD496" s="125">
        <f t="shared" ref="CD496" si="9037">V496/V498</f>
        <v>0</v>
      </c>
      <c r="CE496" s="126">
        <f t="shared" ref="CE496" si="9038">W496/W498</f>
        <v>0</v>
      </c>
      <c r="CF496" s="123">
        <f t="shared" ref="CF496" si="9039">X496/X498</f>
        <v>0</v>
      </c>
      <c r="CG496" s="124">
        <f t="shared" ref="CG496" si="9040">Y496/Y498</f>
        <v>0</v>
      </c>
      <c r="CH496" s="125">
        <f t="shared" ref="CH496" si="9041">Z496/Z498</f>
        <v>0</v>
      </c>
      <c r="CI496" s="123">
        <f t="shared" ref="CI496" si="9042">AA496/AA498</f>
        <v>0</v>
      </c>
      <c r="CJ496" s="129">
        <f t="shared" ref="CJ496" si="9043">AB496/AB498</f>
        <v>0</v>
      </c>
      <c r="CK496" s="130">
        <f t="shared" ref="CK496" si="9044">AC496/AC498</f>
        <v>0</v>
      </c>
    </row>
    <row r="497" spans="1:89" ht="13.8" thickBot="1" x14ac:dyDescent="0.3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2">
        <f t="shared" si="8414"/>
        <v>0</v>
      </c>
      <c r="AC497" s="165">
        <f t="shared" si="8445"/>
        <v>0</v>
      </c>
      <c r="BI497" s="131" t="s">
        <v>39</v>
      </c>
      <c r="BJ497" s="123">
        <f>B497/B498</f>
        <v>0</v>
      </c>
      <c r="BK497" s="124">
        <f t="shared" ref="BK497" si="9045">C497/C498</f>
        <v>0</v>
      </c>
      <c r="BL497" s="125">
        <f t="shared" ref="BL497" si="9046">D497/D498</f>
        <v>0</v>
      </c>
      <c r="BM497" s="126">
        <f t="shared" ref="BM497" si="9047">E497/E498</f>
        <v>0</v>
      </c>
      <c r="BN497" s="123">
        <f t="shared" ref="BN497" si="9048">F497/F498</f>
        <v>0</v>
      </c>
      <c r="BO497" s="124">
        <f t="shared" ref="BO497" si="9049">G497/G498</f>
        <v>0</v>
      </c>
      <c r="BP497" s="125">
        <f t="shared" ref="BP497" si="9050">H497/H498</f>
        <v>0</v>
      </c>
      <c r="BQ497" s="126">
        <f t="shared" ref="BQ497" si="9051">I497/I498</f>
        <v>0</v>
      </c>
      <c r="BR497" s="123">
        <f t="shared" ref="BR497" si="9052">J497/J498</f>
        <v>0</v>
      </c>
      <c r="BS497" s="124">
        <f t="shared" ref="BS497" si="9053">K497/K498</f>
        <v>0</v>
      </c>
      <c r="BT497" s="125">
        <f t="shared" ref="BT497" si="9054">L497/L498</f>
        <v>0</v>
      </c>
      <c r="BU497" s="123">
        <f t="shared" ref="BU497" si="9055">M497/M498</f>
        <v>0</v>
      </c>
      <c r="BV497" s="127">
        <f t="shared" ref="BV497" si="9056">N497/N498</f>
        <v>0</v>
      </c>
      <c r="BW497" s="128">
        <f t="shared" ref="BW497" si="9057">O497/O498</f>
        <v>0</v>
      </c>
      <c r="BX497" s="123">
        <f t="shared" ref="BX497" si="9058">P497/P498</f>
        <v>0</v>
      </c>
      <c r="BY497" s="124">
        <f t="shared" ref="BY497" si="9059">Q497/Q498</f>
        <v>0</v>
      </c>
      <c r="BZ497" s="125">
        <f t="shared" ref="BZ497" si="9060">R497/R498</f>
        <v>0</v>
      </c>
      <c r="CA497" s="126">
        <f t="shared" ref="CA497" si="9061">S497/S498</f>
        <v>0</v>
      </c>
      <c r="CB497" s="123">
        <f t="shared" ref="CB497" si="9062">T497/T498</f>
        <v>0</v>
      </c>
      <c r="CC497" s="124">
        <f t="shared" ref="CC497" si="9063">U497/U498</f>
        <v>0</v>
      </c>
      <c r="CD497" s="125">
        <f t="shared" ref="CD497" si="9064">V497/V498</f>
        <v>0</v>
      </c>
      <c r="CE497" s="126">
        <f t="shared" ref="CE497" si="9065">W497/W498</f>
        <v>0</v>
      </c>
      <c r="CF497" s="123">
        <f t="shared" ref="CF497" si="9066">X497/X498</f>
        <v>0</v>
      </c>
      <c r="CG497" s="124">
        <f t="shared" ref="CG497" si="9067">Y497/Y498</f>
        <v>0</v>
      </c>
      <c r="CH497" s="125">
        <f t="shared" ref="CH497" si="9068">Z497/Z498</f>
        <v>0</v>
      </c>
      <c r="CI497" s="123">
        <f t="shared" ref="CI497" si="9069">AA497/AA498</f>
        <v>0</v>
      </c>
      <c r="CJ497" s="129">
        <f t="shared" ref="CJ497" si="9070">AB497/AB498</f>
        <v>0</v>
      </c>
      <c r="CK497" s="130">
        <f t="shared" ref="CK497" si="9071">AC497/AC498</f>
        <v>0</v>
      </c>
    </row>
    <row r="498" spans="1:89" ht="14.4" thickTop="1" thickBot="1" x14ac:dyDescent="0.3">
      <c r="A498" s="251" t="s">
        <v>13</v>
      </c>
      <c r="B498" s="14">
        <f t="shared" ref="B498:AA498" si="9072">SUM(B475:B497)</f>
        <v>43416</v>
      </c>
      <c r="C498" s="1">
        <f t="shared" si="9072"/>
        <v>41395</v>
      </c>
      <c r="D498" s="14">
        <f t="shared" si="9072"/>
        <v>23991</v>
      </c>
      <c r="E498" s="1">
        <f t="shared" si="9072"/>
        <v>21970</v>
      </c>
      <c r="F498" s="14">
        <f t="shared" si="9072"/>
        <v>26664</v>
      </c>
      <c r="G498" s="1">
        <f t="shared" si="9072"/>
        <v>25368</v>
      </c>
      <c r="H498" s="14">
        <f t="shared" si="9072"/>
        <v>47422</v>
      </c>
      <c r="I498" s="1">
        <f t="shared" si="9072"/>
        <v>53472</v>
      </c>
      <c r="J498" s="14">
        <f t="shared" si="9072"/>
        <v>8541</v>
      </c>
      <c r="K498" s="1">
        <f t="shared" si="9072"/>
        <v>9033</v>
      </c>
      <c r="L498" s="14">
        <f t="shared" si="9072"/>
        <v>29973</v>
      </c>
      <c r="M498" s="1">
        <f t="shared" si="9072"/>
        <v>31911</v>
      </c>
      <c r="N498" s="14">
        <f t="shared" si="9072"/>
        <v>48726</v>
      </c>
      <c r="O498" s="1">
        <f t="shared" si="9072"/>
        <v>48695</v>
      </c>
      <c r="P498" s="14">
        <f t="shared" si="9072"/>
        <v>29433</v>
      </c>
      <c r="Q498" s="1">
        <f t="shared" si="9072"/>
        <v>28951</v>
      </c>
      <c r="R498" s="14">
        <f t="shared" si="9072"/>
        <v>35841</v>
      </c>
      <c r="S498" s="1">
        <f t="shared" si="9072"/>
        <v>35346</v>
      </c>
      <c r="T498" s="14">
        <f t="shared" si="9072"/>
        <v>11059</v>
      </c>
      <c r="U498" s="1">
        <f t="shared" si="9072"/>
        <v>11285</v>
      </c>
      <c r="V498" s="14">
        <f t="shared" si="9072"/>
        <v>35611</v>
      </c>
      <c r="W498" s="1">
        <f t="shared" si="9072"/>
        <v>41829</v>
      </c>
      <c r="X498" s="14">
        <f t="shared" si="9072"/>
        <v>28779</v>
      </c>
      <c r="Y498" s="1">
        <f t="shared" si="9072"/>
        <v>17477</v>
      </c>
      <c r="Z498" s="14">
        <f t="shared" si="9072"/>
        <v>58858</v>
      </c>
      <c r="AA498" s="1">
        <f t="shared" si="9072"/>
        <v>60745</v>
      </c>
      <c r="AB498" s="166">
        <f t="shared" ref="AB498:AC498" si="9073">SUM(AB474:AB497)</f>
        <v>428314</v>
      </c>
      <c r="AC498" s="167">
        <f t="shared" si="9073"/>
        <v>427477</v>
      </c>
      <c r="BI498" s="251" t="s">
        <v>13</v>
      </c>
      <c r="BJ498" s="147">
        <f>SUM(BJ474:BJ497)</f>
        <v>1</v>
      </c>
      <c r="BK498" s="148">
        <f t="shared" ref="BK498:CK498" si="9074">SUM(BK474:BK497)</f>
        <v>0.99999999999999989</v>
      </c>
      <c r="BL498" s="147">
        <f t="shared" si="9074"/>
        <v>0.99999999999999989</v>
      </c>
      <c r="BM498" s="148">
        <f t="shared" si="9074"/>
        <v>0.99999999999999978</v>
      </c>
      <c r="BN498" s="147">
        <f t="shared" si="9074"/>
        <v>1.0000000000000002</v>
      </c>
      <c r="BO498" s="148">
        <f t="shared" si="9074"/>
        <v>1</v>
      </c>
      <c r="BP498" s="147">
        <f t="shared" si="9074"/>
        <v>1</v>
      </c>
      <c r="BQ498" s="148">
        <f t="shared" si="9074"/>
        <v>1</v>
      </c>
      <c r="BR498" s="147">
        <f t="shared" si="9074"/>
        <v>0.99999999999999989</v>
      </c>
      <c r="BS498" s="148">
        <f t="shared" si="9074"/>
        <v>0.99999999999999989</v>
      </c>
      <c r="BT498" s="147">
        <f t="shared" si="9074"/>
        <v>1</v>
      </c>
      <c r="BU498" s="148">
        <f t="shared" si="9074"/>
        <v>1</v>
      </c>
      <c r="BV498" s="147">
        <f t="shared" si="9074"/>
        <v>1</v>
      </c>
      <c r="BW498" s="148">
        <f t="shared" si="9074"/>
        <v>1.0000000000000002</v>
      </c>
      <c r="BX498" s="147">
        <f t="shared" si="9074"/>
        <v>1.0000000000000002</v>
      </c>
      <c r="BY498" s="148">
        <f t="shared" si="9074"/>
        <v>1.0000000000000002</v>
      </c>
      <c r="BZ498" s="147">
        <f t="shared" si="9074"/>
        <v>1</v>
      </c>
      <c r="CA498" s="148">
        <f t="shared" si="9074"/>
        <v>0.99999999999999989</v>
      </c>
      <c r="CB498" s="147">
        <f t="shared" si="9074"/>
        <v>1</v>
      </c>
      <c r="CC498" s="148">
        <f t="shared" si="9074"/>
        <v>1</v>
      </c>
      <c r="CD498" s="147">
        <f t="shared" si="9074"/>
        <v>1</v>
      </c>
      <c r="CE498" s="148">
        <f t="shared" si="9074"/>
        <v>0.99999999999999989</v>
      </c>
      <c r="CF498" s="147">
        <f t="shared" si="9074"/>
        <v>1.0000000000000002</v>
      </c>
      <c r="CG498" s="148">
        <f t="shared" si="9074"/>
        <v>0.99999999999999989</v>
      </c>
      <c r="CH498" s="147">
        <f t="shared" si="9074"/>
        <v>1.0000000000000002</v>
      </c>
      <c r="CI498" s="148">
        <f t="shared" si="9074"/>
        <v>1</v>
      </c>
      <c r="CJ498" s="147">
        <f t="shared" si="9074"/>
        <v>1.0000000000000002</v>
      </c>
      <c r="CK498" s="148">
        <f t="shared" si="9074"/>
        <v>0.99999999999999989</v>
      </c>
    </row>
    <row r="499" spans="1:89" ht="13.8" thickTop="1" x14ac:dyDescent="0.25">
      <c r="A499" s="178"/>
    </row>
    <row r="501" spans="1:89" x14ac:dyDescent="0.25">
      <c r="A501" s="299">
        <f>+A470+1</f>
        <v>45247</v>
      </c>
      <c r="B501" s="299"/>
      <c r="C501" s="299"/>
      <c r="D501" s="299"/>
      <c r="BI501" s="298">
        <f>+BI470+1</f>
        <v>45247</v>
      </c>
      <c r="BJ501" s="298"/>
      <c r="BK501" s="298"/>
      <c r="BL501" s="298"/>
    </row>
    <row r="502" spans="1:89" ht="13.8" thickBot="1" x14ac:dyDescent="0.3">
      <c r="AE502" t="s">
        <v>84</v>
      </c>
    </row>
    <row r="503" spans="1:89" ht="14.4" thickTop="1" thickBot="1" x14ac:dyDescent="0.3">
      <c r="A503" s="290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0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0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5">
      <c r="A504" s="291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68" t="s">
        <v>14</v>
      </c>
      <c r="AC504" s="169" t="s">
        <v>15</v>
      </c>
      <c r="AE504" s="291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68" t="s">
        <v>14</v>
      </c>
      <c r="BG504" s="169" t="s">
        <v>15</v>
      </c>
      <c r="BI504" s="291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8" thickTop="1" x14ac:dyDescent="0.25">
      <c r="A505" s="119" t="s">
        <v>16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1"/>
      <c r="AA505" s="176"/>
      <c r="AB505" s="162">
        <f t="shared" ref="AB505:AB528" si="9075">B505+D505+F505+H505+J505+L505+N505+P505+R505+T505+V505+X505+Z505</f>
        <v>0</v>
      </c>
      <c r="AC505" s="163">
        <f>C505+E505+G505+I505+K505+M505+O505+Q505+S505+U505+W505+Y505+AA505</f>
        <v>0</v>
      </c>
      <c r="AE505" s="254" t="str">
        <f>$AE$9</f>
        <v>07:00 - 07:59</v>
      </c>
      <c r="AF505" s="120">
        <f t="shared" ref="AF505:AO506" si="9076">SUMIF($A$9:$A$32,$AE505,B$505:B$528)</f>
        <v>5005</v>
      </c>
      <c r="AG505" s="177">
        <f t="shared" si="9076"/>
        <v>1990</v>
      </c>
      <c r="AH505" s="121">
        <f t="shared" si="9076"/>
        <v>2228</v>
      </c>
      <c r="AI505" s="172">
        <f t="shared" si="9076"/>
        <v>1844</v>
      </c>
      <c r="AJ505" s="120">
        <f t="shared" si="9076"/>
        <v>2931</v>
      </c>
      <c r="AK505" s="122">
        <f t="shared" si="9076"/>
        <v>1468</v>
      </c>
      <c r="AL505" s="121">
        <f t="shared" si="9076"/>
        <v>4180</v>
      </c>
      <c r="AM505" s="172">
        <f t="shared" si="9076"/>
        <v>2793</v>
      </c>
      <c r="AN505" s="120">
        <f t="shared" si="9076"/>
        <v>391</v>
      </c>
      <c r="AO505" s="122">
        <f t="shared" si="9076"/>
        <v>1249</v>
      </c>
      <c r="AP505" s="121">
        <f t="shared" ref="AP505:AY506" si="9077">SUMIF($A$9:$A$32,$AE505,L$505:L$528)</f>
        <v>1417</v>
      </c>
      <c r="AQ505" s="120">
        <f t="shared" si="9077"/>
        <v>3823</v>
      </c>
      <c r="AR505" s="171">
        <f t="shared" si="9077"/>
        <v>3769</v>
      </c>
      <c r="AS505" s="173">
        <f t="shared" si="9077"/>
        <v>4733</v>
      </c>
      <c r="AT505" s="120">
        <f t="shared" si="9077"/>
        <v>2834</v>
      </c>
      <c r="AU505" s="122">
        <f t="shared" si="9077"/>
        <v>2328</v>
      </c>
      <c r="AV505" s="121">
        <f t="shared" si="9077"/>
        <v>3423</v>
      </c>
      <c r="AW505" s="172">
        <f t="shared" si="9077"/>
        <v>2393</v>
      </c>
      <c r="AX505" s="120">
        <f t="shared" si="9077"/>
        <v>491</v>
      </c>
      <c r="AY505" s="122">
        <f t="shared" si="9077"/>
        <v>2062</v>
      </c>
      <c r="AZ505" s="121">
        <f t="shared" ref="AZ505:BE506" si="9078">SUMIF($A$9:$A$32,$AE505,V$505:V$528)</f>
        <v>1731</v>
      </c>
      <c r="BA505" s="172">
        <f t="shared" si="9078"/>
        <v>4019</v>
      </c>
      <c r="BB505" s="120">
        <f t="shared" si="9078"/>
        <v>2298</v>
      </c>
      <c r="BC505" s="122">
        <f t="shared" si="9078"/>
        <v>2075</v>
      </c>
      <c r="BD505" s="21">
        <f t="shared" si="9078"/>
        <v>5370</v>
      </c>
      <c r="BE505" s="176">
        <f t="shared" si="9078"/>
        <v>3275</v>
      </c>
      <c r="BF505" s="162">
        <f>AF505+AH505+AJ505+AL505+AN505+AP505+AR505+AT505+AV505+AX505+AZ505+BB505+BD505</f>
        <v>36068</v>
      </c>
      <c r="BG505" s="163">
        <f>AG505+AI505+AK505+AM505+AO505+AQ505+AS505+AU505+AW505+AY505+BA505+BC505+BE505</f>
        <v>34052</v>
      </c>
      <c r="BI505" s="119" t="s">
        <v>16</v>
      </c>
      <c r="BJ505" s="123">
        <f>B505/B529</f>
        <v>0</v>
      </c>
      <c r="BK505" s="124">
        <f t="shared" ref="BK505" si="9079">C505/C529</f>
        <v>0</v>
      </c>
      <c r="BL505" s="125">
        <f t="shared" ref="BL505" si="9080">D505/D529</f>
        <v>0</v>
      </c>
      <c r="BM505" s="126">
        <f t="shared" ref="BM505" si="9081">E505/E529</f>
        <v>0</v>
      </c>
      <c r="BN505" s="123">
        <f t="shared" ref="BN505" si="9082">F505/F529</f>
        <v>0</v>
      </c>
      <c r="BO505" s="124">
        <f t="shared" ref="BO505" si="9083">G505/G529</f>
        <v>0</v>
      </c>
      <c r="BP505" s="125">
        <f t="shared" ref="BP505" si="9084">H505/H529</f>
        <v>0</v>
      </c>
      <c r="BQ505" s="126">
        <f t="shared" ref="BQ505" si="9085">I505/I529</f>
        <v>0</v>
      </c>
      <c r="BR505" s="123">
        <f t="shared" ref="BR505" si="9086">J505/J529</f>
        <v>0</v>
      </c>
      <c r="BS505" s="124">
        <f t="shared" ref="BS505" si="9087">K505/K529</f>
        <v>0</v>
      </c>
      <c r="BT505" s="125">
        <f t="shared" ref="BT505" si="9088">L505/L529</f>
        <v>0</v>
      </c>
      <c r="BU505" s="123">
        <f t="shared" ref="BU505" si="9089">M505/M529</f>
        <v>0</v>
      </c>
      <c r="BV505" s="127">
        <f t="shared" ref="BV505" si="9090">N505/N529</f>
        <v>0</v>
      </c>
      <c r="BW505" s="128">
        <f t="shared" ref="BW505" si="9091">O505/O529</f>
        <v>0</v>
      </c>
      <c r="BX505" s="123">
        <f t="shared" ref="BX505" si="9092">P505/P529</f>
        <v>0</v>
      </c>
      <c r="BY505" s="124">
        <f t="shared" ref="BY505" si="9093">Q505/Q529</f>
        <v>0</v>
      </c>
      <c r="BZ505" s="125">
        <f t="shared" ref="BZ505" si="9094">R505/R529</f>
        <v>0</v>
      </c>
      <c r="CA505" s="126">
        <f t="shared" ref="CA505" si="9095">S505/S529</f>
        <v>0</v>
      </c>
      <c r="CB505" s="123">
        <f t="shared" ref="CB505" si="9096">T505/T529</f>
        <v>0</v>
      </c>
      <c r="CC505" s="124">
        <f t="shared" ref="CC505" si="9097">U505/U529</f>
        <v>0</v>
      </c>
      <c r="CD505" s="125">
        <f t="shared" ref="CD505" si="9098">V505/V529</f>
        <v>0</v>
      </c>
      <c r="CE505" s="126">
        <f t="shared" ref="CE505" si="9099">W505/W529</f>
        <v>0</v>
      </c>
      <c r="CF505" s="123">
        <f t="shared" ref="CF505" si="9100">X505/X529</f>
        <v>0</v>
      </c>
      <c r="CG505" s="124">
        <f t="shared" ref="CG505" si="9101">Y505/Y529</f>
        <v>0</v>
      </c>
      <c r="CH505" s="125">
        <f t="shared" ref="CH505" si="9102">Z505/Z529</f>
        <v>0</v>
      </c>
      <c r="CI505" s="123">
        <f t="shared" ref="CI505" si="9103">AA505/AA529</f>
        <v>0</v>
      </c>
      <c r="CJ505" s="129">
        <f t="shared" ref="CJ505" si="9104">AB505/AB529</f>
        <v>0</v>
      </c>
      <c r="CK505" s="130">
        <f t="shared" ref="CK505" si="9105">AC505/AC529</f>
        <v>0</v>
      </c>
    </row>
    <row r="506" spans="1:89" x14ac:dyDescent="0.25">
      <c r="A506" s="131" t="s">
        <v>17</v>
      </c>
      <c r="B506" s="180">
        <v>633</v>
      </c>
      <c r="C506" s="181">
        <v>0</v>
      </c>
      <c r="D506" s="182">
        <v>478</v>
      </c>
      <c r="E506" s="183">
        <v>0</v>
      </c>
      <c r="F506" s="180">
        <v>472</v>
      </c>
      <c r="G506" s="184">
        <v>7</v>
      </c>
      <c r="H506" s="182">
        <v>552</v>
      </c>
      <c r="I506" s="183">
        <v>38</v>
      </c>
      <c r="J506" s="180">
        <v>17</v>
      </c>
      <c r="K506" s="184">
        <v>25</v>
      </c>
      <c r="L506" s="182">
        <v>56</v>
      </c>
      <c r="M506" s="180">
        <v>148</v>
      </c>
      <c r="N506" s="185">
        <v>240</v>
      </c>
      <c r="O506" s="186">
        <v>214</v>
      </c>
      <c r="P506" s="180">
        <v>101</v>
      </c>
      <c r="Q506" s="184">
        <v>107</v>
      </c>
      <c r="R506" s="182">
        <v>77</v>
      </c>
      <c r="S506" s="183">
        <v>97</v>
      </c>
      <c r="T506" s="180">
        <v>4</v>
      </c>
      <c r="U506" s="184">
        <v>61</v>
      </c>
      <c r="V506" s="182">
        <v>19</v>
      </c>
      <c r="W506" s="183">
        <v>128</v>
      </c>
      <c r="X506" s="180">
        <v>2</v>
      </c>
      <c r="Y506" s="184">
        <v>66</v>
      </c>
      <c r="Z506" s="182">
        <v>2</v>
      </c>
      <c r="AA506" s="180">
        <v>187</v>
      </c>
      <c r="AB506" s="162">
        <f t="shared" si="9075"/>
        <v>2653</v>
      </c>
      <c r="AC506" s="165">
        <f t="shared" ref="AC506:AC528" si="9106">SUM(C506,E506,G506,I506,K506,M506,O506,Q506,S506,U506,W506,Y506,AA506)</f>
        <v>1078</v>
      </c>
      <c r="AE506" s="256" t="str">
        <f>$AE$10</f>
        <v>08:00 - 08:59</v>
      </c>
      <c r="AF506" s="120">
        <f t="shared" si="9076"/>
        <v>3677</v>
      </c>
      <c r="AG506" s="181">
        <f t="shared" si="9076"/>
        <v>1699</v>
      </c>
      <c r="AH506" s="182">
        <f t="shared" si="9076"/>
        <v>2021</v>
      </c>
      <c r="AI506" s="183">
        <f t="shared" si="9076"/>
        <v>1486</v>
      </c>
      <c r="AJ506" s="180">
        <f t="shared" si="9076"/>
        <v>2420</v>
      </c>
      <c r="AK506" s="184">
        <f t="shared" si="9076"/>
        <v>1297</v>
      </c>
      <c r="AL506" s="182">
        <f t="shared" si="9076"/>
        <v>3366</v>
      </c>
      <c r="AM506" s="183">
        <f t="shared" si="9076"/>
        <v>2841</v>
      </c>
      <c r="AN506" s="180">
        <f t="shared" si="9076"/>
        <v>320</v>
      </c>
      <c r="AO506" s="184">
        <f t="shared" si="9076"/>
        <v>1199</v>
      </c>
      <c r="AP506" s="182">
        <f t="shared" si="9077"/>
        <v>1154</v>
      </c>
      <c r="AQ506" s="180">
        <f t="shared" si="9077"/>
        <v>4529</v>
      </c>
      <c r="AR506" s="185">
        <f t="shared" si="9077"/>
        <v>2536</v>
      </c>
      <c r="AS506" s="186">
        <f t="shared" si="9077"/>
        <v>4806</v>
      </c>
      <c r="AT506" s="180">
        <f t="shared" si="9077"/>
        <v>2071</v>
      </c>
      <c r="AU506" s="184">
        <f t="shared" si="9077"/>
        <v>2572</v>
      </c>
      <c r="AV506" s="182">
        <f t="shared" si="9077"/>
        <v>3064</v>
      </c>
      <c r="AW506" s="183">
        <f t="shared" si="9077"/>
        <v>2315</v>
      </c>
      <c r="AX506" s="180">
        <f t="shared" si="9077"/>
        <v>337</v>
      </c>
      <c r="AY506" s="184">
        <f t="shared" si="9077"/>
        <v>1755</v>
      </c>
      <c r="AZ506" s="182">
        <f t="shared" si="9078"/>
        <v>1305</v>
      </c>
      <c r="BA506" s="183">
        <f t="shared" si="9078"/>
        <v>3858</v>
      </c>
      <c r="BB506" s="180">
        <f t="shared" si="9078"/>
        <v>2024</v>
      </c>
      <c r="BC506" s="184">
        <f t="shared" si="9078"/>
        <v>2293</v>
      </c>
      <c r="BD506" s="182">
        <f t="shared" si="9078"/>
        <v>4575</v>
      </c>
      <c r="BE506" s="180">
        <f t="shared" si="9078"/>
        <v>4004</v>
      </c>
      <c r="BF506" s="164">
        <f>SUM(AF506,AH506,AJ506,AL506,AN506,AP506,AR506,AT506,AV506,AX506,AZ506,BB506,BD506)</f>
        <v>28870</v>
      </c>
      <c r="BG506" s="165">
        <f>SUM(AG506,AI506,AK506,AM506,AO506,AQ506,AS506,AU506,AW506,AY506,BA506,BC506,BE506)</f>
        <v>34654</v>
      </c>
      <c r="BI506" s="131" t="s">
        <v>17</v>
      </c>
      <c r="BJ506" s="123">
        <f>B506/B529</f>
        <v>1.4438539266896285E-2</v>
      </c>
      <c r="BK506" s="124">
        <f t="shared" ref="BK506" si="9107">C506/C529</f>
        <v>0</v>
      </c>
      <c r="BL506" s="125">
        <f t="shared" ref="BL506" si="9108">D506/D529</f>
        <v>1.9527739194378627E-2</v>
      </c>
      <c r="BM506" s="126">
        <f t="shared" ref="BM506" si="9109">E506/E529</f>
        <v>0</v>
      </c>
      <c r="BN506" s="123">
        <f t="shared" ref="BN506" si="9110">F506/F529</f>
        <v>1.7315382075644741E-2</v>
      </c>
      <c r="BO506" s="124">
        <f t="shared" ref="BO506" si="9111">G506/G529</f>
        <v>2.644902894279453E-4</v>
      </c>
      <c r="BP506" s="125">
        <f t="shared" ref="BP506" si="9112">H506/H529</f>
        <v>1.1131500937707959E-2</v>
      </c>
      <c r="BQ506" s="126">
        <f t="shared" ref="BQ506" si="9113">I506/I529</f>
        <v>6.6480055983205041E-4</v>
      </c>
      <c r="BR506" s="123">
        <f t="shared" ref="BR506" si="9114">J506/J529</f>
        <v>1.9217725525661315E-3</v>
      </c>
      <c r="BS506" s="124">
        <f t="shared" ref="BS506" si="9115">K506/K529</f>
        <v>2.7673234447642241E-3</v>
      </c>
      <c r="BT506" s="125">
        <f t="shared" ref="BT506" si="9116">L506/L529</f>
        <v>1.8629407850964737E-3</v>
      </c>
      <c r="BU506" s="123">
        <f t="shared" ref="BU506" si="9117">M506/M529</f>
        <v>4.5838882522377424E-3</v>
      </c>
      <c r="BV506" s="127">
        <f t="shared" ref="BV506" si="9118">N506/N529</f>
        <v>4.7381201508301584E-3</v>
      </c>
      <c r="BW506" s="128">
        <f t="shared" ref="BW506" si="9119">O506/O529</f>
        <v>4.2558269031898813E-3</v>
      </c>
      <c r="BX506" s="123">
        <f t="shared" ref="BX506" si="9120">P506/P529</f>
        <v>3.3550358756311454E-3</v>
      </c>
      <c r="BY506" s="124">
        <f t="shared" ref="BY506" si="9121">Q506/Q529</f>
        <v>3.8070162954529281E-3</v>
      </c>
      <c r="BZ506" s="125">
        <f t="shared" ref="BZ506" si="9122">R506/R529</f>
        <v>2.0803501472455624E-3</v>
      </c>
      <c r="CA506" s="126">
        <f t="shared" ref="CA506" si="9123">S506/S529</f>
        <v>2.7163259591150937E-3</v>
      </c>
      <c r="CB506" s="123">
        <f t="shared" ref="CB506" si="9124">T506/T529</f>
        <v>3.5628395831477686E-4</v>
      </c>
      <c r="CC506" s="124">
        <f t="shared" ref="CC506" si="9125">U506/U529</f>
        <v>5.4782218230803774E-3</v>
      </c>
      <c r="CD506" s="125">
        <f t="shared" ref="CD506" si="9126">V506/V529</f>
        <v>5.3053360511546091E-4</v>
      </c>
      <c r="CE506" s="126">
        <f t="shared" ref="CE506" si="9127">W506/W529</f>
        <v>2.9717682020802376E-3</v>
      </c>
      <c r="CF506" s="123">
        <f t="shared" ref="CF506" si="9128">X506/X529</f>
        <v>6.6831517743767968E-5</v>
      </c>
      <c r="CG506" s="124">
        <f t="shared" ref="CG506" si="9129">Y506/Y529</f>
        <v>3.8316400580551526E-3</v>
      </c>
      <c r="CH506" s="125">
        <f t="shared" ref="CH506" si="9130">Z506/Z529</f>
        <v>3.2563743527955974E-5</v>
      </c>
      <c r="CI506" s="123">
        <f t="shared" ref="CI506" si="9131">AA506/AA529</f>
        <v>2.9214185283549447E-3</v>
      </c>
      <c r="CJ506" s="129">
        <f t="shared" ref="CJ506" si="9132">AB506/AB529</f>
        <v>6.0264363612409048E-3</v>
      </c>
      <c r="CK506" s="130">
        <f t="shared" ref="CK506" si="9133">AC506/AC529</f>
        <v>2.4544961907494185E-3</v>
      </c>
    </row>
    <row r="507" spans="1:89" ht="13.8" thickBot="1" x14ac:dyDescent="0.3">
      <c r="A507" s="139" t="s">
        <v>18</v>
      </c>
      <c r="B507" s="187">
        <v>2536</v>
      </c>
      <c r="C507" s="188">
        <v>660</v>
      </c>
      <c r="D507" s="189">
        <v>1547</v>
      </c>
      <c r="E507" s="190">
        <v>460</v>
      </c>
      <c r="F507" s="187">
        <v>1903</v>
      </c>
      <c r="G507" s="191">
        <v>498</v>
      </c>
      <c r="H507" s="189">
        <v>2396</v>
      </c>
      <c r="I507" s="190">
        <v>876</v>
      </c>
      <c r="J507" s="187">
        <v>118</v>
      </c>
      <c r="K507" s="191">
        <v>357</v>
      </c>
      <c r="L507" s="189">
        <v>511</v>
      </c>
      <c r="M507" s="187">
        <v>1626</v>
      </c>
      <c r="N507" s="192">
        <v>1741</v>
      </c>
      <c r="O507" s="193">
        <v>2031</v>
      </c>
      <c r="P507" s="187">
        <v>1109</v>
      </c>
      <c r="Q507" s="191">
        <v>1061</v>
      </c>
      <c r="R507" s="189">
        <v>1643</v>
      </c>
      <c r="S507" s="190">
        <v>1204</v>
      </c>
      <c r="T507" s="187">
        <v>128</v>
      </c>
      <c r="U507" s="191">
        <v>700</v>
      </c>
      <c r="V507" s="189">
        <v>797</v>
      </c>
      <c r="W507" s="190">
        <v>1652</v>
      </c>
      <c r="X507" s="187">
        <v>1099</v>
      </c>
      <c r="Y507" s="191">
        <v>966</v>
      </c>
      <c r="Z507" s="189">
        <v>2857</v>
      </c>
      <c r="AA507" s="187">
        <v>1582</v>
      </c>
      <c r="AB507" s="162">
        <f t="shared" si="9075"/>
        <v>18385</v>
      </c>
      <c r="AC507" s="165">
        <f t="shared" si="9106"/>
        <v>13673</v>
      </c>
      <c r="AE507" s="254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18</v>
      </c>
      <c r="BJ507" s="123">
        <f>B507/B529</f>
        <v>5.784539586232066E-2</v>
      </c>
      <c r="BK507" s="124">
        <f t="shared" ref="BK507" si="9134">C507/C529</f>
        <v>1.5436429974740387E-2</v>
      </c>
      <c r="BL507" s="125">
        <f t="shared" ref="BL507" si="9135">D507/D529</f>
        <v>6.3199607811095682E-2</v>
      </c>
      <c r="BM507" s="126">
        <f t="shared" ref="BM507" si="9136">E507/E529</f>
        <v>2.095767460932161E-2</v>
      </c>
      <c r="BN507" s="123">
        <f t="shared" ref="BN507" si="9137">F507/F529</f>
        <v>6.9811805275321909E-2</v>
      </c>
      <c r="BO507" s="124">
        <f t="shared" ref="BO507" si="9138">G507/G529</f>
        <v>1.8816594876445252E-2</v>
      </c>
      <c r="BP507" s="125">
        <f t="shared" ref="BP507" si="9139">H507/H529</f>
        <v>4.8317167113674404E-2</v>
      </c>
      <c r="BQ507" s="126">
        <f t="shared" ref="BQ507" si="9140">I507/I529</f>
        <v>1.5325402379286214E-2</v>
      </c>
      <c r="BR507" s="123">
        <f t="shared" ref="BR507" si="9141">J507/J529</f>
        <v>1.3339362423694325E-2</v>
      </c>
      <c r="BS507" s="124">
        <f t="shared" ref="BS507" si="9142">K507/K529</f>
        <v>3.951737879123312E-2</v>
      </c>
      <c r="BT507" s="125">
        <f t="shared" ref="BT507" si="9143">L507/L529</f>
        <v>1.6999334664005324E-2</v>
      </c>
      <c r="BU507" s="123">
        <f t="shared" ref="BU507" si="9144">M507/M529</f>
        <v>5.0360826338774117E-2</v>
      </c>
      <c r="BV507" s="127">
        <f t="shared" ref="BV507" si="9145">N507/N529</f>
        <v>3.4371113260813775E-2</v>
      </c>
      <c r="BW507" s="128">
        <f t="shared" ref="BW507" si="9146">O507/O529</f>
        <v>4.0390581497096491E-2</v>
      </c>
      <c r="BX507" s="123">
        <f t="shared" ref="BX507" si="9147">P507/P529</f>
        <v>3.6838958277969708E-2</v>
      </c>
      <c r="BY507" s="124">
        <f t="shared" ref="BY507" si="9148">Q507/Q529</f>
        <v>3.774994663061268E-2</v>
      </c>
      <c r="BZ507" s="125">
        <f t="shared" ref="BZ507" si="9149">R507/R529</f>
        <v>4.4389808986031933E-2</v>
      </c>
      <c r="CA507" s="126">
        <f t="shared" ref="CA507" si="9150">S507/S529</f>
        <v>3.3716045925511064E-2</v>
      </c>
      <c r="CB507" s="123">
        <f t="shared" ref="CB507" si="9151">T507/T529</f>
        <v>1.140108666607286E-2</v>
      </c>
      <c r="CC507" s="124">
        <f t="shared" ref="CC507" si="9152">U507/U529</f>
        <v>6.2864840592725638E-2</v>
      </c>
      <c r="CD507" s="125">
        <f t="shared" ref="CD507" si="9153">V507/V529</f>
        <v>2.225448859352749E-2</v>
      </c>
      <c r="CE507" s="126">
        <f t="shared" ref="CE507" si="9154">W507/W529</f>
        <v>3.8354383358098071E-2</v>
      </c>
      <c r="CF507" s="123">
        <f t="shared" ref="CF507" si="9155">X507/X529</f>
        <v>3.6723919000200493E-2</v>
      </c>
      <c r="CG507" s="124">
        <f t="shared" ref="CG507" si="9156">Y507/Y529</f>
        <v>5.6081277213352689E-2</v>
      </c>
      <c r="CH507" s="125">
        <f t="shared" ref="CH507" si="9157">Z507/Z529</f>
        <v>4.651730762968511E-2</v>
      </c>
      <c r="CI507" s="123">
        <f t="shared" ref="CI507" si="9158">AA507/AA529</f>
        <v>2.4714888298703327E-2</v>
      </c>
      <c r="CJ507" s="129">
        <f t="shared" ref="CJ507" si="9159">AB507/AB529</f>
        <v>4.1762545232346036E-2</v>
      </c>
      <c r="CK507" s="130">
        <f t="shared" ref="CK507" si="9160">AC507/AC529</f>
        <v>3.1132028215321704E-2</v>
      </c>
    </row>
    <row r="508" spans="1:89" ht="14.4" thickTop="1" thickBot="1" x14ac:dyDescent="0.3">
      <c r="A508" s="131" t="s">
        <v>19</v>
      </c>
      <c r="B508" s="180">
        <v>4653</v>
      </c>
      <c r="C508" s="181">
        <v>1785</v>
      </c>
      <c r="D508" s="182">
        <v>2143</v>
      </c>
      <c r="E508" s="183">
        <v>1393</v>
      </c>
      <c r="F508" s="180">
        <v>3048</v>
      </c>
      <c r="G508" s="184">
        <v>1328</v>
      </c>
      <c r="H508" s="182">
        <v>4041</v>
      </c>
      <c r="I508" s="183">
        <v>2447</v>
      </c>
      <c r="J508" s="180">
        <v>297</v>
      </c>
      <c r="K508" s="184">
        <v>934</v>
      </c>
      <c r="L508" s="182">
        <v>1398</v>
      </c>
      <c r="M508" s="180">
        <v>2997</v>
      </c>
      <c r="N508" s="185">
        <v>3182</v>
      </c>
      <c r="O508" s="186">
        <v>3816</v>
      </c>
      <c r="P508" s="180">
        <v>2207</v>
      </c>
      <c r="Q508" s="184">
        <v>2098</v>
      </c>
      <c r="R508" s="182">
        <v>2886</v>
      </c>
      <c r="S508" s="183">
        <v>2119</v>
      </c>
      <c r="T508" s="180">
        <v>376</v>
      </c>
      <c r="U508" s="184">
        <v>1294</v>
      </c>
      <c r="V508" s="182">
        <v>1614</v>
      </c>
      <c r="W508" s="183">
        <v>3000</v>
      </c>
      <c r="X508" s="180">
        <v>2179</v>
      </c>
      <c r="Y508" s="184">
        <v>1530</v>
      </c>
      <c r="Z508" s="182">
        <v>4461</v>
      </c>
      <c r="AA508" s="180">
        <v>3402</v>
      </c>
      <c r="AB508" s="162">
        <f t="shared" si="9075"/>
        <v>32485</v>
      </c>
      <c r="AC508" s="165">
        <f t="shared" si="9106"/>
        <v>28143</v>
      </c>
      <c r="AE508" s="251" t="s">
        <v>13</v>
      </c>
      <c r="AF508" s="14">
        <f t="shared" ref="AF508:BG508" si="9161">SUM(AF505:AF507)</f>
        <v>8682</v>
      </c>
      <c r="AG508" s="1">
        <f t="shared" si="9161"/>
        <v>3689</v>
      </c>
      <c r="AH508" s="14">
        <f t="shared" si="9161"/>
        <v>4249</v>
      </c>
      <c r="AI508" s="1">
        <f t="shared" si="9161"/>
        <v>3330</v>
      </c>
      <c r="AJ508" s="14">
        <f t="shared" si="9161"/>
        <v>5351</v>
      </c>
      <c r="AK508" s="1">
        <f t="shared" si="9161"/>
        <v>2765</v>
      </c>
      <c r="AL508" s="14">
        <f t="shared" si="9161"/>
        <v>7546</v>
      </c>
      <c r="AM508" s="1">
        <f t="shared" si="9161"/>
        <v>5634</v>
      </c>
      <c r="AN508" s="14">
        <f t="shared" si="9161"/>
        <v>711</v>
      </c>
      <c r="AO508" s="1">
        <f t="shared" si="9161"/>
        <v>2448</v>
      </c>
      <c r="AP508" s="14">
        <f t="shared" si="9161"/>
        <v>2571</v>
      </c>
      <c r="AQ508" s="1">
        <f t="shared" si="9161"/>
        <v>8352</v>
      </c>
      <c r="AR508" s="14">
        <f t="shared" si="9161"/>
        <v>6305</v>
      </c>
      <c r="AS508" s="1">
        <f t="shared" si="9161"/>
        <v>9539</v>
      </c>
      <c r="AT508" s="14">
        <f t="shared" si="9161"/>
        <v>4905</v>
      </c>
      <c r="AU508" s="1">
        <f t="shared" si="9161"/>
        <v>4900</v>
      </c>
      <c r="AV508" s="14">
        <f t="shared" si="9161"/>
        <v>6487</v>
      </c>
      <c r="AW508" s="1">
        <f t="shared" si="9161"/>
        <v>4708</v>
      </c>
      <c r="AX508" s="14">
        <f t="shared" si="9161"/>
        <v>828</v>
      </c>
      <c r="AY508" s="1">
        <f t="shared" si="9161"/>
        <v>3817</v>
      </c>
      <c r="AZ508" s="14">
        <f t="shared" si="9161"/>
        <v>3036</v>
      </c>
      <c r="BA508" s="1">
        <f t="shared" si="9161"/>
        <v>7877</v>
      </c>
      <c r="BB508" s="14">
        <f t="shared" si="9161"/>
        <v>4322</v>
      </c>
      <c r="BC508" s="1">
        <f t="shared" si="9161"/>
        <v>4368</v>
      </c>
      <c r="BD508" s="14">
        <f t="shared" si="9161"/>
        <v>9945</v>
      </c>
      <c r="BE508" s="1">
        <f t="shared" si="9161"/>
        <v>7279</v>
      </c>
      <c r="BF508" s="166">
        <f t="shared" si="9161"/>
        <v>64938</v>
      </c>
      <c r="BG508" s="167">
        <f t="shared" si="9161"/>
        <v>68706</v>
      </c>
      <c r="BI508" s="131" t="s">
        <v>19</v>
      </c>
      <c r="BJ508" s="123">
        <f>B508/B529</f>
        <v>0.10613352797609543</v>
      </c>
      <c r="BK508" s="124">
        <f t="shared" ref="BK508" si="9162">C508/C529</f>
        <v>4.1748526522593317E-2</v>
      </c>
      <c r="BL508" s="125">
        <f t="shared" ref="BL508" si="9163">D508/D529</f>
        <v>8.7548002287768614E-2</v>
      </c>
      <c r="BM508" s="126">
        <f t="shared" ref="BM508" si="9164">E508/E529</f>
        <v>6.3465305936489136E-2</v>
      </c>
      <c r="BN508" s="123">
        <f t="shared" ref="BN508" si="9165">F508/F529</f>
        <v>0.11181628086136688</v>
      </c>
      <c r="BO508" s="124">
        <f t="shared" ref="BO508" si="9166">G508/G529</f>
        <v>5.0177586337187337E-2</v>
      </c>
      <c r="BP508" s="125">
        <f t="shared" ref="BP508" si="9167">H508/H529</f>
        <v>8.1489846538546851E-2</v>
      </c>
      <c r="BQ508" s="126">
        <f t="shared" ref="BQ508" si="9168">I508/I529</f>
        <v>4.2809657102869138E-2</v>
      </c>
      <c r="BR508" s="123">
        <f t="shared" ref="BR508" si="9169">J508/J529</f>
        <v>3.3574496947773008E-2</v>
      </c>
      <c r="BS508" s="124">
        <f t="shared" ref="BS508" si="9170">K508/K529</f>
        <v>0.10338720389639142</v>
      </c>
      <c r="BT508" s="125">
        <f t="shared" ref="BT508" si="9171">L508/L529</f>
        <v>4.6506986027944112E-2</v>
      </c>
      <c r="BU508" s="123">
        <f t="shared" ref="BU508" si="9172">M508/M529</f>
        <v>9.2823737107814289E-2</v>
      </c>
      <c r="BV508" s="127">
        <f t="shared" ref="BV508" si="9173">N508/N529</f>
        <v>6.2819576333089849E-2</v>
      </c>
      <c r="BW508" s="128">
        <f t="shared" ref="BW508" si="9174">O508/O529</f>
        <v>7.5888950759684992E-2</v>
      </c>
      <c r="BX508" s="123">
        <f t="shared" ref="BX508" si="9175">P508/P529</f>
        <v>7.3312516609088496E-2</v>
      </c>
      <c r="BY508" s="124">
        <f t="shared" ref="BY508" si="9176">Q508/Q529</f>
        <v>7.4645983064114421E-2</v>
      </c>
      <c r="BZ508" s="125">
        <f t="shared" ref="BZ508" si="9177">R508/R529</f>
        <v>7.7972604220138866E-2</v>
      </c>
      <c r="CA508" s="126">
        <f t="shared" ref="CA508" si="9178">S508/S529</f>
        <v>5.9339120694483341E-2</v>
      </c>
      <c r="CB508" s="123">
        <f t="shared" ref="CB508" si="9179">T508/T529</f>
        <v>3.349069208158903E-2</v>
      </c>
      <c r="CC508" s="124">
        <f t="shared" ref="CC508" si="9180">U508/U529</f>
        <v>0.11621014818140997</v>
      </c>
      <c r="CD508" s="125">
        <f t="shared" ref="CD508" si="9181">V508/V529</f>
        <v>4.506743361349231E-2</v>
      </c>
      <c r="CE508" s="126">
        <f t="shared" ref="CE508" si="9182">W508/W529</f>
        <v>6.9650817236255574E-2</v>
      </c>
      <c r="CF508" s="123">
        <f t="shared" ref="CF508" si="9183">X508/X529</f>
        <v>7.2812938581835199E-2</v>
      </c>
      <c r="CG508" s="124">
        <f t="shared" ref="CG508" si="9184">Y508/Y529</f>
        <v>8.8824383164005802E-2</v>
      </c>
      <c r="CH508" s="125">
        <f t="shared" ref="CH508" si="9185">Z508/Z529</f>
        <v>7.2633429939105806E-2</v>
      </c>
      <c r="CI508" s="123">
        <f t="shared" ref="CI508" si="9186">AA508/AA529</f>
        <v>5.3147945633494766E-2</v>
      </c>
      <c r="CJ508" s="129">
        <f t="shared" ref="CJ508" si="9187">AB508/AB529</f>
        <v>7.3791475761368561E-2</v>
      </c>
      <c r="CK508" s="130">
        <f t="shared" ref="CK508" si="9188">AC508/AC529</f>
        <v>6.4078744245139957E-2</v>
      </c>
    </row>
    <row r="509" spans="1:89" ht="13.8" thickTop="1" x14ac:dyDescent="0.25">
      <c r="A509" s="139" t="s">
        <v>20</v>
      </c>
      <c r="B509" s="266">
        <v>5005</v>
      </c>
      <c r="C509" s="267">
        <v>1990</v>
      </c>
      <c r="D509" s="268">
        <v>2228</v>
      </c>
      <c r="E509" s="269">
        <v>1844</v>
      </c>
      <c r="F509" s="266">
        <v>2931</v>
      </c>
      <c r="G509" s="270">
        <v>1468</v>
      </c>
      <c r="H509" s="268">
        <v>4180</v>
      </c>
      <c r="I509" s="269">
        <v>2793</v>
      </c>
      <c r="J509" s="266">
        <v>391</v>
      </c>
      <c r="K509" s="270">
        <v>1249</v>
      </c>
      <c r="L509" s="268">
        <v>1417</v>
      </c>
      <c r="M509" s="266">
        <v>3823</v>
      </c>
      <c r="N509" s="271">
        <v>3769</v>
      </c>
      <c r="O509" s="272">
        <v>4733</v>
      </c>
      <c r="P509" s="266">
        <v>2834</v>
      </c>
      <c r="Q509" s="270">
        <v>2328</v>
      </c>
      <c r="R509" s="268">
        <v>3423</v>
      </c>
      <c r="S509" s="269">
        <v>2393</v>
      </c>
      <c r="T509" s="266">
        <v>491</v>
      </c>
      <c r="U509" s="270">
        <v>2062</v>
      </c>
      <c r="V509" s="268">
        <v>1731</v>
      </c>
      <c r="W509" s="269">
        <v>4019</v>
      </c>
      <c r="X509" s="266">
        <v>2298</v>
      </c>
      <c r="Y509" s="270">
        <v>2075</v>
      </c>
      <c r="Z509" s="268">
        <v>5370</v>
      </c>
      <c r="AA509" s="266">
        <v>3275</v>
      </c>
      <c r="AB509" s="162">
        <f t="shared" si="9075"/>
        <v>36068</v>
      </c>
      <c r="AC509" s="165">
        <f t="shared" si="9106"/>
        <v>34052</v>
      </c>
      <c r="BI509" s="139" t="s">
        <v>20</v>
      </c>
      <c r="BJ509" s="123">
        <f>B509/B529</f>
        <v>0.11416254191282132</v>
      </c>
      <c r="BK509" s="124">
        <f t="shared" ref="BK509" si="9189">C509/C529</f>
        <v>4.6543175226868745E-2</v>
      </c>
      <c r="BL509" s="125">
        <f t="shared" ref="BL509" si="9190">D509/D529</f>
        <v>9.1020508211455187E-2</v>
      </c>
      <c r="BM509" s="126">
        <f t="shared" ref="BM509" si="9191">E509/E529</f>
        <v>8.4012939086063151E-2</v>
      </c>
      <c r="BN509" s="123">
        <f t="shared" ref="BN509" si="9192">F509/F529</f>
        <v>0.1075241204739719</v>
      </c>
      <c r="BO509" s="124">
        <f t="shared" ref="BO509" si="9193">G509/G529</f>
        <v>5.5467392125746237E-2</v>
      </c>
      <c r="BP509" s="125">
        <f t="shared" ref="BP509" si="9194">H509/H529</f>
        <v>8.4292887535542163E-2</v>
      </c>
      <c r="BQ509" s="126">
        <f t="shared" ref="BQ509" si="9195">I509/I529</f>
        <v>4.8862841147655704E-2</v>
      </c>
      <c r="BR509" s="123">
        <f t="shared" ref="BR509" si="9196">J509/J529</f>
        <v>4.4200768709021024E-2</v>
      </c>
      <c r="BS509" s="124">
        <f t="shared" ref="BS509" si="9197">K509/K529</f>
        <v>0.13825547930042062</v>
      </c>
      <c r="BT509" s="125">
        <f t="shared" ref="BT509" si="9198">L509/L529</f>
        <v>4.7139055222887555E-2</v>
      </c>
      <c r="BU509" s="123">
        <f t="shared" ref="BU509" si="9199">M509/M529</f>
        <v>0.11840678911016818</v>
      </c>
      <c r="BV509" s="127">
        <f t="shared" ref="BV509" si="9200">N509/N529</f>
        <v>7.4408228535328608E-2</v>
      </c>
      <c r="BW509" s="128">
        <f t="shared" ref="BW509" si="9201">O509/O529</f>
        <v>9.4125367910269667E-2</v>
      </c>
      <c r="BX509" s="123">
        <f t="shared" ref="BX509" si="9202">P509/P529</f>
        <v>9.4140313579590754E-2</v>
      </c>
      <c r="BY509" s="124">
        <f t="shared" ref="BY509" si="9203">Q509/Q529</f>
        <v>8.282928911976091E-2</v>
      </c>
      <c r="BZ509" s="125">
        <f t="shared" ref="BZ509" si="9204">R509/R529</f>
        <v>9.2481020182098181E-2</v>
      </c>
      <c r="CA509" s="126">
        <f t="shared" ref="CA509" si="9205">S509/S529</f>
        <v>6.70120414449734E-2</v>
      </c>
      <c r="CB509" s="123">
        <f t="shared" ref="CB509" si="9206">T509/T529</f>
        <v>4.3733855883138863E-2</v>
      </c>
      <c r="CC509" s="124">
        <f t="shared" ref="CC509" si="9207">U509/U529</f>
        <v>0.18518185900314324</v>
      </c>
      <c r="CD509" s="125">
        <f t="shared" ref="CD509" si="9208">V509/V529</f>
        <v>4.8334403708150675E-2</v>
      </c>
      <c r="CE509" s="126">
        <f t="shared" ref="CE509" si="9209">W509/W529</f>
        <v>9.3308878157503716E-2</v>
      </c>
      <c r="CF509" s="123">
        <f t="shared" ref="CF509" si="9210">X509/X529</f>
        <v>7.6789413887589392E-2</v>
      </c>
      <c r="CG509" s="124">
        <f t="shared" ref="CG509" si="9211">Y509/Y529</f>
        <v>0.1204644412191582</v>
      </c>
      <c r="CH509" s="125">
        <f t="shared" ref="CH509" si="9212">Z509/Z529</f>
        <v>8.7433651372561788E-2</v>
      </c>
      <c r="CI509" s="123">
        <f t="shared" ref="CI509" si="9213">AA509/AA529</f>
        <v>5.1163880643649427E-2</v>
      </c>
      <c r="CJ509" s="129">
        <f t="shared" ref="CJ509" si="9214">AB509/AB529</f>
        <v>8.193045860431096E-2</v>
      </c>
      <c r="CK509" s="130">
        <f t="shared" ref="CK509" si="9215">AC509/AC529</f>
        <v>7.7532935331539141E-2</v>
      </c>
    </row>
    <row r="510" spans="1:89" ht="13.8" thickBot="1" x14ac:dyDescent="0.3">
      <c r="A510" s="131" t="s">
        <v>21</v>
      </c>
      <c r="B510" s="273">
        <v>3677</v>
      </c>
      <c r="C510" s="274">
        <v>1699</v>
      </c>
      <c r="D510" s="275">
        <v>2021</v>
      </c>
      <c r="E510" s="276">
        <v>1486</v>
      </c>
      <c r="F510" s="273">
        <v>2420</v>
      </c>
      <c r="G510" s="277">
        <v>1297</v>
      </c>
      <c r="H510" s="275">
        <v>3366</v>
      </c>
      <c r="I510" s="276">
        <v>2841</v>
      </c>
      <c r="J510" s="273">
        <v>320</v>
      </c>
      <c r="K510" s="277">
        <v>1199</v>
      </c>
      <c r="L510" s="275">
        <v>1154</v>
      </c>
      <c r="M510" s="273">
        <v>4529</v>
      </c>
      <c r="N510" s="278">
        <v>2536</v>
      </c>
      <c r="O510" s="279">
        <v>4806</v>
      </c>
      <c r="P510" s="273">
        <v>2071</v>
      </c>
      <c r="Q510" s="277">
        <v>2572</v>
      </c>
      <c r="R510" s="275">
        <v>3064</v>
      </c>
      <c r="S510" s="276">
        <v>2315</v>
      </c>
      <c r="T510" s="273">
        <v>337</v>
      </c>
      <c r="U510" s="277">
        <v>1755</v>
      </c>
      <c r="V510" s="275">
        <v>1305</v>
      </c>
      <c r="W510" s="276">
        <v>3858</v>
      </c>
      <c r="X510" s="273">
        <v>2024</v>
      </c>
      <c r="Y510" s="277">
        <v>2293</v>
      </c>
      <c r="Z510" s="275">
        <v>4575</v>
      </c>
      <c r="AA510" s="273">
        <v>4004</v>
      </c>
      <c r="AB510" s="162">
        <f t="shared" si="9075"/>
        <v>28870</v>
      </c>
      <c r="AC510" s="165">
        <f t="shared" si="9106"/>
        <v>34654</v>
      </c>
      <c r="AE510" t="s">
        <v>85</v>
      </c>
      <c r="BI510" s="131" t="s">
        <v>21</v>
      </c>
      <c r="BJ510" s="123">
        <f>B510/B529</f>
        <v>8.3871262060628185E-2</v>
      </c>
      <c r="BK510" s="124">
        <f t="shared" ref="BK510" si="9216">C510/C529</f>
        <v>3.9737112919824118E-2</v>
      </c>
      <c r="BL510" s="125">
        <f t="shared" ref="BL510" si="9217">D510/D529</f>
        <v>8.2563934962006702E-2</v>
      </c>
      <c r="BM510" s="126">
        <f t="shared" ref="BM510" si="9218">E510/E529</f>
        <v>6.7702401020547628E-2</v>
      </c>
      <c r="BN510" s="123">
        <f t="shared" ref="BN510" si="9219">F510/F529</f>
        <v>8.8778018269195499E-2</v>
      </c>
      <c r="BO510" s="124">
        <f t="shared" ref="BO510" si="9220">G510/G529</f>
        <v>4.900627219829215E-2</v>
      </c>
      <c r="BP510" s="125">
        <f t="shared" ref="BP510" si="9221">H510/H529</f>
        <v>6.7877956804936579E-2</v>
      </c>
      <c r="BQ510" s="126">
        <f t="shared" ref="BQ510" si="9222">I510/I529</f>
        <v>4.9702589223233028E-2</v>
      </c>
      <c r="BR510" s="123">
        <f t="shared" ref="BR510" si="9223">J510/J529</f>
        <v>3.6174542165950715E-2</v>
      </c>
      <c r="BS510" s="124">
        <f t="shared" ref="BS510" si="9224">K510/K529</f>
        <v>0.13272083241089219</v>
      </c>
      <c r="BT510" s="125">
        <f t="shared" ref="BT510" si="9225">L510/L529</f>
        <v>3.8389886892880906E-2</v>
      </c>
      <c r="BU510" s="123">
        <f t="shared" ref="BU510" si="9226">M510/M529</f>
        <v>0.14027317496205904</v>
      </c>
      <c r="BV510" s="127">
        <f t="shared" ref="BV510" si="9227">N510/N529</f>
        <v>5.0066136260438668E-2</v>
      </c>
      <c r="BW510" s="128">
        <f t="shared" ref="BW510" si="9228">O510/O529</f>
        <v>9.5577121947339111E-2</v>
      </c>
      <c r="BX510" s="123">
        <f t="shared" ref="BX510" si="9229">P510/P529</f>
        <v>6.8794844538931699E-2</v>
      </c>
      <c r="BY510" s="124">
        <f t="shared" ref="BY510" si="9230">Q510/Q529</f>
        <v>9.1510709457055431E-2</v>
      </c>
      <c r="BZ510" s="125">
        <f t="shared" ref="BZ510" si="9231">R510/R529</f>
        <v>8.2781725339745496E-2</v>
      </c>
      <c r="CA510" s="126">
        <f t="shared" ref="CA510" si="9232">S510/S529</f>
        <v>6.4827779333520019E-2</v>
      </c>
      <c r="CB510" s="123">
        <f t="shared" ref="CB510" si="9233">T510/T529</f>
        <v>3.0016923488019952E-2</v>
      </c>
      <c r="CC510" s="124">
        <f t="shared" ref="CC510" si="9234">U510/U529</f>
        <v>0.15761113605747643</v>
      </c>
      <c r="CD510" s="125">
        <f t="shared" ref="CD510" si="9235">V510/V529</f>
        <v>3.6439281825035599E-2</v>
      </c>
      <c r="CE510" s="126">
        <f t="shared" ref="CE510" si="9236">W510/W529</f>
        <v>8.9570950965824667E-2</v>
      </c>
      <c r="CF510" s="123">
        <f t="shared" ref="CF510" si="9237">X510/X529</f>
        <v>6.7633495956693171E-2</v>
      </c>
      <c r="CG510" s="124">
        <f t="shared" ref="CG510" si="9238">Y510/Y529</f>
        <v>0.13312046444121917</v>
      </c>
      <c r="CH510" s="125">
        <f t="shared" ref="CH510" si="9239">Z510/Z529</f>
        <v>7.4489563320199292E-2</v>
      </c>
      <c r="CI510" s="123">
        <f t="shared" ref="CI510" si="9240">AA510/AA529</f>
        <v>6.255272613654117E-2</v>
      </c>
      <c r="CJ510" s="129">
        <f t="shared" ref="CJ510" si="9241">AB510/AB529</f>
        <v>6.5579803147012797E-2</v>
      </c>
      <c r="CK510" s="130">
        <f t="shared" ref="CK510" si="9242">AC510/AC529</f>
        <v>7.8903628009490107E-2</v>
      </c>
    </row>
    <row r="511" spans="1:89" ht="14.4" thickTop="1" thickBot="1" x14ac:dyDescent="0.3">
      <c r="A511" s="139" t="s">
        <v>22</v>
      </c>
      <c r="B511" s="187">
        <v>2704</v>
      </c>
      <c r="C511" s="188">
        <v>1407</v>
      </c>
      <c r="D511" s="189">
        <v>1513</v>
      </c>
      <c r="E511" s="190">
        <v>1150</v>
      </c>
      <c r="F511" s="187">
        <v>1818</v>
      </c>
      <c r="G511" s="191">
        <v>928</v>
      </c>
      <c r="H511" s="189">
        <v>2858</v>
      </c>
      <c r="I511" s="190">
        <v>2220</v>
      </c>
      <c r="J511" s="187">
        <v>303</v>
      </c>
      <c r="K511" s="191">
        <v>806</v>
      </c>
      <c r="L511" s="189">
        <v>933</v>
      </c>
      <c r="M511" s="187">
        <v>2364</v>
      </c>
      <c r="N511" s="192">
        <v>2258</v>
      </c>
      <c r="O511" s="193">
        <v>3482</v>
      </c>
      <c r="P511" s="187">
        <v>1473</v>
      </c>
      <c r="Q511" s="191">
        <v>1513</v>
      </c>
      <c r="R511" s="189">
        <v>2218</v>
      </c>
      <c r="S511" s="190">
        <v>1668</v>
      </c>
      <c r="T511" s="187">
        <v>309</v>
      </c>
      <c r="U511" s="191">
        <v>696</v>
      </c>
      <c r="V511" s="189">
        <v>1165</v>
      </c>
      <c r="W511" s="190">
        <v>2729</v>
      </c>
      <c r="X511" s="187">
        <v>1516</v>
      </c>
      <c r="Y511" s="191">
        <v>1127</v>
      </c>
      <c r="Z511" s="189">
        <v>3559</v>
      </c>
      <c r="AA511" s="187">
        <v>3065</v>
      </c>
      <c r="AB511" s="162">
        <f t="shared" si="9075"/>
        <v>22627</v>
      </c>
      <c r="AC511" s="165">
        <f t="shared" si="9106"/>
        <v>23155</v>
      </c>
      <c r="AE511" s="290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39" t="s">
        <v>22</v>
      </c>
      <c r="BJ511" s="123">
        <f>B511/B529</f>
        <v>6.1677425241212565E-2</v>
      </c>
      <c r="BK511" s="124">
        <f t="shared" ref="BK511" si="9243">C511/C529</f>
        <v>3.2907662082514735E-2</v>
      </c>
      <c r="BL511" s="125">
        <f t="shared" ref="BL511" si="9244">D511/D529</f>
        <v>6.181060544162105E-2</v>
      </c>
      <c r="BM511" s="126">
        <f t="shared" ref="BM511" si="9245">E511/E529</f>
        <v>5.239418652330402E-2</v>
      </c>
      <c r="BN511" s="123">
        <f t="shared" ref="BN511" si="9246">F511/F529</f>
        <v>6.6693569096445207E-2</v>
      </c>
      <c r="BO511" s="124">
        <f t="shared" ref="BO511" si="9247">G511/G529</f>
        <v>3.5063855512733319E-2</v>
      </c>
      <c r="BP511" s="125">
        <f t="shared" ref="BP511" si="9248">H511/H529</f>
        <v>5.7633749420234325E-2</v>
      </c>
      <c r="BQ511" s="126">
        <f t="shared" ref="BQ511" si="9249">I511/I529</f>
        <v>3.8838348495451362E-2</v>
      </c>
      <c r="BR511" s="123">
        <f t="shared" ref="BR511" si="9250">J511/J529</f>
        <v>3.4252769613384582E-2</v>
      </c>
      <c r="BS511" s="124">
        <f t="shared" ref="BS511" si="9251">K511/K529</f>
        <v>8.921850785919859E-2</v>
      </c>
      <c r="BT511" s="125">
        <f t="shared" ref="BT511" si="9252">L511/L529</f>
        <v>3.1037924151696608E-2</v>
      </c>
      <c r="BU511" s="123">
        <f t="shared" ref="BU511" si="9253">M511/M529</f>
        <v>7.3218323164121787E-2</v>
      </c>
      <c r="BV511" s="127">
        <f t="shared" ref="BV511" si="9254">N511/N529</f>
        <v>4.4577813752393738E-2</v>
      </c>
      <c r="BW511" s="128">
        <f t="shared" ref="BW511" si="9255">O511/O529</f>
        <v>6.9246678864052183E-2</v>
      </c>
      <c r="BX511" s="123">
        <f t="shared" ref="BX511" si="9256">P511/P529</f>
        <v>4.8930374701036408E-2</v>
      </c>
      <c r="BY511" s="124">
        <f t="shared" ref="BY511" si="9257">Q511/Q529</f>
        <v>5.3831922009535328E-2</v>
      </c>
      <c r="BZ511" s="125">
        <f t="shared" ref="BZ511" si="9258">R511/R529</f>
        <v>5.9924891254424122E-2</v>
      </c>
      <c r="CA511" s="126">
        <f t="shared" ref="CA511" si="9259">S511/S529</f>
        <v>4.6709605152618315E-2</v>
      </c>
      <c r="CB511" s="123">
        <f t="shared" ref="CB511" si="9260">T511/T529</f>
        <v>2.7522935779816515E-2</v>
      </c>
      <c r="CC511" s="124">
        <f t="shared" ref="CC511" si="9261">U511/U529</f>
        <v>6.2505612932195781E-2</v>
      </c>
      <c r="CD511" s="125">
        <f t="shared" ref="CD511" si="9262">V511/V529</f>
        <v>3.2530086839974312E-2</v>
      </c>
      <c r="CE511" s="126">
        <f t="shared" ref="CE511" si="9263">W511/W529</f>
        <v>6.3359026745913816E-2</v>
      </c>
      <c r="CF511" s="123">
        <f t="shared" ref="CF511" si="9264">X511/X529</f>
        <v>5.0658290449776114E-2</v>
      </c>
      <c r="CG511" s="124">
        <f t="shared" ref="CG511" si="9265">Y511/Y529</f>
        <v>6.5428156748911462E-2</v>
      </c>
      <c r="CH511" s="125">
        <f t="shared" ref="CH511" si="9266">Z511/Z529</f>
        <v>5.7947181607997653E-2</v>
      </c>
      <c r="CI511" s="123">
        <f t="shared" ref="CI511" si="9267">AA511/AA529</f>
        <v>4.78831432588658E-2</v>
      </c>
      <c r="CJ511" s="129">
        <f t="shared" ref="CJ511" si="9268">AB511/AB529</f>
        <v>5.1398483055332816E-2</v>
      </c>
      <c r="CK511" s="130">
        <f t="shared" ref="CK511" si="9269">AC511/AC529</f>
        <v>5.2721576342117604E-2</v>
      </c>
    </row>
    <row r="512" spans="1:89" ht="15" thickTop="1" thickBot="1" x14ac:dyDescent="0.35">
      <c r="A512" s="131" t="s">
        <v>23</v>
      </c>
      <c r="B512" s="180">
        <v>2282</v>
      </c>
      <c r="C512" s="181">
        <v>1666</v>
      </c>
      <c r="D512" s="182">
        <v>1340</v>
      </c>
      <c r="E512" s="183">
        <v>838</v>
      </c>
      <c r="F512" s="180">
        <v>1526</v>
      </c>
      <c r="G512" s="184">
        <v>748</v>
      </c>
      <c r="H512" s="182">
        <v>2851</v>
      </c>
      <c r="I512" s="183">
        <v>2200</v>
      </c>
      <c r="J512" s="180">
        <v>316</v>
      </c>
      <c r="K512" s="184">
        <v>756</v>
      </c>
      <c r="L512" s="182">
        <v>753</v>
      </c>
      <c r="M512" s="180">
        <v>2213</v>
      </c>
      <c r="N512" s="185">
        <v>1925</v>
      </c>
      <c r="O512" s="186">
        <v>2802</v>
      </c>
      <c r="P512" s="180">
        <v>1270</v>
      </c>
      <c r="Q512" s="184">
        <v>1200</v>
      </c>
      <c r="R512" s="182">
        <v>2009</v>
      </c>
      <c r="S512" s="183">
        <v>1322</v>
      </c>
      <c r="T512" s="180">
        <v>316</v>
      </c>
      <c r="U512" s="184">
        <v>509</v>
      </c>
      <c r="V512" s="182">
        <v>925</v>
      </c>
      <c r="W512" s="183">
        <v>2774</v>
      </c>
      <c r="X512" s="180">
        <v>1271</v>
      </c>
      <c r="Y512" s="184">
        <v>788</v>
      </c>
      <c r="Z512" s="182">
        <v>3402</v>
      </c>
      <c r="AA512" s="180">
        <v>2824</v>
      </c>
      <c r="AB512" s="162">
        <f t="shared" si="9075"/>
        <v>20186</v>
      </c>
      <c r="AC512" s="165">
        <f t="shared" si="9106"/>
        <v>20640</v>
      </c>
      <c r="AE512" s="291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68" t="s">
        <v>14</v>
      </c>
      <c r="BG512" s="169" t="s">
        <v>15</v>
      </c>
      <c r="BI512" s="131" t="s">
        <v>23</v>
      </c>
      <c r="BJ512" s="123">
        <f>B512/B529</f>
        <v>5.2051732396615043E-2</v>
      </c>
      <c r="BK512" s="124">
        <f t="shared" ref="BK512" si="9270">C512/C529</f>
        <v>3.8965291421087102E-2</v>
      </c>
      <c r="BL512" s="125">
        <f t="shared" ref="BL512" si="9271">D512/D529</f>
        <v>5.474303456164719E-2</v>
      </c>
      <c r="BM512" s="126">
        <f t="shared" ref="BM512" si="9272">E512/E529</f>
        <v>3.817941591872067E-2</v>
      </c>
      <c r="BN512" s="123">
        <f t="shared" ref="BN512" si="9273">F512/F529</f>
        <v>5.598151069371584E-2</v>
      </c>
      <c r="BO512" s="124">
        <f t="shared" ref="BO512" si="9274">G512/G529</f>
        <v>2.8262676641729011E-2</v>
      </c>
      <c r="BP512" s="125">
        <f t="shared" ref="BP512" si="9275">H512/H529</f>
        <v>5.7492589082256143E-2</v>
      </c>
      <c r="BQ512" s="126">
        <f t="shared" ref="BQ512" si="9276">I512/I529</f>
        <v>3.8488453463960813E-2</v>
      </c>
      <c r="BR512" s="123">
        <f t="shared" ref="BR512" si="9277">J512/J529</f>
        <v>3.5722360388876329E-2</v>
      </c>
      <c r="BS512" s="124">
        <f t="shared" ref="BS512" si="9278">K512/K529</f>
        <v>8.3683860969670135E-2</v>
      </c>
      <c r="BT512" s="125">
        <f t="shared" ref="BT512" si="9279">L512/L529</f>
        <v>2.5049900199600798E-2</v>
      </c>
      <c r="BU512" s="123">
        <f t="shared" ref="BU512" si="9280">M512/M529</f>
        <v>6.8541518258122464E-2</v>
      </c>
      <c r="BV512" s="127">
        <f t="shared" ref="BV512" si="9281">N512/N529</f>
        <v>3.8003672043116894E-2</v>
      </c>
      <c r="BW512" s="128">
        <f t="shared" ref="BW512" si="9282">O512/O529</f>
        <v>5.5723490573542277E-2</v>
      </c>
      <c r="BX512" s="123">
        <f t="shared" ref="BX512" si="9283">P512/P529</f>
        <v>4.2187084772787667E-2</v>
      </c>
      <c r="BY512" s="124">
        <f t="shared" ref="BY512" si="9284">Q512/Q529</f>
        <v>4.2695509855546855E-2</v>
      </c>
      <c r="BZ512" s="125">
        <f t="shared" ref="BZ512" si="9285">R512/R529</f>
        <v>5.4278226569043311E-2</v>
      </c>
      <c r="CA512" s="126">
        <f t="shared" ref="CA512" si="9286">S512/S529</f>
        <v>3.7020442453094368E-2</v>
      </c>
      <c r="CB512" s="123">
        <f t="shared" ref="CB512" si="9287">T512/T529</f>
        <v>2.8146432706867373E-2</v>
      </c>
      <c r="CC512" s="124">
        <f t="shared" ref="CC512" si="9288">U512/U529</f>
        <v>4.5711719802424784E-2</v>
      </c>
      <c r="CD512" s="125">
        <f t="shared" ref="CD512" si="9289">V512/V529</f>
        <v>2.5828609722726385E-2</v>
      </c>
      <c r="CE512" s="126">
        <f t="shared" ref="CE512" si="9290">W512/W529</f>
        <v>6.4403789004457646E-2</v>
      </c>
      <c r="CF512" s="123">
        <f t="shared" ref="CF512" si="9291">X512/X529</f>
        <v>4.2471429526164541E-2</v>
      </c>
      <c r="CG512" s="124">
        <f t="shared" ref="CG512" si="9292">Y512/Y529</f>
        <v>4.5747460087082727E-2</v>
      </c>
      <c r="CH512" s="125">
        <f t="shared" ref="CH512" si="9293">Z512/Z529</f>
        <v>5.5390927741053114E-2</v>
      </c>
      <c r="CI512" s="123">
        <f t="shared" ref="CI512" si="9294">AA512/AA529</f>
        <v>4.4118106545852208E-2</v>
      </c>
      <c r="CJ512" s="129">
        <f t="shared" ref="CJ512" si="9295">AB512/AB529</f>
        <v>4.5853616429705583E-2</v>
      </c>
      <c r="CK512" s="130">
        <f t="shared" ref="CK512" si="9296">AC512/AC529</f>
        <v>4.6995177529747675E-2</v>
      </c>
    </row>
    <row r="513" spans="1:89" ht="13.8" thickTop="1" x14ac:dyDescent="0.25">
      <c r="A513" s="139" t="s">
        <v>24</v>
      </c>
      <c r="B513" s="194">
        <v>2056</v>
      </c>
      <c r="C513" s="188">
        <v>1426</v>
      </c>
      <c r="D513" s="189">
        <v>1210</v>
      </c>
      <c r="E513" s="190">
        <v>693</v>
      </c>
      <c r="F513" s="187">
        <v>1344</v>
      </c>
      <c r="G513" s="191">
        <v>695</v>
      </c>
      <c r="H513" s="189">
        <v>2591</v>
      </c>
      <c r="I513" s="190">
        <v>2122</v>
      </c>
      <c r="J513" s="187">
        <v>343</v>
      </c>
      <c r="K513" s="191">
        <v>534</v>
      </c>
      <c r="L513" s="189">
        <v>842</v>
      </c>
      <c r="M513" s="187">
        <v>1716</v>
      </c>
      <c r="N513" s="192">
        <v>1793</v>
      </c>
      <c r="O513" s="195">
        <v>2609</v>
      </c>
      <c r="P513" s="187">
        <v>1249</v>
      </c>
      <c r="Q513" s="191">
        <v>1063</v>
      </c>
      <c r="R513" s="189">
        <v>1763</v>
      </c>
      <c r="S513" s="190">
        <v>1415</v>
      </c>
      <c r="T513" s="187">
        <v>389</v>
      </c>
      <c r="U513" s="191">
        <v>508</v>
      </c>
      <c r="V513" s="189">
        <v>958</v>
      </c>
      <c r="W513" s="196">
        <v>2618</v>
      </c>
      <c r="X513" s="187">
        <v>1199</v>
      </c>
      <c r="Y513" s="191">
        <v>717</v>
      </c>
      <c r="Z513" s="189">
        <v>2973</v>
      </c>
      <c r="AA513" s="187">
        <v>2781</v>
      </c>
      <c r="AB513" s="162">
        <f t="shared" si="9075"/>
        <v>18710</v>
      </c>
      <c r="AC513" s="165">
        <f t="shared" si="9106"/>
        <v>18897</v>
      </c>
      <c r="AE513" s="254" t="str">
        <f>$AE$17</f>
        <v>17:00 - 17:59</v>
      </c>
      <c r="AF513" s="120">
        <f t="shared" ref="AF513:AO514" si="9297">SUMIF($A$9:$A$32,$AE513,B$505:B$528)</f>
        <v>2326</v>
      </c>
      <c r="AG513" s="177">
        <f t="shared" si="9297"/>
        <v>4865</v>
      </c>
      <c r="AH513" s="121">
        <f t="shared" si="9297"/>
        <v>2066</v>
      </c>
      <c r="AI513" s="172">
        <f t="shared" si="9297"/>
        <v>1818</v>
      </c>
      <c r="AJ513" s="120">
        <f t="shared" si="9297"/>
        <v>1738</v>
      </c>
      <c r="AK513" s="122">
        <f t="shared" si="9297"/>
        <v>2833</v>
      </c>
      <c r="AL513" s="121">
        <f t="shared" si="9297"/>
        <v>3178</v>
      </c>
      <c r="AM513" s="172">
        <f t="shared" si="9297"/>
        <v>5907</v>
      </c>
      <c r="AN513" s="120">
        <f t="shared" si="9297"/>
        <v>1395</v>
      </c>
      <c r="AO513" s="122">
        <f t="shared" si="9297"/>
        <v>364</v>
      </c>
      <c r="AP513" s="121">
        <f t="shared" ref="AP513:AY514" si="9298">SUMIF($A$9:$A$32,$AE513,L$505:L$528)</f>
        <v>3850</v>
      </c>
      <c r="AQ513" s="120">
        <f t="shared" si="9298"/>
        <v>1278</v>
      </c>
      <c r="AR513" s="171">
        <f t="shared" si="9298"/>
        <v>4923</v>
      </c>
      <c r="AS513" s="173">
        <f t="shared" si="9298"/>
        <v>3138</v>
      </c>
      <c r="AT513" s="120">
        <f t="shared" si="9298"/>
        <v>2727</v>
      </c>
      <c r="AU513" s="122">
        <f t="shared" si="9298"/>
        <v>1994</v>
      </c>
      <c r="AV513" s="121">
        <f t="shared" si="9298"/>
        <v>2650</v>
      </c>
      <c r="AW513" s="172">
        <f t="shared" si="9298"/>
        <v>3327</v>
      </c>
      <c r="AX513" s="120">
        <f t="shared" si="9298"/>
        <v>1796</v>
      </c>
      <c r="AY513" s="122">
        <f t="shared" si="9298"/>
        <v>383</v>
      </c>
      <c r="AZ513" s="121">
        <f t="shared" ref="AZ513:BE514" si="9299">SUMIF($A$9:$A$32,$AE513,V$505:V$528)</f>
        <v>4045</v>
      </c>
      <c r="BA513" s="172">
        <f t="shared" si="9299"/>
        <v>2802</v>
      </c>
      <c r="BB513" s="120">
        <f t="shared" si="9299"/>
        <v>3035</v>
      </c>
      <c r="BC513" s="122">
        <f t="shared" si="9299"/>
        <v>912</v>
      </c>
      <c r="BD513" s="21">
        <f t="shared" si="9299"/>
        <v>4224</v>
      </c>
      <c r="BE513" s="176">
        <f t="shared" si="9299"/>
        <v>5893</v>
      </c>
      <c r="BF513" s="162">
        <f>AF513+AH513+AJ513+AL513+AN513+AP513+AR513+AT513+AV513+AX513+AZ513+BB513+BD513</f>
        <v>37953</v>
      </c>
      <c r="BG513" s="163">
        <f>AG513+AI513+AK513+AM513+AO513+AQ513+AS513+AU513+AW513+AY513+BA513+BC513+BE513</f>
        <v>35514</v>
      </c>
      <c r="BI513" s="139" t="s">
        <v>24</v>
      </c>
      <c r="BJ513" s="123">
        <f>B513/B529</f>
        <v>4.6896740494058071E-2</v>
      </c>
      <c r="BK513" s="124">
        <f t="shared" ref="BK513" si="9300">C513/C529</f>
        <v>3.3352044157545141E-2</v>
      </c>
      <c r="BL513" s="125">
        <f t="shared" ref="BL513" si="9301">D513/D529</f>
        <v>4.9432143148950079E-2</v>
      </c>
      <c r="BM513" s="126">
        <f t="shared" ref="BM513" si="9302">E513/E529</f>
        <v>3.1573192400564949E-2</v>
      </c>
      <c r="BN513" s="123">
        <f t="shared" ref="BN513" si="9303">F513/F529</f>
        <v>4.9304816757768079E-2</v>
      </c>
      <c r="BO513" s="124">
        <f t="shared" ref="BO513" si="9304">G513/G529</f>
        <v>2.6260107307488855E-2</v>
      </c>
      <c r="BP513" s="125">
        <f t="shared" ref="BP513" si="9305">H513/H529</f>
        <v>5.2249490814495148E-2</v>
      </c>
      <c r="BQ513" s="126">
        <f t="shared" ref="BQ513" si="9306">I513/I529</f>
        <v>3.7123862841147659E-2</v>
      </c>
      <c r="BR513" s="123">
        <f t="shared" ref="BR513" si="9307">J513/J529</f>
        <v>3.8774587384128423E-2</v>
      </c>
      <c r="BS513" s="124">
        <f t="shared" ref="BS513" si="9308">K513/K529</f>
        <v>5.9110028780163824E-2</v>
      </c>
      <c r="BT513" s="125">
        <f t="shared" ref="BT513" si="9309">L513/L529</f>
        <v>2.8010645375914838E-2</v>
      </c>
      <c r="BU513" s="123">
        <f t="shared" ref="BU513" si="9310">M513/M529</f>
        <v>5.3148325951621396E-2</v>
      </c>
      <c r="BV513" s="127">
        <f t="shared" ref="BV513" si="9311">N513/N529</f>
        <v>3.5397705960160307E-2</v>
      </c>
      <c r="BW513" s="128">
        <f t="shared" ref="BW513" si="9312">O513/O529</f>
        <v>5.1885291544029911E-2</v>
      </c>
      <c r="BX513" s="123">
        <f t="shared" ref="BX513" si="9313">P513/P529</f>
        <v>4.1489503056072283E-2</v>
      </c>
      <c r="BY513" s="124">
        <f t="shared" ref="BY513" si="9314">Q513/Q529</f>
        <v>3.7821105813705257E-2</v>
      </c>
      <c r="BZ513" s="125">
        <f t="shared" ref="BZ513" si="9315">R513/R529</f>
        <v>4.7631913111609435E-2</v>
      </c>
      <c r="CA513" s="126">
        <f t="shared" ref="CA513" si="9316">S513/S529</f>
        <v>3.9624754970596469E-2</v>
      </c>
      <c r="CB513" s="123">
        <f t="shared" ref="CB513" si="9317">T513/T529</f>
        <v>3.4648614946112051E-2</v>
      </c>
      <c r="CC513" s="124">
        <f t="shared" ref="CC513" si="9318">U513/U529</f>
        <v>4.5621912887292324E-2</v>
      </c>
      <c r="CD513" s="125">
        <f t="shared" ref="CD513" si="9319">V513/V529</f>
        <v>2.6750062826347974E-2</v>
      </c>
      <c r="CE513" s="126">
        <f t="shared" ref="CE513" si="9320">W513/W529</f>
        <v>6.0781946508172362E-2</v>
      </c>
      <c r="CF513" s="123">
        <f t="shared" ref="CF513" si="9321">X513/X529</f>
        <v>4.0065494887388892E-2</v>
      </c>
      <c r="CG513" s="124">
        <f t="shared" ref="CG513" si="9322">Y513/Y529</f>
        <v>4.1625544267053699E-2</v>
      </c>
      <c r="CH513" s="125">
        <f t="shared" ref="CH513" si="9323">Z513/Z529</f>
        <v>4.8406004754306557E-2</v>
      </c>
      <c r="CI513" s="123">
        <f t="shared" ref="CI513" si="9324">AA513/AA529</f>
        <v>4.3446336509920323E-2</v>
      </c>
      <c r="CJ513" s="129">
        <f t="shared" ref="CJ513" si="9325">AB513/AB529</f>
        <v>4.2500800723263225E-2</v>
      </c>
      <c r="CK513" s="130">
        <f t="shared" ref="CK513" si="9326">AC513/AC529</f>
        <v>4.3026544078471014E-2</v>
      </c>
    </row>
    <row r="514" spans="1:89" x14ac:dyDescent="0.25">
      <c r="A514" s="131" t="s">
        <v>25</v>
      </c>
      <c r="B514" s="197">
        <v>2137</v>
      </c>
      <c r="C514" s="181">
        <v>1613</v>
      </c>
      <c r="D514" s="182">
        <v>1201</v>
      </c>
      <c r="E514" s="183">
        <v>713</v>
      </c>
      <c r="F514" s="180">
        <v>1382</v>
      </c>
      <c r="G514" s="184">
        <v>744</v>
      </c>
      <c r="H514" s="182">
        <v>2597</v>
      </c>
      <c r="I514" s="183">
        <v>2127</v>
      </c>
      <c r="J514" s="180">
        <v>347</v>
      </c>
      <c r="K514" s="181">
        <v>456</v>
      </c>
      <c r="L514" s="182">
        <v>880</v>
      </c>
      <c r="M514" s="180">
        <v>1843</v>
      </c>
      <c r="N514" s="185">
        <v>1841</v>
      </c>
      <c r="O514" s="198">
        <v>2515</v>
      </c>
      <c r="P514" s="180">
        <v>1338</v>
      </c>
      <c r="Q514" s="181">
        <v>1062</v>
      </c>
      <c r="R514" s="182">
        <v>1861</v>
      </c>
      <c r="S514" s="183">
        <v>1429</v>
      </c>
      <c r="T514" s="189">
        <v>335</v>
      </c>
      <c r="U514" s="180">
        <v>443</v>
      </c>
      <c r="V514" s="182">
        <v>1052</v>
      </c>
      <c r="W514" s="199">
        <v>2533</v>
      </c>
      <c r="X514" s="180">
        <v>1268</v>
      </c>
      <c r="Y514" s="184">
        <v>660</v>
      </c>
      <c r="Z514" s="182">
        <v>3025</v>
      </c>
      <c r="AA514" s="180">
        <v>3013</v>
      </c>
      <c r="AB514" s="162">
        <f t="shared" si="9075"/>
        <v>19264</v>
      </c>
      <c r="AC514" s="165">
        <f t="shared" si="9106"/>
        <v>19151</v>
      </c>
      <c r="AE514" s="256" t="str">
        <f>$AE$18</f>
        <v>18:00 - 18:59</v>
      </c>
      <c r="AF514" s="120">
        <f t="shared" si="9297"/>
        <v>2233</v>
      </c>
      <c r="AG514" s="181">
        <f t="shared" si="9297"/>
        <v>5250</v>
      </c>
      <c r="AH514" s="182">
        <f t="shared" si="9297"/>
        <v>1540</v>
      </c>
      <c r="AI514" s="183">
        <f t="shared" si="9297"/>
        <v>1924</v>
      </c>
      <c r="AJ514" s="180">
        <f t="shared" si="9297"/>
        <v>1289</v>
      </c>
      <c r="AK514" s="184">
        <f t="shared" si="9297"/>
        <v>3049</v>
      </c>
      <c r="AL514" s="182">
        <f t="shared" si="9297"/>
        <v>3242</v>
      </c>
      <c r="AM514" s="183">
        <f t="shared" si="9297"/>
        <v>6566</v>
      </c>
      <c r="AN514" s="180">
        <f t="shared" si="9297"/>
        <v>932</v>
      </c>
      <c r="AO514" s="184">
        <f t="shared" si="9297"/>
        <v>321</v>
      </c>
      <c r="AP514" s="182">
        <f t="shared" si="9298"/>
        <v>3765</v>
      </c>
      <c r="AQ514" s="180">
        <f t="shared" si="9298"/>
        <v>1195</v>
      </c>
      <c r="AR514" s="185">
        <f t="shared" si="9298"/>
        <v>5002</v>
      </c>
      <c r="AS514" s="186">
        <f t="shared" si="9298"/>
        <v>3151</v>
      </c>
      <c r="AT514" s="180">
        <f t="shared" si="9298"/>
        <v>2767</v>
      </c>
      <c r="AU514" s="184">
        <f t="shared" si="9298"/>
        <v>2390</v>
      </c>
      <c r="AV514" s="182">
        <f t="shared" si="9298"/>
        <v>2700</v>
      </c>
      <c r="AW514" s="183">
        <f t="shared" si="9298"/>
        <v>3468</v>
      </c>
      <c r="AX514" s="180">
        <f t="shared" si="9298"/>
        <v>1735</v>
      </c>
      <c r="AY514" s="184">
        <f t="shared" si="9298"/>
        <v>361</v>
      </c>
      <c r="AZ514" s="182">
        <f t="shared" si="9299"/>
        <v>4281</v>
      </c>
      <c r="BA514" s="183">
        <f t="shared" si="9299"/>
        <v>2837</v>
      </c>
      <c r="BB514" s="180">
        <f t="shared" si="9299"/>
        <v>2929</v>
      </c>
      <c r="BC514" s="184">
        <f t="shared" si="9299"/>
        <v>1021</v>
      </c>
      <c r="BD514" s="182">
        <f t="shared" si="9299"/>
        <v>4217</v>
      </c>
      <c r="BE514" s="180">
        <f t="shared" si="9299"/>
        <v>6941</v>
      </c>
      <c r="BF514" s="164">
        <f>SUM(AF514,AH514,AJ514,AL514,AN514,AP514,AR514,AT514,AV514,AX514,AZ514,BB514,BD514)</f>
        <v>36632</v>
      </c>
      <c r="BG514" s="165">
        <f>SUM(AG514,AI514,AK514,AM514,AO514,AQ514,AS514,AU514,AW514,AY514,BA514,BC514,BE514)</f>
        <v>38474</v>
      </c>
      <c r="BI514" s="131" t="s">
        <v>25</v>
      </c>
      <c r="BJ514" s="123">
        <f>B514/B529</f>
        <v>4.8744326087452383E-2</v>
      </c>
      <c r="BK514" s="124">
        <f t="shared" ref="BK514" si="9327">C514/C529</f>
        <v>3.7725699317054918E-2</v>
      </c>
      <c r="BL514" s="125">
        <f t="shared" ref="BL514" si="9328">D514/D529</f>
        <v>4.9064466051147969E-2</v>
      </c>
      <c r="BM514" s="126">
        <f t="shared" ref="BM514" si="9329">E514/E529</f>
        <v>3.2484395644448494E-2</v>
      </c>
      <c r="BN514" s="123">
        <f t="shared" ref="BN514" si="9330">F514/F529</f>
        <v>5.0698851755383544E-2</v>
      </c>
      <c r="BO514" s="124">
        <f t="shared" ref="BO514" si="9331">G514/G529</f>
        <v>2.8111539333484471E-2</v>
      </c>
      <c r="BP514" s="125">
        <f t="shared" ref="BP514" si="9332">H514/H529</f>
        <v>5.2370485389905019E-2</v>
      </c>
      <c r="BQ514" s="126">
        <f t="shared" ref="BQ514" si="9333">I514/I529</f>
        <v>3.7211336599020296E-2</v>
      </c>
      <c r="BR514" s="123">
        <f t="shared" ref="BR514" si="9334">J514/J529</f>
        <v>3.9226769161202803E-2</v>
      </c>
      <c r="BS514" s="124">
        <f t="shared" ref="BS514" si="9335">K514/K529</f>
        <v>5.0475979632499446E-2</v>
      </c>
      <c r="BT514" s="125">
        <f t="shared" ref="BT514" si="9336">L514/L529</f>
        <v>2.927478376580173E-2</v>
      </c>
      <c r="BU514" s="123">
        <f t="shared" ref="BU514" si="9337">M514/M529</f>
        <v>5.7081797627528109E-2</v>
      </c>
      <c r="BV514" s="127">
        <f t="shared" ref="BV514" si="9338">N514/N529</f>
        <v>3.6345329990326337E-2</v>
      </c>
      <c r="BW514" s="128">
        <f t="shared" ref="BW514" si="9339">O514/O529</f>
        <v>5.0015909633282951E-2</v>
      </c>
      <c r="BX514" s="123">
        <f t="shared" ref="BX514" si="9340">P514/P529</f>
        <v>4.4445920807866066E-2</v>
      </c>
      <c r="BY514" s="124">
        <f t="shared" ref="BY514" si="9341">Q514/Q529</f>
        <v>3.7785526222158972E-2</v>
      </c>
      <c r="BZ514" s="125">
        <f t="shared" ref="BZ514" si="9342">R514/R529</f>
        <v>5.0279631480831061E-2</v>
      </c>
      <c r="CA514" s="126">
        <f t="shared" ref="CA514" si="9343">S514/S529</f>
        <v>4.0016802016241949E-2</v>
      </c>
      <c r="CB514" s="123">
        <f t="shared" ref="CB514" si="9344">T514/T529</f>
        <v>2.9838781508862565E-2</v>
      </c>
      <c r="CC514" s="124">
        <f t="shared" ref="CC514" si="9345">U514/U529</f>
        <v>3.9784463403682087E-2</v>
      </c>
      <c r="CD514" s="125">
        <f t="shared" ref="CD514" si="9346">V514/V529</f>
        <v>2.9374808030603411E-2</v>
      </c>
      <c r="CE514" s="126">
        <f t="shared" ref="CE514" si="9347">W514/W529</f>
        <v>5.8808506686478454E-2</v>
      </c>
      <c r="CF514" s="123">
        <f t="shared" ref="CF514" si="9348">X514/X529</f>
        <v>4.2371182249548889E-2</v>
      </c>
      <c r="CG514" s="124">
        <f t="shared" ref="CG514" si="9349">Y514/Y529</f>
        <v>3.8316400580551524E-2</v>
      </c>
      <c r="CH514" s="125">
        <f t="shared" ref="CH514" si="9350">Z514/Z529</f>
        <v>4.9252662086033412E-2</v>
      </c>
      <c r="CI514" s="123">
        <f t="shared" ref="CI514" si="9351">AA514/AA529</f>
        <v>4.7070770192157475E-2</v>
      </c>
      <c r="CJ514" s="129">
        <f t="shared" ref="CJ514" si="9352">AB514/AB529</f>
        <v>4.3759242390857447E-2</v>
      </c>
      <c r="CK514" s="130">
        <f t="shared" ref="CK514" si="9353">AC514/AC529</f>
        <v>4.360487620504834E-2</v>
      </c>
    </row>
    <row r="515" spans="1:89" ht="13.8" thickBot="1" x14ac:dyDescent="0.3">
      <c r="A515" s="139" t="s">
        <v>26</v>
      </c>
      <c r="B515" s="194">
        <v>1751</v>
      </c>
      <c r="C515" s="188">
        <v>1624</v>
      </c>
      <c r="D515" s="189">
        <v>979</v>
      </c>
      <c r="E515" s="190">
        <v>876</v>
      </c>
      <c r="F515" s="187">
        <v>1140</v>
      </c>
      <c r="G515" s="191">
        <v>899</v>
      </c>
      <c r="H515" s="189">
        <v>2351</v>
      </c>
      <c r="I515" s="190">
        <v>2411</v>
      </c>
      <c r="J515" s="187">
        <v>368</v>
      </c>
      <c r="K515" s="188">
        <v>419</v>
      </c>
      <c r="L515" s="189">
        <v>988</v>
      </c>
      <c r="M515" s="187">
        <v>1391</v>
      </c>
      <c r="N515" s="192">
        <v>2028</v>
      </c>
      <c r="O515" s="195">
        <v>2247</v>
      </c>
      <c r="P515" s="187">
        <v>1197</v>
      </c>
      <c r="Q515" s="188">
        <v>1183</v>
      </c>
      <c r="R515" s="189">
        <v>1723</v>
      </c>
      <c r="S515" s="190">
        <v>1417</v>
      </c>
      <c r="T515" s="187">
        <v>355</v>
      </c>
      <c r="U515" s="191">
        <v>449</v>
      </c>
      <c r="V515" s="189">
        <v>1168</v>
      </c>
      <c r="W515" s="196">
        <v>2118</v>
      </c>
      <c r="X515" s="187">
        <v>1409</v>
      </c>
      <c r="Y515" s="191">
        <v>684</v>
      </c>
      <c r="Z515" s="189">
        <v>3036</v>
      </c>
      <c r="AA515" s="187">
        <v>3107</v>
      </c>
      <c r="AB515" s="162">
        <f t="shared" si="9075"/>
        <v>18493</v>
      </c>
      <c r="AC515" s="165">
        <f t="shared" si="9106"/>
        <v>18825</v>
      </c>
      <c r="AE515" s="254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26</v>
      </c>
      <c r="BJ515" s="123">
        <f>B515/B529</f>
        <v>3.9939782395474556E-2</v>
      </c>
      <c r="BK515" s="124">
        <f t="shared" ref="BK515" si="9354">C515/C529</f>
        <v>3.7982973149967257E-2</v>
      </c>
      <c r="BL515" s="125">
        <f t="shared" ref="BL515" si="9355">D515/D529</f>
        <v>3.9995097638695971E-2</v>
      </c>
      <c r="BM515" s="126">
        <f t="shared" ref="BM515" si="9356">E515/E529</f>
        <v>3.991070208209941E-2</v>
      </c>
      <c r="BN515" s="123">
        <f t="shared" ref="BN515" si="9357">F515/F529</f>
        <v>4.1821049928463992E-2</v>
      </c>
      <c r="BO515" s="124">
        <f t="shared" ref="BO515" si="9358">G515/G529</f>
        <v>3.3968110027960401E-2</v>
      </c>
      <c r="BP515" s="125">
        <f t="shared" ref="BP515" si="9359">H515/H529</f>
        <v>4.7409707798100387E-2</v>
      </c>
      <c r="BQ515" s="126">
        <f t="shared" ref="BQ515" si="9360">I515/I529</f>
        <v>4.2179846046186145E-2</v>
      </c>
      <c r="BR515" s="123">
        <f t="shared" ref="BR515" si="9361">J515/J529</f>
        <v>4.1600723490843317E-2</v>
      </c>
      <c r="BS515" s="124">
        <f t="shared" ref="BS515" si="9362">K515/K529</f>
        <v>4.6380340934248393E-2</v>
      </c>
      <c r="BT515" s="125">
        <f t="shared" ref="BT515" si="9363">L515/L529</f>
        <v>3.2867598137059216E-2</v>
      </c>
      <c r="BU515" s="123">
        <f t="shared" ref="BU515" si="9364">M515/M529</f>
        <v>4.3082355127450678E-2</v>
      </c>
      <c r="BV515" s="127">
        <f t="shared" ref="BV515" si="9365">N515/N529</f>
        <v>4.003711527451484E-2</v>
      </c>
      <c r="BW515" s="128">
        <f t="shared" ref="BW515" si="9366">O515/O529</f>
        <v>4.4686182483493757E-2</v>
      </c>
      <c r="BX515" s="123">
        <f t="shared" ref="BX515" si="9367">P515/P529</f>
        <v>3.9762157852777043E-2</v>
      </c>
      <c r="BY515" s="124">
        <f t="shared" ref="BY515" si="9368">Q515/Q529</f>
        <v>4.2090656799259947E-2</v>
      </c>
      <c r="BZ515" s="125">
        <f t="shared" ref="BZ515" si="9369">R515/R529</f>
        <v>4.6551211736416936E-2</v>
      </c>
      <c r="CA515" s="126">
        <f t="shared" ref="CA515" si="9370">S515/S529</f>
        <v>3.9680761691402971E-2</v>
      </c>
      <c r="CB515" s="123">
        <f t="shared" ref="CB515" si="9371">T515/T529</f>
        <v>3.1620201300436447E-2</v>
      </c>
      <c r="CC515" s="124">
        <f t="shared" ref="CC515" si="9372">U515/U529</f>
        <v>4.0323304894476872E-2</v>
      </c>
      <c r="CD515" s="125">
        <f t="shared" ref="CD515" si="9373">V515/V529</f>
        <v>3.2613855303939912E-2</v>
      </c>
      <c r="CE515" s="126">
        <f t="shared" ref="CE515" si="9374">W515/W529</f>
        <v>4.9173476968796433E-2</v>
      </c>
      <c r="CF515" s="123">
        <f t="shared" ref="CF515" si="9375">X515/X529</f>
        <v>4.7082804250484528E-2</v>
      </c>
      <c r="CG515" s="124">
        <f t="shared" ref="CG515" si="9376">Y515/Y529</f>
        <v>3.9709724238026121E-2</v>
      </c>
      <c r="CH515" s="125">
        <f t="shared" ref="CH515" si="9377">Z515/Z529</f>
        <v>4.9431762675437169E-2</v>
      </c>
      <c r="CI515" s="123">
        <f t="shared" ref="CI515" si="9378">AA515/AA529</f>
        <v>4.8539290735822527E-2</v>
      </c>
      <c r="CJ515" s="129">
        <f t="shared" ref="CJ515" si="9379">AB515/AB529</f>
        <v>4.2007873210866215E-2</v>
      </c>
      <c r="CK515" s="130">
        <f t="shared" ref="CK515" si="9380">AC515/AC529</f>
        <v>4.2862607412669569E-2</v>
      </c>
    </row>
    <row r="516" spans="1:89" ht="14.4" thickTop="1" thickBot="1" x14ac:dyDescent="0.3">
      <c r="A516" s="131" t="s">
        <v>27</v>
      </c>
      <c r="B516" s="197">
        <v>1708</v>
      </c>
      <c r="C516" s="181">
        <v>1827</v>
      </c>
      <c r="D516" s="182">
        <v>964</v>
      </c>
      <c r="E516" s="183">
        <v>941</v>
      </c>
      <c r="F516" s="180">
        <v>1059</v>
      </c>
      <c r="G516" s="184">
        <v>1073</v>
      </c>
      <c r="H516" s="182">
        <v>2347</v>
      </c>
      <c r="I516" s="183">
        <v>2545</v>
      </c>
      <c r="J516" s="180">
        <v>452</v>
      </c>
      <c r="K516" s="181">
        <v>367</v>
      </c>
      <c r="L516" s="182">
        <v>1239</v>
      </c>
      <c r="M516" s="180">
        <v>1261</v>
      </c>
      <c r="N516" s="185">
        <v>2144</v>
      </c>
      <c r="O516" s="198">
        <v>1931</v>
      </c>
      <c r="P516" s="180">
        <v>1313</v>
      </c>
      <c r="Q516" s="181">
        <v>1180</v>
      </c>
      <c r="R516" s="182">
        <v>1505</v>
      </c>
      <c r="S516" s="183">
        <v>1522</v>
      </c>
      <c r="T516" s="180">
        <v>474</v>
      </c>
      <c r="U516" s="184">
        <v>415</v>
      </c>
      <c r="V516" s="182">
        <v>1421</v>
      </c>
      <c r="W516" s="199">
        <v>1686</v>
      </c>
      <c r="X516" s="180">
        <v>1274</v>
      </c>
      <c r="Y516" s="184">
        <v>608</v>
      </c>
      <c r="Z516" s="182">
        <v>3026</v>
      </c>
      <c r="AA516" s="180">
        <v>2939</v>
      </c>
      <c r="AB516" s="162">
        <f t="shared" si="9075"/>
        <v>18926</v>
      </c>
      <c r="AC516" s="165">
        <f t="shared" si="9106"/>
        <v>18295</v>
      </c>
      <c r="AE516" s="251" t="s">
        <v>13</v>
      </c>
      <c r="AF516" s="14">
        <f t="shared" ref="AF516:BG516" si="9381">SUM(AF513:AF515)</f>
        <v>4559</v>
      </c>
      <c r="AG516" s="1">
        <f t="shared" si="9381"/>
        <v>10115</v>
      </c>
      <c r="AH516" s="14">
        <f t="shared" si="9381"/>
        <v>3606</v>
      </c>
      <c r="AI516" s="1">
        <f t="shared" si="9381"/>
        <v>3742</v>
      </c>
      <c r="AJ516" s="14">
        <f t="shared" si="9381"/>
        <v>3027</v>
      </c>
      <c r="AK516" s="1">
        <f t="shared" si="9381"/>
        <v>5882</v>
      </c>
      <c r="AL516" s="14">
        <f t="shared" si="9381"/>
        <v>6420</v>
      </c>
      <c r="AM516" s="1">
        <f t="shared" si="9381"/>
        <v>12473</v>
      </c>
      <c r="AN516" s="14">
        <f t="shared" si="9381"/>
        <v>2327</v>
      </c>
      <c r="AO516" s="1">
        <f t="shared" si="9381"/>
        <v>685</v>
      </c>
      <c r="AP516" s="14">
        <f t="shared" si="9381"/>
        <v>7615</v>
      </c>
      <c r="AQ516" s="1">
        <f t="shared" si="9381"/>
        <v>2473</v>
      </c>
      <c r="AR516" s="14">
        <f t="shared" si="9381"/>
        <v>9925</v>
      </c>
      <c r="AS516" s="1">
        <f t="shared" si="9381"/>
        <v>6289</v>
      </c>
      <c r="AT516" s="14">
        <f t="shared" si="9381"/>
        <v>5494</v>
      </c>
      <c r="AU516" s="1">
        <f t="shared" si="9381"/>
        <v>4384</v>
      </c>
      <c r="AV516" s="14">
        <f t="shared" si="9381"/>
        <v>5350</v>
      </c>
      <c r="AW516" s="1">
        <f t="shared" si="9381"/>
        <v>6795</v>
      </c>
      <c r="AX516" s="14">
        <f t="shared" si="9381"/>
        <v>3531</v>
      </c>
      <c r="AY516" s="1">
        <f t="shared" si="9381"/>
        <v>744</v>
      </c>
      <c r="AZ516" s="14">
        <f t="shared" si="9381"/>
        <v>8326</v>
      </c>
      <c r="BA516" s="1">
        <f t="shared" si="9381"/>
        <v>5639</v>
      </c>
      <c r="BB516" s="14">
        <f t="shared" si="9381"/>
        <v>5964</v>
      </c>
      <c r="BC516" s="1">
        <f t="shared" si="9381"/>
        <v>1933</v>
      </c>
      <c r="BD516" s="14">
        <f t="shared" si="9381"/>
        <v>8441</v>
      </c>
      <c r="BE516" s="1">
        <f t="shared" si="9381"/>
        <v>12834</v>
      </c>
      <c r="BF516" s="166">
        <f t="shared" si="9381"/>
        <v>74585</v>
      </c>
      <c r="BG516" s="167">
        <f t="shared" si="9381"/>
        <v>73988</v>
      </c>
      <c r="BI516" s="131" t="s">
        <v>27</v>
      </c>
      <c r="BJ516" s="123">
        <f>B516/B529</f>
        <v>3.89589653520677E-2</v>
      </c>
      <c r="BK516" s="124">
        <f t="shared" ref="BK516" si="9382">C516/C529</f>
        <v>4.2730844793713162E-2</v>
      </c>
      <c r="BL516" s="125">
        <f t="shared" ref="BL516" si="9383">D516/D529</f>
        <v>3.9382302475692459E-2</v>
      </c>
      <c r="BM516" s="126">
        <f t="shared" ref="BM516" si="9384">E516/E529</f>
        <v>4.2872112624720946E-2</v>
      </c>
      <c r="BN516" s="123">
        <f t="shared" ref="BN516" si="9385">F516/F529</f>
        <v>3.8849554275652079E-2</v>
      </c>
      <c r="BO516" s="124">
        <f t="shared" ref="BO516" si="9386">G516/G529</f>
        <v>4.0542582936597897E-2</v>
      </c>
      <c r="BP516" s="125">
        <f t="shared" ref="BP516" si="9387">H516/H529</f>
        <v>4.7329044747827141E-2</v>
      </c>
      <c r="BQ516" s="126">
        <f t="shared" ref="BQ516" si="9388">I516/I529</f>
        <v>4.4524142757172848E-2</v>
      </c>
      <c r="BR516" s="123">
        <f t="shared" ref="BR516" si="9389">J516/J529</f>
        <v>5.1096540809405379E-2</v>
      </c>
      <c r="BS516" s="124">
        <f t="shared" ref="BS516" si="9390">K516/K529</f>
        <v>4.0624308169138812E-2</v>
      </c>
      <c r="BT516" s="125">
        <f t="shared" ref="BT516" si="9391">L516/L529</f>
        <v>4.1217564870259481E-2</v>
      </c>
      <c r="BU516" s="123">
        <f t="shared" ref="BU516" si="9392">M516/M529</f>
        <v>3.9055966797782386E-2</v>
      </c>
      <c r="BV516" s="127">
        <f t="shared" ref="BV516" si="9393">N516/N529</f>
        <v>4.2327206680749414E-2</v>
      </c>
      <c r="BW516" s="128">
        <f t="shared" ref="BW516" si="9394">O516/O529</f>
        <v>3.840187733672739E-2</v>
      </c>
      <c r="BX516" s="123">
        <f t="shared" ref="BX516" si="9395">P516/P529</f>
        <v>4.361546638320489E-2</v>
      </c>
      <c r="BY516" s="124">
        <f t="shared" ref="BY516" si="9396">Q516/Q529</f>
        <v>4.1983918024621078E-2</v>
      </c>
      <c r="BZ516" s="125">
        <f t="shared" ref="BZ516" si="9397">R516/R529</f>
        <v>4.0661389241617808E-2</v>
      </c>
      <c r="CA516" s="126">
        <f t="shared" ref="CA516" si="9398">S516/S529</f>
        <v>4.2621114533744051E-2</v>
      </c>
      <c r="CB516" s="123">
        <f t="shared" ref="CB516" si="9399">T516/T529</f>
        <v>4.2219649060301061E-2</v>
      </c>
      <c r="CC516" s="124">
        <f t="shared" ref="CC516" si="9400">U516/U529</f>
        <v>3.7269869779973056E-2</v>
      </c>
      <c r="CD516" s="125">
        <f t="shared" ref="CD516" si="9401">V516/V529</f>
        <v>3.96783290983721E-2</v>
      </c>
      <c r="CE516" s="126">
        <f t="shared" ref="CE516" si="9402">W516/W529</f>
        <v>3.9143759286775631E-2</v>
      </c>
      <c r="CF516" s="123">
        <f t="shared" ref="CF516" si="9403">X516/X529</f>
        <v>4.2571676802780192E-2</v>
      </c>
      <c r="CG516" s="124">
        <f t="shared" ref="CG516" si="9404">Y516/Y529</f>
        <v>3.5297532656023221E-2</v>
      </c>
      <c r="CH516" s="125">
        <f t="shared" ref="CH516" si="9405">Z516/Z529</f>
        <v>4.9268943957797386E-2</v>
      </c>
      <c r="CI516" s="123">
        <f t="shared" ref="CI516" si="9406">AA516/AA529</f>
        <v>4.5914700827995626E-2</v>
      </c>
      <c r="CJ516" s="129">
        <f t="shared" ref="CJ516" si="9407">AB516/AB529</f>
        <v>4.2991456680303568E-2</v>
      </c>
      <c r="CK516" s="130">
        <f t="shared" ref="CK516" si="9408">AC516/AC529</f>
        <v>4.1655851400520041E-2</v>
      </c>
    </row>
    <row r="517" spans="1:89" ht="13.8" thickTop="1" x14ac:dyDescent="0.25">
      <c r="A517" s="139" t="s">
        <v>28</v>
      </c>
      <c r="B517" s="194">
        <v>1627</v>
      </c>
      <c r="C517" s="188">
        <v>2383</v>
      </c>
      <c r="D517" s="189">
        <v>956</v>
      </c>
      <c r="E517" s="190">
        <v>1081</v>
      </c>
      <c r="F517" s="187">
        <v>1110</v>
      </c>
      <c r="G517" s="191">
        <v>1204</v>
      </c>
      <c r="H517" s="189">
        <v>2527</v>
      </c>
      <c r="I517" s="190">
        <v>3157</v>
      </c>
      <c r="J517" s="187">
        <v>617</v>
      </c>
      <c r="K517" s="188">
        <v>319</v>
      </c>
      <c r="L517" s="189">
        <v>2055</v>
      </c>
      <c r="M517" s="187">
        <v>1077</v>
      </c>
      <c r="N517" s="192">
        <v>2743</v>
      </c>
      <c r="O517" s="195">
        <v>1891</v>
      </c>
      <c r="P517" s="187">
        <v>1684</v>
      </c>
      <c r="Q517" s="188">
        <v>1145</v>
      </c>
      <c r="R517" s="189">
        <v>1725</v>
      </c>
      <c r="S517" s="190">
        <v>1833</v>
      </c>
      <c r="T517" s="187">
        <v>750</v>
      </c>
      <c r="U517" s="191">
        <v>299</v>
      </c>
      <c r="V517" s="189">
        <v>2127</v>
      </c>
      <c r="W517" s="196">
        <v>1737</v>
      </c>
      <c r="X517" s="187">
        <v>1593</v>
      </c>
      <c r="Y517" s="191">
        <v>584</v>
      </c>
      <c r="Z517" s="189">
        <v>3135</v>
      </c>
      <c r="AA517" s="187">
        <v>3862</v>
      </c>
      <c r="AB517" s="162">
        <f t="shared" si="9075"/>
        <v>22649</v>
      </c>
      <c r="AC517" s="165">
        <f t="shared" si="9106"/>
        <v>20572</v>
      </c>
      <c r="BI517" s="139" t="s">
        <v>28</v>
      </c>
      <c r="BJ517" s="123">
        <f>B517/B529</f>
        <v>3.7111379758673388E-2</v>
      </c>
      <c r="BK517" s="124">
        <f t="shared" ref="BK517" si="9409">C517/C529</f>
        <v>5.5734867620918699E-2</v>
      </c>
      <c r="BL517" s="125">
        <f t="shared" ref="BL517" si="9410">D517/D529</f>
        <v>3.9055478388757253E-2</v>
      </c>
      <c r="BM517" s="126">
        <f t="shared" ref="BM517" si="9411">E517/E529</f>
        <v>4.9250535331905779E-2</v>
      </c>
      <c r="BN517" s="123">
        <f t="shared" ref="BN517" si="9412">F517/F529</f>
        <v>4.0720495982978097E-2</v>
      </c>
      <c r="BO517" s="124">
        <f t="shared" ref="BO517" si="9413">G517/G529</f>
        <v>4.549232978160659E-2</v>
      </c>
      <c r="BP517" s="125">
        <f t="shared" ref="BP517" si="9414">H517/H529</f>
        <v>5.0958882010123212E-2</v>
      </c>
      <c r="BQ517" s="126">
        <f t="shared" ref="BQ517" si="9415">I517/I529</f>
        <v>5.5230930720783764E-2</v>
      </c>
      <c r="BR517" s="123">
        <f t="shared" ref="BR517" si="9416">J517/J529</f>
        <v>6.9749039113723724E-2</v>
      </c>
      <c r="BS517" s="124">
        <f t="shared" ref="BS517" si="9417">K517/K529</f>
        <v>3.5311047155191497E-2</v>
      </c>
      <c r="BT517" s="125">
        <f t="shared" ref="BT517" si="9418">L517/L529</f>
        <v>6.8363273453093815E-2</v>
      </c>
      <c r="BU517" s="123">
        <f t="shared" ref="BU517" si="9419">M517/M529</f>
        <v>3.3357078700405739E-2</v>
      </c>
      <c r="BV517" s="127">
        <f t="shared" ref="BV517" si="9420">N517/N529</f>
        <v>5.4152764890529684E-2</v>
      </c>
      <c r="BW517" s="128">
        <f t="shared" ref="BW517" si="9421">O517/O529</f>
        <v>3.760639567257975E-2</v>
      </c>
      <c r="BX517" s="123">
        <f t="shared" ref="BX517" si="9422">P517/P529</f>
        <v>5.5939410045176718E-2</v>
      </c>
      <c r="BY517" s="124">
        <f t="shared" ref="BY517" si="9423">Q517/Q529</f>
        <v>4.0738632320500963E-2</v>
      </c>
      <c r="BZ517" s="125">
        <f t="shared" ref="BZ517" si="9424">R517/R529</f>
        <v>4.660524680517656E-2</v>
      </c>
      <c r="CA517" s="126">
        <f t="shared" ref="CA517" si="9425">S517/S529</f>
        <v>5.1330159619154297E-2</v>
      </c>
      <c r="CB517" s="123">
        <f t="shared" ref="CB517" si="9426">T517/T529</f>
        <v>6.6803242184020659E-2</v>
      </c>
      <c r="CC517" s="124">
        <f t="shared" ref="CC517" si="9427">U517/U529</f>
        <v>2.6852267624607094E-2</v>
      </c>
      <c r="CD517" s="125">
        <f t="shared" ref="CD517" si="9428">V517/V529</f>
        <v>5.9391840951609751E-2</v>
      </c>
      <c r="CE517" s="126">
        <f t="shared" ref="CE517" si="9429">W517/W529</f>
        <v>4.0327823179791979E-2</v>
      </c>
      <c r="CF517" s="123">
        <f t="shared" ref="CF517" si="9430">X517/X529</f>
        <v>5.3231303882911182E-2</v>
      </c>
      <c r="CG517" s="124">
        <f t="shared" ref="CG517" si="9431">Y517/Y529</f>
        <v>3.3904208998548624E-2</v>
      </c>
      <c r="CH517" s="125">
        <f t="shared" ref="CH517" si="9432">Z517/Z529</f>
        <v>5.1043667980070991E-2</v>
      </c>
      <c r="CI517" s="123">
        <f t="shared" ref="CI517" si="9433">AA517/AA529</f>
        <v>6.0334322762068425E-2</v>
      </c>
      <c r="CJ517" s="129">
        <f t="shared" ref="CJ517" si="9434">AB517/AB529</f>
        <v>5.1448457273179517E-2</v>
      </c>
      <c r="CK517" s="130">
        <f t="shared" ref="CK517" si="9435">AC517/AC529</f>
        <v>4.6840348456490752E-2</v>
      </c>
    </row>
    <row r="518" spans="1:89" x14ac:dyDescent="0.25">
      <c r="A518" s="131" t="s">
        <v>29</v>
      </c>
      <c r="B518" s="197">
        <v>2127</v>
      </c>
      <c r="C518" s="181">
        <v>3503</v>
      </c>
      <c r="D518" s="182">
        <v>1627</v>
      </c>
      <c r="E518" s="183">
        <v>1448</v>
      </c>
      <c r="F518" s="180">
        <v>1507</v>
      </c>
      <c r="G518" s="184">
        <v>2078</v>
      </c>
      <c r="H518" s="182">
        <v>2757</v>
      </c>
      <c r="I518" s="183">
        <v>4416</v>
      </c>
      <c r="J518" s="180">
        <v>969</v>
      </c>
      <c r="K518" s="181">
        <v>303</v>
      </c>
      <c r="L518" s="182">
        <v>2773</v>
      </c>
      <c r="M518" s="180">
        <v>1134</v>
      </c>
      <c r="N518" s="185">
        <v>3937</v>
      </c>
      <c r="O518" s="198">
        <v>2593</v>
      </c>
      <c r="P518" s="180">
        <v>2275</v>
      </c>
      <c r="Q518" s="181">
        <v>1459</v>
      </c>
      <c r="R518" s="182">
        <v>2112</v>
      </c>
      <c r="S518" s="183">
        <v>2662</v>
      </c>
      <c r="T518" s="180">
        <v>1332</v>
      </c>
      <c r="U518" s="184">
        <v>263</v>
      </c>
      <c r="V518" s="182">
        <v>2998</v>
      </c>
      <c r="W518" s="199">
        <v>2197</v>
      </c>
      <c r="X518" s="180">
        <v>2201</v>
      </c>
      <c r="Y518" s="184">
        <v>770</v>
      </c>
      <c r="Z518" s="182">
        <v>3681</v>
      </c>
      <c r="AA518" s="180">
        <v>4560</v>
      </c>
      <c r="AB518" s="162">
        <f t="shared" si="9075"/>
        <v>30296</v>
      </c>
      <c r="AC518" s="165">
        <f t="shared" si="9106"/>
        <v>27386</v>
      </c>
      <c r="BI518" s="131" t="s">
        <v>29</v>
      </c>
      <c r="BJ518" s="123">
        <f>B518/B529</f>
        <v>4.8516229100613581E-2</v>
      </c>
      <c r="BK518" s="124">
        <f t="shared" ref="BK518" si="9436">C518/C529</f>
        <v>8.193002151744784E-2</v>
      </c>
      <c r="BL518" s="125">
        <f t="shared" ref="BL518" si="9437">D518/D529</f>
        <v>6.646784868044775E-2</v>
      </c>
      <c r="BM518" s="126">
        <f t="shared" ref="BM518" si="9438">E518/E529</f>
        <v>6.5971114857168889E-2</v>
      </c>
      <c r="BN518" s="123">
        <f t="shared" ref="BN518" si="9439">F518/F529</f>
        <v>5.5284493194908101E-2</v>
      </c>
      <c r="BO518" s="124">
        <f t="shared" ref="BO518" si="9440">G518/G529</f>
        <v>7.8515831633038616E-2</v>
      </c>
      <c r="BP518" s="125">
        <f t="shared" ref="BP518" si="9441">H518/H529</f>
        <v>5.5597007400834862E-2</v>
      </c>
      <c r="BQ518" s="126">
        <f t="shared" ref="BQ518" si="9442">I518/I529</f>
        <v>7.7256822953114063E-2</v>
      </c>
      <c r="BR518" s="123">
        <f t="shared" ref="BR518" si="9443">J518/J529</f>
        <v>0.10954103549626951</v>
      </c>
      <c r="BS518" s="124">
        <f t="shared" ref="BS518" si="9444">K518/K529</f>
        <v>3.3539960150542399E-2</v>
      </c>
      <c r="BT518" s="125">
        <f t="shared" ref="BT518" si="9445">L518/L529</f>
        <v>9.224883566200931E-2</v>
      </c>
      <c r="BU518" s="123">
        <f t="shared" ref="BU518" si="9446">M518/M529</f>
        <v>3.512249512187568E-2</v>
      </c>
      <c r="BV518" s="127">
        <f t="shared" ref="BV518" si="9447">N518/N529</f>
        <v>7.7724912640909721E-2</v>
      </c>
      <c r="BW518" s="128">
        <f t="shared" ref="BW518" si="9448">O518/O529</f>
        <v>5.1567098878370854E-2</v>
      </c>
      <c r="BX518" s="123">
        <f t="shared" ref="BX518" si="9449">P518/P529</f>
        <v>7.5571352644166895E-2</v>
      </c>
      <c r="BY518" s="124">
        <f t="shared" ref="BY518" si="9450">Q518/Q529</f>
        <v>5.1910624066035721E-2</v>
      </c>
      <c r="BZ518" s="125">
        <f t="shared" ref="BZ518" si="9451">R518/R529</f>
        <v>5.7061032610163993E-2</v>
      </c>
      <c r="CA518" s="126">
        <f t="shared" ref="CA518" si="9452">S518/S529</f>
        <v>7.4544945393447221E-2</v>
      </c>
      <c r="CB518" s="123">
        <f t="shared" ref="CB518" si="9453">T518/T529</f>
        <v>0.1186425581188207</v>
      </c>
      <c r="CC518" s="124">
        <f t="shared" ref="CC518" si="9454">U518/U529</f>
        <v>2.3619218679838346E-2</v>
      </c>
      <c r="CD518" s="125">
        <f t="shared" ref="CD518" si="9455">V518/V529</f>
        <v>8.3712618322955346E-2</v>
      </c>
      <c r="CE518" s="126">
        <f t="shared" ref="CE518" si="9456">W518/W529</f>
        <v>5.100761515601783E-2</v>
      </c>
      <c r="CF518" s="123">
        <f t="shared" ref="CF518" si="9457">X518/X529</f>
        <v>7.3548085277016645E-2</v>
      </c>
      <c r="CG518" s="124">
        <f t="shared" ref="CG518" si="9458">Y518/Y529</f>
        <v>4.470246734397678E-2</v>
      </c>
      <c r="CH518" s="125">
        <f t="shared" ref="CH518" si="9459">Z518/Z529</f>
        <v>5.9933569963202968E-2</v>
      </c>
      <c r="CI518" s="123">
        <f t="shared" ref="CI518" si="9460">AA518/AA529</f>
        <v>7.1238868926730203E-2</v>
      </c>
      <c r="CJ518" s="129">
        <f t="shared" ref="CJ518" si="9461">AB518/AB529</f>
        <v>6.8819041085621729E-2</v>
      </c>
      <c r="CK518" s="130">
        <f t="shared" ref="CK518" si="9462">AC518/AC529</f>
        <v>6.2355132356088652E-2</v>
      </c>
    </row>
    <row r="519" spans="1:89" x14ac:dyDescent="0.25">
      <c r="A519" s="139" t="s">
        <v>30</v>
      </c>
      <c r="B519" s="280">
        <v>2326</v>
      </c>
      <c r="C519" s="267">
        <v>4865</v>
      </c>
      <c r="D519" s="268">
        <v>2066</v>
      </c>
      <c r="E519" s="269">
        <v>1818</v>
      </c>
      <c r="F519" s="266">
        <v>1738</v>
      </c>
      <c r="G519" s="270">
        <v>2833</v>
      </c>
      <c r="H519" s="268">
        <v>3178</v>
      </c>
      <c r="I519" s="269">
        <v>5907</v>
      </c>
      <c r="J519" s="266">
        <v>1395</v>
      </c>
      <c r="K519" s="267">
        <v>364</v>
      </c>
      <c r="L519" s="268">
        <v>3850</v>
      </c>
      <c r="M519" s="266">
        <v>1278</v>
      </c>
      <c r="N519" s="271">
        <v>4923</v>
      </c>
      <c r="O519" s="281">
        <v>3138</v>
      </c>
      <c r="P519" s="266">
        <v>2727</v>
      </c>
      <c r="Q519" s="267">
        <v>1994</v>
      </c>
      <c r="R519" s="268">
        <v>2650</v>
      </c>
      <c r="S519" s="269">
        <v>3327</v>
      </c>
      <c r="T519" s="266">
        <v>1796</v>
      </c>
      <c r="U519" s="270">
        <v>383</v>
      </c>
      <c r="V519" s="268">
        <v>4045</v>
      </c>
      <c r="W519" s="282">
        <v>2802</v>
      </c>
      <c r="X519" s="266">
        <v>3035</v>
      </c>
      <c r="Y519" s="270">
        <v>912</v>
      </c>
      <c r="Z519" s="268">
        <v>4224</v>
      </c>
      <c r="AA519" s="266">
        <v>5893</v>
      </c>
      <c r="AB519" s="162">
        <f t="shared" si="9075"/>
        <v>37953</v>
      </c>
      <c r="AC519" s="165">
        <f t="shared" si="9106"/>
        <v>35514</v>
      </c>
      <c r="BI519" s="139" t="s">
        <v>30</v>
      </c>
      <c r="BJ519" s="123">
        <f>B519/B529</f>
        <v>5.3055359138705779E-2</v>
      </c>
      <c r="BK519" s="124">
        <f t="shared" ref="BK519" si="9463">C519/C529</f>
        <v>0.11378519973804846</v>
      </c>
      <c r="BL519" s="125">
        <f t="shared" ref="BL519" si="9464">D519/D529</f>
        <v>8.440232045101724E-2</v>
      </c>
      <c r="BM519" s="126">
        <f t="shared" ref="BM519" si="9465">E519/E529</f>
        <v>8.2828374869014537E-2</v>
      </c>
      <c r="BN519" s="123">
        <f t="shared" ref="BN519" si="9466">F519/F529</f>
        <v>6.3758758575149496E-2</v>
      </c>
      <c r="BO519" s="124">
        <f t="shared" ref="BO519" si="9467">G519/G529</f>
        <v>0.10704299856419557</v>
      </c>
      <c r="BP519" s="125">
        <f t="shared" ref="BP519" si="9468">H519/H529</f>
        <v>6.4086793442094017E-2</v>
      </c>
      <c r="BQ519" s="126">
        <f t="shared" ref="BQ519" si="9469">I519/I529</f>
        <v>0.10334149755073478</v>
      </c>
      <c r="BR519" s="123">
        <f t="shared" ref="BR519" si="9470">J519/J529</f>
        <v>0.15769839475469138</v>
      </c>
      <c r="BS519" s="124">
        <f t="shared" ref="BS519" si="9471">K519/K529</f>
        <v>4.0292229355767102E-2</v>
      </c>
      <c r="BT519" s="125">
        <f t="shared" ref="BT519" si="9472">L519/L529</f>
        <v>0.12807717897538257</v>
      </c>
      <c r="BU519" s="123">
        <f t="shared" ref="BU519" si="9473">M519/M529</f>
        <v>3.9582494502431322E-2</v>
      </c>
      <c r="BV519" s="127">
        <f t="shared" ref="BV519" si="9474">N519/N529</f>
        <v>9.7190689593903618E-2</v>
      </c>
      <c r="BW519" s="128">
        <f t="shared" ref="BW519" si="9475">O519/O529</f>
        <v>6.2405536552382471E-2</v>
      </c>
      <c r="BX519" s="123">
        <f t="shared" ref="BX519" si="9476">P519/P529</f>
        <v>9.0585968642040923E-2</v>
      </c>
      <c r="BY519" s="124">
        <f t="shared" ref="BY519" si="9477">Q519/Q529</f>
        <v>7.0945705543300361E-2</v>
      </c>
      <c r="BZ519" s="125">
        <f t="shared" ref="BZ519" si="9478">R519/R529</f>
        <v>7.1596466106503123E-2</v>
      </c>
      <c r="CA519" s="126">
        <f t="shared" ref="CA519" si="9479">S519/S529</f>
        <v>9.3167180061607388E-2</v>
      </c>
      <c r="CB519" s="123">
        <f t="shared" ref="CB519" si="9480">T519/T529</f>
        <v>0.15997149728333482</v>
      </c>
      <c r="CC519" s="124">
        <f t="shared" ref="CC519" si="9481">U519/U529</f>
        <v>3.4396048495734174E-2</v>
      </c>
      <c r="CD519" s="125">
        <f t="shared" ref="CD519" si="9482">V519/V529</f>
        <v>0.11294781224694943</v>
      </c>
      <c r="CE519" s="126">
        <f t="shared" ref="CE519" si="9483">W519/W529</f>
        <v>6.5053863298662709E-2</v>
      </c>
      <c r="CF519" s="123">
        <f t="shared" ref="CF519" si="9484">X519/X529</f>
        <v>0.10141682817616789</v>
      </c>
      <c r="CG519" s="124">
        <f t="shared" ref="CG519" si="9485">Y519/Y529</f>
        <v>5.2946298984034836E-2</v>
      </c>
      <c r="CH519" s="125">
        <f t="shared" ref="CH519" si="9486">Z519/Z529</f>
        <v>6.8774626331043018E-2</v>
      </c>
      <c r="CI519" s="123">
        <f t="shared" ref="CI519" si="9487">AA519/AA529</f>
        <v>9.2063740040618652E-2</v>
      </c>
      <c r="CJ519" s="129">
        <f t="shared" ref="CJ519" si="9488">AB519/AB529</f>
        <v>8.6212340451630634E-2</v>
      </c>
      <c r="CK519" s="130">
        <f t="shared" ref="CK519" si="9489">AC519/AC529</f>
        <v>8.0861760406562927E-2</v>
      </c>
    </row>
    <row r="520" spans="1:89" x14ac:dyDescent="0.25">
      <c r="A520" s="131" t="s">
        <v>31</v>
      </c>
      <c r="B520" s="283">
        <v>2233</v>
      </c>
      <c r="C520" s="274">
        <v>5250</v>
      </c>
      <c r="D520" s="275">
        <v>1540</v>
      </c>
      <c r="E520" s="276">
        <v>1924</v>
      </c>
      <c r="F520" s="273">
        <v>1289</v>
      </c>
      <c r="G520" s="277">
        <v>3049</v>
      </c>
      <c r="H520" s="275">
        <v>3242</v>
      </c>
      <c r="I520" s="276">
        <v>6566</v>
      </c>
      <c r="J520" s="273">
        <v>932</v>
      </c>
      <c r="K520" s="274">
        <v>321</v>
      </c>
      <c r="L520" s="275">
        <v>3765</v>
      </c>
      <c r="M520" s="273">
        <v>1195</v>
      </c>
      <c r="N520" s="278">
        <v>5002</v>
      </c>
      <c r="O520" s="284">
        <v>3151</v>
      </c>
      <c r="P520" s="273">
        <v>2767</v>
      </c>
      <c r="Q520" s="274">
        <v>2390</v>
      </c>
      <c r="R520" s="275">
        <v>2700</v>
      </c>
      <c r="S520" s="276">
        <v>3468</v>
      </c>
      <c r="T520" s="273">
        <v>1735</v>
      </c>
      <c r="U520" s="277">
        <v>361</v>
      </c>
      <c r="V520" s="275">
        <v>4281</v>
      </c>
      <c r="W520" s="285">
        <v>2837</v>
      </c>
      <c r="X520" s="273">
        <v>2929</v>
      </c>
      <c r="Y520" s="277">
        <v>1021</v>
      </c>
      <c r="Z520" s="275">
        <v>4217</v>
      </c>
      <c r="AA520" s="273">
        <v>6941</v>
      </c>
      <c r="AB520" s="162">
        <f t="shared" si="9075"/>
        <v>36632</v>
      </c>
      <c r="AC520" s="165">
        <f t="shared" si="9106"/>
        <v>38474</v>
      </c>
      <c r="BI520" s="131" t="s">
        <v>31</v>
      </c>
      <c r="BJ520" s="123">
        <f>B520/B529</f>
        <v>5.0934057161104905E-2</v>
      </c>
      <c r="BK520" s="124">
        <f t="shared" ref="BK520" si="9490">C520/C529</f>
        <v>0.12278978388998035</v>
      </c>
      <c r="BL520" s="125">
        <f t="shared" ref="BL520" si="9491">D520/D529</f>
        <v>6.2913636735027367E-2</v>
      </c>
      <c r="BM520" s="126">
        <f t="shared" ref="BM520" si="9492">E520/E529</f>
        <v>8.7657752061597344E-2</v>
      </c>
      <c r="BN520" s="123">
        <f t="shared" ref="BN520" si="9493">F520/F529</f>
        <v>4.7287134524377272E-2</v>
      </c>
      <c r="BO520" s="124">
        <f t="shared" ref="BO520" si="9494">G520/G529</f>
        <v>0.11520441320940074</v>
      </c>
      <c r="BP520" s="125">
        <f t="shared" ref="BP520" si="9495">H520/H529</f>
        <v>6.5377402246465946E-2</v>
      </c>
      <c r="BQ520" s="126">
        <f t="shared" ref="BQ520" si="9496">I520/I529</f>
        <v>0.1148705388383485</v>
      </c>
      <c r="BR520" s="123">
        <f t="shared" ref="BR520" si="9497">J520/J529</f>
        <v>0.10535835405833145</v>
      </c>
      <c r="BS520" s="124">
        <f t="shared" ref="BS520" si="9498">K520/K529</f>
        <v>3.5532433030772637E-2</v>
      </c>
      <c r="BT520" s="125">
        <f t="shared" ref="BT520" si="9499">L520/L529</f>
        <v>0.125249500998004</v>
      </c>
      <c r="BU520" s="123">
        <f t="shared" ref="BU520" si="9500">M520/M529</f>
        <v>3.7011800415027718E-2</v>
      </c>
      <c r="BV520" s="127">
        <f t="shared" ref="BV520" si="9501">N520/N529</f>
        <v>9.8750320810218548E-2</v>
      </c>
      <c r="BW520" s="128">
        <f t="shared" ref="BW520" si="9502">O520/O529</f>
        <v>6.2664068093230454E-2</v>
      </c>
      <c r="BX520" s="123">
        <f t="shared" ref="BX520" si="9503">P520/P529</f>
        <v>9.191469572149881E-2</v>
      </c>
      <c r="BY520" s="124">
        <f t="shared" ref="BY520" si="9504">Q520/Q529</f>
        <v>8.5035223795630832E-2</v>
      </c>
      <c r="BZ520" s="125">
        <f t="shared" ref="BZ520" si="9505">R520/R529</f>
        <v>7.2947342825493741E-2</v>
      </c>
      <c r="CA520" s="126">
        <f t="shared" ref="CA520" si="9506">S520/S529</f>
        <v>9.7115653878465422E-2</v>
      </c>
      <c r="CB520" s="123">
        <f t="shared" ref="CB520" si="9507">T520/T529</f>
        <v>0.15453816691903446</v>
      </c>
      <c r="CC520" s="124">
        <f t="shared" ref="CC520" si="9508">U520/U529</f>
        <v>3.2420296362819935E-2</v>
      </c>
      <c r="CD520" s="125">
        <f t="shared" ref="CD520" si="9509">V520/V529</f>
        <v>0.11953759807890989</v>
      </c>
      <c r="CE520" s="126">
        <f t="shared" ref="CE520" si="9510">W520/W529</f>
        <v>6.5866456166419021E-2</v>
      </c>
      <c r="CF520" s="123">
        <f t="shared" ref="CF520" si="9511">X520/X529</f>
        <v>9.7874757735748177E-2</v>
      </c>
      <c r="CG520" s="124">
        <f t="shared" ref="CG520" si="9512">Y520/Y529</f>
        <v>5.9274310595065313E-2</v>
      </c>
      <c r="CH520" s="125">
        <f t="shared" ref="CH520" si="9513">Z520/Z529</f>
        <v>6.8660653228695176E-2</v>
      </c>
      <c r="CI520" s="123">
        <f t="shared" ref="CI520" si="9514">AA520/AA529</f>
        <v>0.10843618184658647</v>
      </c>
      <c r="CJ520" s="129">
        <f t="shared" ref="CJ520" si="9515">AB520/AB529</f>
        <v>8.321161582547186E-2</v>
      </c>
      <c r="CK520" s="130">
        <f t="shared" ref="CK520" si="9516">AC520/AC529</f>
        <v>8.7601378889511236E-2</v>
      </c>
    </row>
    <row r="521" spans="1:89" x14ac:dyDescent="0.25">
      <c r="A521" s="139" t="s">
        <v>32</v>
      </c>
      <c r="B521" s="194">
        <v>2435</v>
      </c>
      <c r="C521" s="188">
        <v>3999</v>
      </c>
      <c r="D521" s="189">
        <v>1156</v>
      </c>
      <c r="E521" s="190">
        <v>1681</v>
      </c>
      <c r="F521" s="187">
        <v>1027</v>
      </c>
      <c r="G521" s="191">
        <v>2710</v>
      </c>
      <c r="H521" s="189">
        <v>3146</v>
      </c>
      <c r="I521" s="190">
        <v>5543</v>
      </c>
      <c r="J521" s="187">
        <v>640</v>
      </c>
      <c r="K521" s="188">
        <v>266</v>
      </c>
      <c r="L521" s="189">
        <v>2882</v>
      </c>
      <c r="M521" s="187">
        <v>1210</v>
      </c>
      <c r="N521" s="192">
        <v>4099</v>
      </c>
      <c r="O521" s="195">
        <v>2791</v>
      </c>
      <c r="P521" s="187">
        <v>1901</v>
      </c>
      <c r="Q521" s="188">
        <v>2090</v>
      </c>
      <c r="R521" s="189">
        <v>2159</v>
      </c>
      <c r="S521" s="190">
        <v>2963</v>
      </c>
      <c r="T521" s="187">
        <v>1077</v>
      </c>
      <c r="U521" s="191">
        <v>279</v>
      </c>
      <c r="V521" s="189">
        <v>3656</v>
      </c>
      <c r="W521" s="196">
        <v>2350</v>
      </c>
      <c r="X521" s="187">
        <v>2071</v>
      </c>
      <c r="Y521" s="191">
        <v>819</v>
      </c>
      <c r="Z521" s="189">
        <v>4005</v>
      </c>
      <c r="AA521" s="187">
        <v>5233</v>
      </c>
      <c r="AB521" s="162">
        <f t="shared" si="9075"/>
        <v>30254</v>
      </c>
      <c r="AC521" s="165">
        <f t="shared" si="9106"/>
        <v>31934</v>
      </c>
      <c r="BI521" s="139" t="s">
        <v>32</v>
      </c>
      <c r="BJ521" s="123">
        <f>B521/B529</f>
        <v>5.5541616295248737E-2</v>
      </c>
      <c r="BK521" s="124">
        <f t="shared" ref="BK521" si="9517">C521/C529</f>
        <v>9.3530732528767896E-2</v>
      </c>
      <c r="BL521" s="125">
        <f t="shared" ref="BL521" si="9518">D521/D529</f>
        <v>4.722608056213743E-2</v>
      </c>
      <c r="BM521" s="126">
        <f t="shared" ref="BM521" si="9519">E521/E529</f>
        <v>7.6586632648412228E-2</v>
      </c>
      <c r="BN521" s="123">
        <f t="shared" ref="BN521" si="9520">F521/F529</f>
        <v>3.7675630067133793E-2</v>
      </c>
      <c r="BO521" s="124">
        <f t="shared" ref="BO521" si="9521">G521/G529</f>
        <v>0.10239552633567596</v>
      </c>
      <c r="BP521" s="125">
        <f t="shared" ref="BP521" si="9522">H521/H529</f>
        <v>6.3441489039908039E-2</v>
      </c>
      <c r="BQ521" s="126">
        <f t="shared" ref="BQ521" si="9523">I521/I529</f>
        <v>9.6973407977606715E-2</v>
      </c>
      <c r="BR521" s="123">
        <f t="shared" ref="BR521" si="9524">J521/J529</f>
        <v>7.2349084331901431E-2</v>
      </c>
      <c r="BS521" s="124">
        <f t="shared" ref="BS521" si="9525">K521/K529</f>
        <v>2.9444321452291342E-2</v>
      </c>
      <c r="BT521" s="125">
        <f t="shared" ref="BT521" si="9526">L521/L529</f>
        <v>9.5874916833000659E-2</v>
      </c>
      <c r="BU521" s="123">
        <f t="shared" ref="BU521" si="9527">M521/M529</f>
        <v>3.7476383683835601E-2</v>
      </c>
      <c r="BV521" s="127">
        <f t="shared" ref="BV521" si="9528">N521/N529</f>
        <v>8.0923143742720069E-2</v>
      </c>
      <c r="BW521" s="128">
        <f t="shared" ref="BW521" si="9529">O521/O529</f>
        <v>5.5504733115901678E-2</v>
      </c>
      <c r="BX521" s="123">
        <f t="shared" ref="BX521" si="9530">P521/P529</f>
        <v>6.3147754451235716E-2</v>
      </c>
      <c r="BY521" s="124">
        <f t="shared" ref="BY521" si="9531">Q521/Q529</f>
        <v>7.4361346331744113E-2</v>
      </c>
      <c r="BZ521" s="125">
        <f t="shared" ref="BZ521" si="9532">R521/R529</f>
        <v>5.8330856726015186E-2</v>
      </c>
      <c r="CA521" s="126">
        <f t="shared" ref="CA521" si="9533">S521/S529</f>
        <v>8.2973956874824978E-2</v>
      </c>
      <c r="CB521" s="123">
        <f t="shared" ref="CB521" si="9534">T521/T529</f>
        <v>9.5929455776253669E-2</v>
      </c>
      <c r="CC521" s="124">
        <f t="shared" ref="CC521" si="9535">U521/U529</f>
        <v>2.505612932195779E-2</v>
      </c>
      <c r="CD521" s="125">
        <f t="shared" ref="CD521" si="9536">V521/V529</f>
        <v>0.10208583475274342</v>
      </c>
      <c r="CE521" s="126">
        <f t="shared" ref="CE521" si="9537">W521/W529</f>
        <v>5.4559806835066865E-2</v>
      </c>
      <c r="CF521" s="123">
        <f t="shared" ref="CF521" si="9538">X521/X529</f>
        <v>6.9204036623671722E-2</v>
      </c>
      <c r="CG521" s="124">
        <f t="shared" ref="CG521" si="9539">Y521/Y529</f>
        <v>4.7547169811320754E-2</v>
      </c>
      <c r="CH521" s="125">
        <f t="shared" ref="CH521" si="9540">Z521/Z529</f>
        <v>6.5208896414731835E-2</v>
      </c>
      <c r="CI521" s="123">
        <f t="shared" ref="CI521" si="9541">AA521/AA529</f>
        <v>8.175285111701297E-2</v>
      </c>
      <c r="CJ521" s="129">
        <f t="shared" ref="CJ521" si="9542">AB521/AB529</f>
        <v>6.8723635760641666E-2</v>
      </c>
      <c r="CK521" s="130">
        <f t="shared" ref="CK521" si="9543">AC521/AC529</f>
        <v>7.2710465079213291E-2</v>
      </c>
    </row>
    <row r="522" spans="1:89" x14ac:dyDescent="0.25">
      <c r="A522" s="131" t="s">
        <v>33</v>
      </c>
      <c r="B522" s="197">
        <v>2740</v>
      </c>
      <c r="C522" s="181">
        <v>3546</v>
      </c>
      <c r="D522" s="182">
        <v>996</v>
      </c>
      <c r="E522" s="183">
        <v>1493</v>
      </c>
      <c r="F522" s="180">
        <v>1018</v>
      </c>
      <c r="G522" s="184">
        <v>2055</v>
      </c>
      <c r="H522" s="182">
        <v>2733</v>
      </c>
      <c r="I522" s="183">
        <v>4222</v>
      </c>
      <c r="J522" s="180">
        <v>539</v>
      </c>
      <c r="K522" s="181">
        <v>190</v>
      </c>
      <c r="L522" s="182">
        <v>2136</v>
      </c>
      <c r="M522" s="180">
        <v>1250</v>
      </c>
      <c r="N522" s="185">
        <v>3280</v>
      </c>
      <c r="O522" s="198">
        <v>2763</v>
      </c>
      <c r="P522" s="180">
        <v>1450</v>
      </c>
      <c r="Q522" s="181">
        <v>1793</v>
      </c>
      <c r="R522" s="182">
        <v>1998</v>
      </c>
      <c r="S522" s="183">
        <v>2389</v>
      </c>
      <c r="T522" s="180">
        <v>575</v>
      </c>
      <c r="U522" s="184">
        <v>341</v>
      </c>
      <c r="V522" s="182">
        <v>3387</v>
      </c>
      <c r="W522" s="199">
        <v>2195</v>
      </c>
      <c r="X522" s="180">
        <v>1510</v>
      </c>
      <c r="Y522" s="184">
        <v>842</v>
      </c>
      <c r="Z522" s="182">
        <v>3296</v>
      </c>
      <c r="AA522" s="180">
        <v>3826</v>
      </c>
      <c r="AB522" s="162">
        <f t="shared" si="9075"/>
        <v>25658</v>
      </c>
      <c r="AC522" s="165">
        <f t="shared" si="9106"/>
        <v>26905</v>
      </c>
      <c r="BI522" s="131" t="s">
        <v>33</v>
      </c>
      <c r="BJ522" s="123">
        <f>B522/B529</f>
        <v>6.249857439383226E-2</v>
      </c>
      <c r="BK522" s="124">
        <f t="shared" ref="BK522" si="9544">C522/C529</f>
        <v>8.2935728318832447E-2</v>
      </c>
      <c r="BL522" s="125">
        <f t="shared" ref="BL522" si="9545">D522/D529</f>
        <v>4.0689598823433287E-2</v>
      </c>
      <c r="BM522" s="126">
        <f t="shared" ref="BM522" si="9546">E522/E529</f>
        <v>6.802132215590688E-2</v>
      </c>
      <c r="BN522" s="123">
        <f t="shared" ref="BN522" si="9547">F522/F529</f>
        <v>3.7345463883488021E-2</v>
      </c>
      <c r="BO522" s="124">
        <f t="shared" ref="BO522" si="9548">G522/G529</f>
        <v>7.7646792110632509E-2</v>
      </c>
      <c r="BP522" s="125">
        <f t="shared" ref="BP522" si="9549">H522/H529</f>
        <v>5.5113029099195389E-2</v>
      </c>
      <c r="BQ522" s="126">
        <f t="shared" ref="BQ522" si="9550">I522/I529</f>
        <v>7.3862841147655706E-2</v>
      </c>
      <c r="BR522" s="123">
        <f t="shared" ref="BR522" si="9551">J522/J529</f>
        <v>6.0931494460773228E-2</v>
      </c>
      <c r="BS522" s="124">
        <f t="shared" ref="BS522" si="9552">K522/K529</f>
        <v>2.1031658180208104E-2</v>
      </c>
      <c r="BT522" s="125">
        <f t="shared" ref="BT522" si="9553">L522/L529</f>
        <v>7.105788423153693E-2</v>
      </c>
      <c r="BU522" s="123">
        <f t="shared" ref="BU522" si="9554">M522/M529</f>
        <v>3.8715272400656614E-2</v>
      </c>
      <c r="BV522" s="127">
        <f t="shared" ref="BV522" si="9555">N522/N529</f>
        <v>6.4754308728012161E-2</v>
      </c>
      <c r="BW522" s="128">
        <f t="shared" ref="BW522" si="9556">O522/O529</f>
        <v>5.4947895950998332E-2</v>
      </c>
      <c r="BX522" s="123">
        <f t="shared" ref="BX522" si="9557">P522/P529</f>
        <v>4.8166356630348128E-2</v>
      </c>
      <c r="BY522" s="124">
        <f t="shared" ref="BY522" si="9558">Q522/Q529</f>
        <v>6.379420764249627E-2</v>
      </c>
      <c r="BZ522" s="125">
        <f t="shared" ref="BZ522" si="9559">R522/R529</f>
        <v>5.398103369086537E-2</v>
      </c>
      <c r="CA522" s="126">
        <f t="shared" ref="CA522" si="9560">S522/S529</f>
        <v>6.6900028003360409E-2</v>
      </c>
      <c r="CB522" s="123">
        <f t="shared" ref="CB522" si="9561">T522/T529</f>
        <v>5.1215819007749179E-2</v>
      </c>
      <c r="CC522" s="124">
        <f t="shared" ref="CC522" si="9562">U522/U529</f>
        <v>3.0624158060170634E-2</v>
      </c>
      <c r="CD522" s="125">
        <f t="shared" ref="CD522" si="9563">V522/V529</f>
        <v>9.4574595817161364E-2</v>
      </c>
      <c r="CE522" s="126">
        <f t="shared" ref="CE522" si="9564">W522/W529</f>
        <v>5.0961181277860326E-2</v>
      </c>
      <c r="CF522" s="123">
        <f t="shared" ref="CF522" si="9565">X522/X529</f>
        <v>5.045779589654481E-2</v>
      </c>
      <c r="CG522" s="124">
        <f t="shared" ref="CG522" si="9566">Y522/Y529</f>
        <v>4.888243831640058E-2</v>
      </c>
      <c r="CH522" s="125">
        <f t="shared" ref="CH522" si="9567">Z522/Z529</f>
        <v>5.3665049334071444E-2</v>
      </c>
      <c r="CI522" s="123">
        <f t="shared" ref="CI522" si="9568">AA522/AA529</f>
        <v>5.9771910638962665E-2</v>
      </c>
      <c r="CJ522" s="129">
        <f t="shared" ref="CJ522" si="9569">AB522/AB529</f>
        <v>5.8283567341394324E-2</v>
      </c>
      <c r="CK522" s="130">
        <f t="shared" ref="CK522" si="9570">AC522/AC529</f>
        <v>6.1259944352609556E-2</v>
      </c>
    </row>
    <row r="523" spans="1:89" x14ac:dyDescent="0.25">
      <c r="A523" s="139" t="s">
        <v>34</v>
      </c>
      <c r="B523" s="194">
        <v>1211</v>
      </c>
      <c r="C523" s="188">
        <v>2048</v>
      </c>
      <c r="D523" s="189">
        <v>505</v>
      </c>
      <c r="E523" s="190">
        <v>1267</v>
      </c>
      <c r="F523" s="187">
        <v>501</v>
      </c>
      <c r="G523" s="191">
        <v>1751</v>
      </c>
      <c r="H523" s="189">
        <v>1672</v>
      </c>
      <c r="I523" s="190">
        <v>3382</v>
      </c>
      <c r="J523" s="187">
        <v>379</v>
      </c>
      <c r="K523" s="188">
        <v>120</v>
      </c>
      <c r="L523" s="189">
        <v>1622</v>
      </c>
      <c r="M523" s="187">
        <v>1038</v>
      </c>
      <c r="N523" s="192">
        <v>2659</v>
      </c>
      <c r="O523" s="195">
        <v>2355</v>
      </c>
      <c r="P523" s="187">
        <v>938</v>
      </c>
      <c r="Q523" s="188">
        <v>1558</v>
      </c>
      <c r="R523" s="189">
        <v>1286</v>
      </c>
      <c r="S523" s="190">
        <v>1973</v>
      </c>
      <c r="T523" s="187">
        <v>400</v>
      </c>
      <c r="U523" s="191">
        <v>309</v>
      </c>
      <c r="V523" s="189">
        <v>2744</v>
      </c>
      <c r="W523" s="196">
        <v>1805</v>
      </c>
      <c r="X523" s="187">
        <v>960</v>
      </c>
      <c r="Y523" s="191">
        <v>748</v>
      </c>
      <c r="Z523" s="189">
        <v>2491</v>
      </c>
      <c r="AA523" s="187">
        <v>3451</v>
      </c>
      <c r="AB523" s="162">
        <f t="shared" si="9075"/>
        <v>17368</v>
      </c>
      <c r="AC523" s="165">
        <f t="shared" si="9106"/>
        <v>21805</v>
      </c>
      <c r="BI523" s="139" t="s">
        <v>34</v>
      </c>
      <c r="BJ523" s="123">
        <f>B523/B529</f>
        <v>2.7622545106179147E-2</v>
      </c>
      <c r="BK523" s="124">
        <f t="shared" ref="BK523" si="9571">C523/C529</f>
        <v>4.7899709982224717E-2</v>
      </c>
      <c r="BL523" s="125">
        <f t="shared" ref="BL523" si="9572">D523/D529</f>
        <v>2.0630770487784951E-2</v>
      </c>
      <c r="BM523" s="126">
        <f t="shared" ref="BM523" si="9573">E523/E529</f>
        <v>5.7724725500022778E-2</v>
      </c>
      <c r="BN523" s="123">
        <f t="shared" ref="BN523" si="9574">F523/F529</f>
        <v>1.8379250889614441E-2</v>
      </c>
      <c r="BO523" s="124">
        <f t="shared" ref="BO523" si="9575">G523/G529</f>
        <v>6.6160356684047461E-2</v>
      </c>
      <c r="BP523" s="125">
        <f t="shared" ref="BP523" si="9576">H523/H529</f>
        <v>3.3717155014216862E-2</v>
      </c>
      <c r="BQ523" s="126">
        <f t="shared" ref="BQ523" si="9577">I523/I529</f>
        <v>5.9167249825052483E-2</v>
      </c>
      <c r="BR523" s="123">
        <f t="shared" ref="BR523" si="9578">J523/J529</f>
        <v>4.2844223377797877E-2</v>
      </c>
      <c r="BS523" s="124">
        <f t="shared" ref="BS523" si="9579">K523/K529</f>
        <v>1.3283152534868276E-2</v>
      </c>
      <c r="BT523" s="125">
        <f t="shared" ref="BT523" si="9580">L523/L529</f>
        <v>5.395874916833001E-2</v>
      </c>
      <c r="BU523" s="123">
        <f t="shared" ref="BU523" si="9581">M523/M529</f>
        <v>3.2149162201505252E-2</v>
      </c>
      <c r="BV523" s="127">
        <f t="shared" ref="BV523" si="9582">N523/N529</f>
        <v>5.2494422837739127E-2</v>
      </c>
      <c r="BW523" s="128">
        <f t="shared" ref="BW523" si="9583">O523/O529</f>
        <v>4.683398297669239E-2</v>
      </c>
      <c r="BX523" s="123">
        <f t="shared" ref="BX523" si="9584">P523/P529</f>
        <v>3.115865001328727E-2</v>
      </c>
      <c r="BY523" s="124">
        <f t="shared" ref="BY523" si="9585">Q523/Q529</f>
        <v>5.5433003629118335E-2</v>
      </c>
      <c r="BZ523" s="125">
        <f t="shared" ref="BZ523" si="9586">R523/R529</f>
        <v>3.4744549212438872E-2</v>
      </c>
      <c r="CA523" s="126">
        <f t="shared" ref="CA523" si="9587">S523/S529</f>
        <v>5.5250630075609077E-2</v>
      </c>
      <c r="CB523" s="123">
        <f t="shared" ref="CB523" si="9588">T523/T529</f>
        <v>3.5628395831477686E-2</v>
      </c>
      <c r="CC523" s="124">
        <f t="shared" ref="CC523" si="9589">U523/U529</f>
        <v>2.7750336775931746E-2</v>
      </c>
      <c r="CD523" s="125">
        <f t="shared" ref="CD523" si="9590">V523/V529</f>
        <v>7.66202217072013E-2</v>
      </c>
      <c r="CE523" s="126">
        <f t="shared" ref="CE523" si="9591">W523/W529</f>
        <v>4.1906575037147099E-2</v>
      </c>
      <c r="CF523" s="123">
        <f t="shared" ref="CF523" si="9592">X523/X529</f>
        <v>3.2079128517008622E-2</v>
      </c>
      <c r="CG523" s="124">
        <f t="shared" ref="CG523" si="9593">Y523/Y529</f>
        <v>4.3425253991291726E-2</v>
      </c>
      <c r="CH523" s="125">
        <f t="shared" ref="CH523" si="9594">Z523/Z529</f>
        <v>4.0558142564069165E-2</v>
      </c>
      <c r="CI523" s="123">
        <f t="shared" ref="CI523" si="9595">AA523/AA529</f>
        <v>5.391345102327761E-2</v>
      </c>
      <c r="CJ523" s="129">
        <f t="shared" ref="CJ523" si="9596">AB523/AB529</f>
        <v>3.9452373434614413E-2</v>
      </c>
      <c r="CK523" s="130">
        <f t="shared" ref="CK523" si="9597">AC523/AC529</f>
        <v>4.9647763858340507E-2</v>
      </c>
    </row>
    <row r="524" spans="1:89" x14ac:dyDescent="0.25">
      <c r="A524" s="131" t="s">
        <v>35</v>
      </c>
      <c r="B524" s="197">
        <v>0</v>
      </c>
      <c r="C524" s="181">
        <v>1465</v>
      </c>
      <c r="D524" s="182">
        <v>8</v>
      </c>
      <c r="E524" s="183">
        <v>843</v>
      </c>
      <c r="F524" s="180">
        <v>26</v>
      </c>
      <c r="G524" s="184">
        <v>1101</v>
      </c>
      <c r="H524" s="182">
        <v>204</v>
      </c>
      <c r="I524" s="183">
        <v>1347</v>
      </c>
      <c r="J524" s="180">
        <v>103</v>
      </c>
      <c r="K524" s="181">
        <v>49</v>
      </c>
      <c r="L524" s="182">
        <v>806</v>
      </c>
      <c r="M524" s="180">
        <v>194</v>
      </c>
      <c r="N524" s="185">
        <v>553</v>
      </c>
      <c r="O524" s="198">
        <v>416</v>
      </c>
      <c r="P524" s="180">
        <v>200</v>
      </c>
      <c r="Q524" s="181">
        <v>310</v>
      </c>
      <c r="R524" s="182">
        <v>211</v>
      </c>
      <c r="S524" s="183">
        <v>194</v>
      </c>
      <c r="T524" s="180">
        <v>48</v>
      </c>
      <c r="U524" s="184">
        <v>8</v>
      </c>
      <c r="V524" s="182">
        <v>420</v>
      </c>
      <c r="W524" s="199">
        <v>34</v>
      </c>
      <c r="X524" s="180">
        <v>88</v>
      </c>
      <c r="Y524" s="184">
        <v>15</v>
      </c>
      <c r="Z524" s="182">
        <v>83</v>
      </c>
      <c r="AA524" s="180">
        <v>65</v>
      </c>
      <c r="AB524" s="162">
        <f t="shared" si="9075"/>
        <v>2750</v>
      </c>
      <c r="AC524" s="165">
        <f t="shared" si="9106"/>
        <v>6041</v>
      </c>
      <c r="BI524" s="131" t="s">
        <v>35</v>
      </c>
      <c r="BJ524" s="123">
        <f>B524/B529</f>
        <v>0</v>
      </c>
      <c r="BK524" s="124">
        <f t="shared" ref="BK524" si="9598">C524/C529</f>
        <v>3.4264196837870707E-2</v>
      </c>
      <c r="BL524" s="125">
        <f t="shared" ref="BL524" si="9599">D524/D529</f>
        <v>3.2682408693520711E-4</v>
      </c>
      <c r="BM524" s="126">
        <f t="shared" ref="BM524" si="9600">E524/E529</f>
        <v>3.8407216729691558E-2</v>
      </c>
      <c r="BN524" s="123">
        <f t="shared" ref="BN524" si="9601">F524/F529</f>
        <v>9.538134194211086E-4</v>
      </c>
      <c r="BO524" s="124">
        <f t="shared" ref="BO524" si="9602">G524/G529</f>
        <v>4.1600544094309681E-2</v>
      </c>
      <c r="BP524" s="125">
        <f t="shared" ref="BP524" si="9603">H524/H529</f>
        <v>4.11381556393555E-3</v>
      </c>
      <c r="BQ524" s="126">
        <f t="shared" ref="BQ524" si="9604">I524/I529</f>
        <v>2.3565430370888735E-2</v>
      </c>
      <c r="BR524" s="123">
        <f t="shared" ref="BR524" si="9605">J524/J529</f>
        <v>1.1643680759665386E-2</v>
      </c>
      <c r="BS524" s="124">
        <f t="shared" ref="BS524" si="9606">K524/K529</f>
        <v>5.4239539517378791E-3</v>
      </c>
      <c r="BT524" s="125">
        <f t="shared" ref="BT524" si="9607">L524/L529</f>
        <v>2.6813040585495676E-2</v>
      </c>
      <c r="BU524" s="123">
        <f t="shared" ref="BU524" si="9608">M524/M529</f>
        <v>6.008610276581906E-3</v>
      </c>
      <c r="BV524" s="127">
        <f t="shared" ref="BV524" si="9609">N524/N529</f>
        <v>1.091741851420449E-2</v>
      </c>
      <c r="BW524" s="128">
        <f t="shared" ref="BW524" si="9610">O524/O529</f>
        <v>8.2730093071354711E-3</v>
      </c>
      <c r="BX524" s="123">
        <f t="shared" ref="BX524" si="9611">P524/P529</f>
        <v>6.6436353972893969E-3</v>
      </c>
      <c r="BY524" s="124">
        <f t="shared" ref="BY524" si="9612">Q524/Q529</f>
        <v>1.1029673379349606E-2</v>
      </c>
      <c r="BZ524" s="125">
        <f t="shared" ref="BZ524" si="9613">R524/R529</f>
        <v>5.7006997541404368E-3</v>
      </c>
      <c r="CA524" s="126">
        <f t="shared" ref="CA524" si="9614">S524/S529</f>
        <v>5.4326519182301873E-3</v>
      </c>
      <c r="CB524" s="123">
        <f t="shared" ref="CB524" si="9615">T524/T529</f>
        <v>4.2754074997773221E-3</v>
      </c>
      <c r="CC524" s="124">
        <f t="shared" ref="CC524" si="9616">U524/U529</f>
        <v>7.1845532105972157E-4</v>
      </c>
      <c r="CD524" s="125">
        <f t="shared" ref="CD524" si="9617">V524/V529</f>
        <v>1.1727584955183872E-2</v>
      </c>
      <c r="CE524" s="126">
        <f t="shared" ref="CE524" si="9618">W524/W529</f>
        <v>7.8937592867756316E-4</v>
      </c>
      <c r="CF524" s="123">
        <f t="shared" ref="CF524" si="9619">X524/X529</f>
        <v>2.9405867807257902E-3</v>
      </c>
      <c r="CG524" s="124">
        <f t="shared" ref="CG524" si="9620">Y524/Y529</f>
        <v>8.7082728592162558E-4</v>
      </c>
      <c r="CH524" s="125">
        <f t="shared" ref="CH524" si="9621">Z524/Z529</f>
        <v>1.3513953564101729E-3</v>
      </c>
      <c r="CI524" s="123">
        <f t="shared" ref="CI524" si="9622">AA524/AA529</f>
        <v>1.0154663333854085E-3</v>
      </c>
      <c r="CJ524" s="129">
        <f t="shared" ref="CJ524" si="9623">AB524/AB529</f>
        <v>6.2467772308377268E-3</v>
      </c>
      <c r="CK524" s="130">
        <f t="shared" ref="CK524" si="9624">AC524/AC529</f>
        <v>1.3754741640368493E-2</v>
      </c>
    </row>
    <row r="525" spans="1:89" x14ac:dyDescent="0.25">
      <c r="A525" s="139" t="s">
        <v>36</v>
      </c>
      <c r="B525" s="194">
        <v>0</v>
      </c>
      <c r="C525" s="188">
        <v>0</v>
      </c>
      <c r="D525" s="189">
        <v>0</v>
      </c>
      <c r="E525" s="190">
        <v>0</v>
      </c>
      <c r="F525" s="187">
        <v>0</v>
      </c>
      <c r="G525" s="191">
        <v>0</v>
      </c>
      <c r="H525" s="189">
        <v>0</v>
      </c>
      <c r="I525" s="190">
        <v>0</v>
      </c>
      <c r="J525" s="187">
        <v>0</v>
      </c>
      <c r="K525" s="191">
        <v>0</v>
      </c>
      <c r="L525" s="189">
        <v>0</v>
      </c>
      <c r="M525" s="187">
        <v>0</v>
      </c>
      <c r="N525" s="192">
        <v>0</v>
      </c>
      <c r="O525" s="195">
        <v>0</v>
      </c>
      <c r="P525" s="187">
        <v>0</v>
      </c>
      <c r="Q525" s="191">
        <v>0</v>
      </c>
      <c r="R525" s="189">
        <v>0</v>
      </c>
      <c r="S525" s="190">
        <v>0</v>
      </c>
      <c r="T525" s="187">
        <v>0</v>
      </c>
      <c r="U525" s="191">
        <v>0</v>
      </c>
      <c r="V525" s="189">
        <v>0</v>
      </c>
      <c r="W525" s="190">
        <v>0</v>
      </c>
      <c r="X525" s="187">
        <v>0</v>
      </c>
      <c r="Y525" s="191">
        <v>0</v>
      </c>
      <c r="Z525" s="189">
        <v>0</v>
      </c>
      <c r="AA525" s="187">
        <v>0</v>
      </c>
      <c r="AB525" s="162">
        <f t="shared" si="9075"/>
        <v>0</v>
      </c>
      <c r="AC525" s="165">
        <f t="shared" si="9106"/>
        <v>0</v>
      </c>
      <c r="BI525" s="139" t="s">
        <v>36</v>
      </c>
      <c r="BJ525" s="123">
        <f>B525/B529</f>
        <v>0</v>
      </c>
      <c r="BK525" s="124">
        <f t="shared" ref="BK525" si="9625">C525/C529</f>
        <v>0</v>
      </c>
      <c r="BL525" s="125">
        <f t="shared" ref="BL525" si="9626">D525/D529</f>
        <v>0</v>
      </c>
      <c r="BM525" s="126">
        <f t="shared" ref="BM525" si="9627">E525/E529</f>
        <v>0</v>
      </c>
      <c r="BN525" s="123">
        <f t="shared" ref="BN525" si="9628">F525/F529</f>
        <v>0</v>
      </c>
      <c r="BO525" s="124">
        <f t="shared" ref="BO525" si="9629">G525/G529</f>
        <v>0</v>
      </c>
      <c r="BP525" s="125">
        <f t="shared" ref="BP525" si="9630">H525/H529</f>
        <v>0</v>
      </c>
      <c r="BQ525" s="126">
        <f t="shared" ref="BQ525" si="9631">I525/I529</f>
        <v>0</v>
      </c>
      <c r="BR525" s="123">
        <f t="shared" ref="BR525" si="9632">J525/J529</f>
        <v>0</v>
      </c>
      <c r="BS525" s="124">
        <f t="shared" ref="BS525" si="9633">K525/K529</f>
        <v>0</v>
      </c>
      <c r="BT525" s="125">
        <f t="shared" ref="BT525" si="9634">L525/L529</f>
        <v>0</v>
      </c>
      <c r="BU525" s="123">
        <f t="shared" ref="BU525" si="9635">M525/M529</f>
        <v>0</v>
      </c>
      <c r="BV525" s="127">
        <f t="shared" ref="BV525" si="9636">N525/N529</f>
        <v>0</v>
      </c>
      <c r="BW525" s="128">
        <f t="shared" ref="BW525" si="9637">O525/O529</f>
        <v>0</v>
      </c>
      <c r="BX525" s="123">
        <f t="shared" ref="BX525" si="9638">P525/P529</f>
        <v>0</v>
      </c>
      <c r="BY525" s="124">
        <f t="shared" ref="BY525" si="9639">Q525/Q529</f>
        <v>0</v>
      </c>
      <c r="BZ525" s="125">
        <f t="shared" ref="BZ525" si="9640">R525/R529</f>
        <v>0</v>
      </c>
      <c r="CA525" s="126">
        <f t="shared" ref="CA525" si="9641">S525/S529</f>
        <v>0</v>
      </c>
      <c r="CB525" s="123">
        <f t="shared" ref="CB525" si="9642">T525/T529</f>
        <v>0</v>
      </c>
      <c r="CC525" s="124">
        <f t="shared" ref="CC525" si="9643">U525/U529</f>
        <v>0</v>
      </c>
      <c r="CD525" s="125">
        <f t="shared" ref="CD525" si="9644">V525/V529</f>
        <v>0</v>
      </c>
      <c r="CE525" s="126">
        <f t="shared" ref="CE525" si="9645">W525/W529</f>
        <v>0</v>
      </c>
      <c r="CF525" s="123">
        <f t="shared" ref="CF525" si="9646">X525/X529</f>
        <v>0</v>
      </c>
      <c r="CG525" s="124">
        <f t="shared" ref="CG525" si="9647">Y525/Y529</f>
        <v>0</v>
      </c>
      <c r="CH525" s="125">
        <f t="shared" ref="CH525" si="9648">Z525/Z529</f>
        <v>0</v>
      </c>
      <c r="CI525" s="123">
        <f t="shared" ref="CI525" si="9649">AA525/AA529</f>
        <v>0</v>
      </c>
      <c r="CJ525" s="129">
        <f t="shared" ref="CJ525" si="9650">AB525/AB529</f>
        <v>0</v>
      </c>
      <c r="CK525" s="130">
        <f t="shared" ref="CK525" si="9651">AC525/AC529</f>
        <v>0</v>
      </c>
    </row>
    <row r="526" spans="1:89" x14ac:dyDescent="0.25">
      <c r="A526" s="131" t="s">
        <v>37</v>
      </c>
      <c r="B526" s="56">
        <v>0</v>
      </c>
      <c r="C526" s="57">
        <v>0</v>
      </c>
      <c r="D526" s="133">
        <v>0</v>
      </c>
      <c r="E526" s="134">
        <v>0</v>
      </c>
      <c r="F526" s="132">
        <v>0</v>
      </c>
      <c r="G526" s="135">
        <v>0</v>
      </c>
      <c r="H526" s="133">
        <v>0</v>
      </c>
      <c r="I526" s="134">
        <v>0</v>
      </c>
      <c r="J526" s="132">
        <v>0</v>
      </c>
      <c r="K526" s="135">
        <v>0</v>
      </c>
      <c r="L526" s="133">
        <v>0</v>
      </c>
      <c r="M526" s="132">
        <v>0</v>
      </c>
      <c r="N526" s="136">
        <v>0</v>
      </c>
      <c r="O526" s="137">
        <v>0</v>
      </c>
      <c r="P526" s="132">
        <v>0</v>
      </c>
      <c r="Q526" s="135">
        <v>0</v>
      </c>
      <c r="R526" s="133">
        <v>0</v>
      </c>
      <c r="S526" s="134">
        <v>0</v>
      </c>
      <c r="T526" s="132">
        <v>0</v>
      </c>
      <c r="U526" s="135">
        <v>0</v>
      </c>
      <c r="V526" s="133">
        <v>0</v>
      </c>
      <c r="W526" s="134">
        <v>0</v>
      </c>
      <c r="X526" s="132">
        <v>0</v>
      </c>
      <c r="Y526" s="135">
        <v>0</v>
      </c>
      <c r="Z526" s="138">
        <v>0</v>
      </c>
      <c r="AA526" s="2">
        <v>0</v>
      </c>
      <c r="AB526" s="162">
        <f t="shared" si="9075"/>
        <v>0</v>
      </c>
      <c r="AC526" s="165">
        <f t="shared" si="9106"/>
        <v>0</v>
      </c>
      <c r="BI526" s="131" t="s">
        <v>37</v>
      </c>
      <c r="BJ526" s="123">
        <f>B526/B529</f>
        <v>0</v>
      </c>
      <c r="BK526" s="124">
        <f t="shared" ref="BK526" si="9652">C526/C529</f>
        <v>0</v>
      </c>
      <c r="BL526" s="125">
        <f t="shared" ref="BL526" si="9653">D526/D529</f>
        <v>0</v>
      </c>
      <c r="BM526" s="126">
        <f t="shared" ref="BM526" si="9654">E526/E529</f>
        <v>0</v>
      </c>
      <c r="BN526" s="123">
        <f t="shared" ref="BN526" si="9655">F526/F529</f>
        <v>0</v>
      </c>
      <c r="BO526" s="124">
        <f t="shared" ref="BO526" si="9656">G526/G529</f>
        <v>0</v>
      </c>
      <c r="BP526" s="125">
        <f t="shared" ref="BP526" si="9657">H526/H529</f>
        <v>0</v>
      </c>
      <c r="BQ526" s="126">
        <f t="shared" ref="BQ526" si="9658">I526/I529</f>
        <v>0</v>
      </c>
      <c r="BR526" s="123">
        <f t="shared" ref="BR526" si="9659">J526/J529</f>
        <v>0</v>
      </c>
      <c r="BS526" s="124">
        <f t="shared" ref="BS526" si="9660">K526/K529</f>
        <v>0</v>
      </c>
      <c r="BT526" s="125">
        <f t="shared" ref="BT526" si="9661">L526/L529</f>
        <v>0</v>
      </c>
      <c r="BU526" s="123">
        <f t="shared" ref="BU526" si="9662">M526/M529</f>
        <v>0</v>
      </c>
      <c r="BV526" s="127">
        <f t="shared" ref="BV526" si="9663">N526/N529</f>
        <v>0</v>
      </c>
      <c r="BW526" s="128">
        <f t="shared" ref="BW526" si="9664">O526/O529</f>
        <v>0</v>
      </c>
      <c r="BX526" s="123">
        <f t="shared" ref="BX526" si="9665">P526/P529</f>
        <v>0</v>
      </c>
      <c r="BY526" s="124">
        <f t="shared" ref="BY526" si="9666">Q526/Q529</f>
        <v>0</v>
      </c>
      <c r="BZ526" s="125">
        <f t="shared" ref="BZ526" si="9667">R526/R529</f>
        <v>0</v>
      </c>
      <c r="CA526" s="126">
        <f t="shared" ref="CA526" si="9668">S526/S529</f>
        <v>0</v>
      </c>
      <c r="CB526" s="123">
        <f t="shared" ref="CB526" si="9669">T526/T529</f>
        <v>0</v>
      </c>
      <c r="CC526" s="124">
        <f t="shared" ref="CC526" si="9670">U526/U529</f>
        <v>0</v>
      </c>
      <c r="CD526" s="125">
        <f t="shared" ref="CD526" si="9671">V526/V529</f>
        <v>0</v>
      </c>
      <c r="CE526" s="126">
        <f t="shared" ref="CE526" si="9672">W526/W529</f>
        <v>0</v>
      </c>
      <c r="CF526" s="123">
        <f t="shared" ref="CF526" si="9673">X526/X529</f>
        <v>0</v>
      </c>
      <c r="CG526" s="124">
        <f t="shared" ref="CG526" si="9674">Y526/Y529</f>
        <v>0</v>
      </c>
      <c r="CH526" s="125">
        <f t="shared" ref="CH526" si="9675">Z526/Z529</f>
        <v>0</v>
      </c>
      <c r="CI526" s="123">
        <f t="shared" ref="CI526" si="9676">AA526/AA529</f>
        <v>0</v>
      </c>
      <c r="CJ526" s="129">
        <f t="shared" ref="CJ526" si="9677">AB526/AB529</f>
        <v>0</v>
      </c>
      <c r="CK526" s="130">
        <f t="shared" ref="CK526" si="9678">AC526/AC529</f>
        <v>0</v>
      </c>
    </row>
    <row r="527" spans="1:89" x14ac:dyDescent="0.25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2">
        <f t="shared" si="9075"/>
        <v>0</v>
      </c>
      <c r="AC527" s="165">
        <f t="shared" si="9106"/>
        <v>0</v>
      </c>
      <c r="BI527" s="139" t="s">
        <v>38</v>
      </c>
      <c r="BJ527" s="123">
        <f>B527/B529</f>
        <v>0</v>
      </c>
      <c r="BK527" s="124">
        <f t="shared" ref="BK527" si="9679">C527/C529</f>
        <v>0</v>
      </c>
      <c r="BL527" s="125">
        <f t="shared" ref="BL527" si="9680">D527/D529</f>
        <v>0</v>
      </c>
      <c r="BM527" s="126">
        <f t="shared" ref="BM527" si="9681">E527/E529</f>
        <v>0</v>
      </c>
      <c r="BN527" s="123">
        <f t="shared" ref="BN527" si="9682">F527/F529</f>
        <v>0</v>
      </c>
      <c r="BO527" s="124">
        <f t="shared" ref="BO527" si="9683">G527/G529</f>
        <v>0</v>
      </c>
      <c r="BP527" s="125">
        <f t="shared" ref="BP527" si="9684">H527/H529</f>
        <v>0</v>
      </c>
      <c r="BQ527" s="126">
        <f t="shared" ref="BQ527" si="9685">I527/I529</f>
        <v>0</v>
      </c>
      <c r="BR527" s="123">
        <f t="shared" ref="BR527" si="9686">J527/J529</f>
        <v>0</v>
      </c>
      <c r="BS527" s="124">
        <f t="shared" ref="BS527" si="9687">K527/K529</f>
        <v>0</v>
      </c>
      <c r="BT527" s="125">
        <f t="shared" ref="BT527" si="9688">L527/L529</f>
        <v>0</v>
      </c>
      <c r="BU527" s="123">
        <f t="shared" ref="BU527" si="9689">M527/M529</f>
        <v>0</v>
      </c>
      <c r="BV527" s="127">
        <f t="shared" ref="BV527" si="9690">N527/N529</f>
        <v>0</v>
      </c>
      <c r="BW527" s="128">
        <f t="shared" ref="BW527" si="9691">O527/O529</f>
        <v>0</v>
      </c>
      <c r="BX527" s="123">
        <f t="shared" ref="BX527" si="9692">P527/P529</f>
        <v>0</v>
      </c>
      <c r="BY527" s="124">
        <f t="shared" ref="BY527" si="9693">Q527/Q529</f>
        <v>0</v>
      </c>
      <c r="BZ527" s="125">
        <f t="shared" ref="BZ527" si="9694">R527/R529</f>
        <v>0</v>
      </c>
      <c r="CA527" s="126">
        <f t="shared" ref="CA527" si="9695">S527/S529</f>
        <v>0</v>
      </c>
      <c r="CB527" s="123">
        <f t="shared" ref="CB527" si="9696">T527/T529</f>
        <v>0</v>
      </c>
      <c r="CC527" s="124">
        <f t="shared" ref="CC527" si="9697">U527/U529</f>
        <v>0</v>
      </c>
      <c r="CD527" s="125">
        <f t="shared" ref="CD527" si="9698">V527/V529</f>
        <v>0</v>
      </c>
      <c r="CE527" s="126">
        <f t="shared" ref="CE527" si="9699">W527/W529</f>
        <v>0</v>
      </c>
      <c r="CF527" s="123">
        <f t="shared" ref="CF527" si="9700">X527/X529</f>
        <v>0</v>
      </c>
      <c r="CG527" s="124">
        <f t="shared" ref="CG527" si="9701">Y527/Y529</f>
        <v>0</v>
      </c>
      <c r="CH527" s="125">
        <f t="shared" ref="CH527" si="9702">Z527/Z529</f>
        <v>0</v>
      </c>
      <c r="CI527" s="123">
        <f t="shared" ref="CI527" si="9703">AA527/AA529</f>
        <v>0</v>
      </c>
      <c r="CJ527" s="129">
        <f t="shared" ref="CJ527" si="9704">AB527/AB529</f>
        <v>0</v>
      </c>
      <c r="CK527" s="130">
        <f t="shared" ref="CK527" si="9705">AC527/AC529</f>
        <v>0</v>
      </c>
    </row>
    <row r="528" spans="1:89" ht="13.8" thickBot="1" x14ac:dyDescent="0.3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2">
        <f t="shared" si="9075"/>
        <v>0</v>
      </c>
      <c r="AC528" s="165">
        <f t="shared" si="9106"/>
        <v>0</v>
      </c>
      <c r="BI528" s="131" t="s">
        <v>39</v>
      </c>
      <c r="BJ528" s="123">
        <f>B528/B529</f>
        <v>0</v>
      </c>
      <c r="BK528" s="124">
        <f t="shared" ref="BK528" si="9706">C528/C529</f>
        <v>0</v>
      </c>
      <c r="BL528" s="125">
        <f t="shared" ref="BL528" si="9707">D528/D529</f>
        <v>0</v>
      </c>
      <c r="BM528" s="126">
        <f t="shared" ref="BM528" si="9708">E528/E529</f>
        <v>0</v>
      </c>
      <c r="BN528" s="123">
        <f t="shared" ref="BN528" si="9709">F528/F529</f>
        <v>0</v>
      </c>
      <c r="BO528" s="124">
        <f t="shared" ref="BO528" si="9710">G528/G529</f>
        <v>0</v>
      </c>
      <c r="BP528" s="125">
        <f t="shared" ref="BP528" si="9711">H528/H529</f>
        <v>0</v>
      </c>
      <c r="BQ528" s="126">
        <f t="shared" ref="BQ528" si="9712">I528/I529</f>
        <v>0</v>
      </c>
      <c r="BR528" s="123">
        <f t="shared" ref="BR528" si="9713">J528/J529</f>
        <v>0</v>
      </c>
      <c r="BS528" s="124">
        <f t="shared" ref="BS528" si="9714">K528/K529</f>
        <v>0</v>
      </c>
      <c r="BT528" s="125">
        <f t="shared" ref="BT528" si="9715">L528/L529</f>
        <v>0</v>
      </c>
      <c r="BU528" s="123">
        <f t="shared" ref="BU528" si="9716">M528/M529</f>
        <v>0</v>
      </c>
      <c r="BV528" s="127">
        <f t="shared" ref="BV528" si="9717">N528/N529</f>
        <v>0</v>
      </c>
      <c r="BW528" s="128">
        <f t="shared" ref="BW528" si="9718">O528/O529</f>
        <v>0</v>
      </c>
      <c r="BX528" s="123">
        <f t="shared" ref="BX528" si="9719">P528/P529</f>
        <v>0</v>
      </c>
      <c r="BY528" s="124">
        <f t="shared" ref="BY528" si="9720">Q528/Q529</f>
        <v>0</v>
      </c>
      <c r="BZ528" s="125">
        <f t="shared" ref="BZ528" si="9721">R528/R529</f>
        <v>0</v>
      </c>
      <c r="CA528" s="126">
        <f t="shared" ref="CA528" si="9722">S528/S529</f>
        <v>0</v>
      </c>
      <c r="CB528" s="123">
        <f t="shared" ref="CB528" si="9723">T528/T529</f>
        <v>0</v>
      </c>
      <c r="CC528" s="124">
        <f t="shared" ref="CC528" si="9724">U528/U529</f>
        <v>0</v>
      </c>
      <c r="CD528" s="125">
        <f t="shared" ref="CD528" si="9725">V528/V529</f>
        <v>0</v>
      </c>
      <c r="CE528" s="126">
        <f t="shared" ref="CE528" si="9726">W528/W529</f>
        <v>0</v>
      </c>
      <c r="CF528" s="123">
        <f t="shared" ref="CF528" si="9727">X528/X529</f>
        <v>0</v>
      </c>
      <c r="CG528" s="124">
        <f t="shared" ref="CG528" si="9728">Y528/Y529</f>
        <v>0</v>
      </c>
      <c r="CH528" s="125">
        <f t="shared" ref="CH528" si="9729">Z528/Z529</f>
        <v>0</v>
      </c>
      <c r="CI528" s="123">
        <f t="shared" ref="CI528" si="9730">AA528/AA529</f>
        <v>0</v>
      </c>
      <c r="CJ528" s="129">
        <f t="shared" ref="CJ528" si="9731">AB528/AB529</f>
        <v>0</v>
      </c>
      <c r="CK528" s="130">
        <f t="shared" ref="CK528" si="9732">AC528/AC529</f>
        <v>0</v>
      </c>
    </row>
    <row r="529" spans="1:89" ht="14.4" thickTop="1" thickBot="1" x14ac:dyDescent="0.3">
      <c r="A529" s="251" t="s">
        <v>13</v>
      </c>
      <c r="B529" s="14">
        <f t="shared" ref="B529:AA529" si="9733">SUM(B506:B528)</f>
        <v>43841</v>
      </c>
      <c r="C529" s="1">
        <f t="shared" si="9733"/>
        <v>42756</v>
      </c>
      <c r="D529" s="14">
        <f t="shared" si="9733"/>
        <v>24478</v>
      </c>
      <c r="E529" s="1">
        <f t="shared" si="9733"/>
        <v>21949</v>
      </c>
      <c r="F529" s="14">
        <f t="shared" si="9733"/>
        <v>27259</v>
      </c>
      <c r="G529" s="1">
        <f t="shared" si="9733"/>
        <v>26466</v>
      </c>
      <c r="H529" s="14">
        <f t="shared" si="9733"/>
        <v>49589</v>
      </c>
      <c r="I529" s="1">
        <f t="shared" si="9733"/>
        <v>57160</v>
      </c>
      <c r="J529" s="14">
        <f t="shared" si="9733"/>
        <v>8846</v>
      </c>
      <c r="K529" s="1">
        <f t="shared" si="9733"/>
        <v>9034</v>
      </c>
      <c r="L529" s="14">
        <f t="shared" si="9733"/>
        <v>30060</v>
      </c>
      <c r="M529" s="1">
        <f t="shared" si="9733"/>
        <v>32287</v>
      </c>
      <c r="N529" s="14">
        <f t="shared" si="9733"/>
        <v>50653</v>
      </c>
      <c r="O529" s="1">
        <f t="shared" si="9733"/>
        <v>50284</v>
      </c>
      <c r="P529" s="14">
        <f t="shared" si="9733"/>
        <v>30104</v>
      </c>
      <c r="Q529" s="1">
        <f t="shared" si="9733"/>
        <v>28106</v>
      </c>
      <c r="R529" s="14">
        <f t="shared" si="9733"/>
        <v>37013</v>
      </c>
      <c r="S529" s="1">
        <f t="shared" si="9733"/>
        <v>35710</v>
      </c>
      <c r="T529" s="14">
        <f t="shared" si="9733"/>
        <v>11227</v>
      </c>
      <c r="U529" s="1">
        <f t="shared" si="9733"/>
        <v>11135</v>
      </c>
      <c r="V529" s="14">
        <f t="shared" si="9733"/>
        <v>35813</v>
      </c>
      <c r="W529" s="1">
        <f t="shared" si="9733"/>
        <v>43072</v>
      </c>
      <c r="X529" s="14">
        <f t="shared" si="9733"/>
        <v>29926</v>
      </c>
      <c r="Y529" s="1">
        <f t="shared" si="9733"/>
        <v>17225</v>
      </c>
      <c r="Z529" s="14">
        <f t="shared" si="9733"/>
        <v>61418</v>
      </c>
      <c r="AA529" s="1">
        <f t="shared" si="9733"/>
        <v>64010</v>
      </c>
      <c r="AB529" s="166">
        <f>SUM(AB505:AB528)</f>
        <v>440227</v>
      </c>
      <c r="AC529" s="167">
        <f t="shared" ref="AC529" si="9734">SUM(AC505:AC528)</f>
        <v>439194</v>
      </c>
      <c r="BI529" s="251" t="s">
        <v>13</v>
      </c>
      <c r="BJ529" s="147">
        <f>SUM(BJ505:BJ528)</f>
        <v>0.99999999999999989</v>
      </c>
      <c r="BK529" s="148">
        <f t="shared" ref="BK529:CK529" si="9735">SUM(BK505:BK528)</f>
        <v>1</v>
      </c>
      <c r="BL529" s="147">
        <f t="shared" si="9735"/>
        <v>0.99999999999999989</v>
      </c>
      <c r="BM529" s="148">
        <f t="shared" si="9735"/>
        <v>1</v>
      </c>
      <c r="BN529" s="147">
        <f t="shared" si="9735"/>
        <v>1.0000000000000002</v>
      </c>
      <c r="BO529" s="148">
        <f t="shared" si="9735"/>
        <v>1</v>
      </c>
      <c r="BP529" s="147">
        <f t="shared" si="9735"/>
        <v>1</v>
      </c>
      <c r="BQ529" s="148">
        <f t="shared" si="9735"/>
        <v>1</v>
      </c>
      <c r="BR529" s="147">
        <f t="shared" si="9735"/>
        <v>1.0000000000000002</v>
      </c>
      <c r="BS529" s="148">
        <f t="shared" si="9735"/>
        <v>1</v>
      </c>
      <c r="BT529" s="147">
        <f t="shared" si="9735"/>
        <v>1</v>
      </c>
      <c r="BU529" s="148">
        <f t="shared" si="9735"/>
        <v>1</v>
      </c>
      <c r="BV529" s="147">
        <f t="shared" si="9735"/>
        <v>0.99999999999999989</v>
      </c>
      <c r="BW529" s="148">
        <f t="shared" si="9735"/>
        <v>0.99999999999999989</v>
      </c>
      <c r="BX529" s="147">
        <f t="shared" si="9735"/>
        <v>1</v>
      </c>
      <c r="BY529" s="148">
        <f t="shared" si="9735"/>
        <v>0.99999999999999989</v>
      </c>
      <c r="BZ529" s="147">
        <f t="shared" si="9735"/>
        <v>1</v>
      </c>
      <c r="CA529" s="148">
        <f t="shared" si="9735"/>
        <v>1.0000000000000002</v>
      </c>
      <c r="CB529" s="147">
        <f t="shared" si="9735"/>
        <v>1</v>
      </c>
      <c r="CC529" s="148">
        <f t="shared" si="9735"/>
        <v>1</v>
      </c>
      <c r="CD529" s="147">
        <f t="shared" si="9735"/>
        <v>1</v>
      </c>
      <c r="CE529" s="148">
        <f t="shared" si="9735"/>
        <v>1.0000000000000002</v>
      </c>
      <c r="CF529" s="147">
        <f t="shared" si="9735"/>
        <v>1.0000000000000002</v>
      </c>
      <c r="CG529" s="148">
        <f t="shared" si="9735"/>
        <v>0.99999999999999978</v>
      </c>
      <c r="CH529" s="147">
        <f t="shared" si="9735"/>
        <v>1</v>
      </c>
      <c r="CI529" s="148">
        <f t="shared" si="9735"/>
        <v>1</v>
      </c>
      <c r="CJ529" s="147">
        <f t="shared" si="9735"/>
        <v>0.99999999999999989</v>
      </c>
      <c r="CK529" s="148">
        <f t="shared" si="9735"/>
        <v>1</v>
      </c>
    </row>
    <row r="530" spans="1:89" ht="13.8" thickTop="1" x14ac:dyDescent="0.25">
      <c r="A530" s="178"/>
    </row>
    <row r="532" spans="1:89" x14ac:dyDescent="0.25">
      <c r="A532" s="299">
        <f>+A501+1</f>
        <v>45248</v>
      </c>
      <c r="B532" s="299"/>
      <c r="C532" s="299"/>
      <c r="D532" s="299"/>
      <c r="BI532" s="298">
        <f>+BI470+2</f>
        <v>45248</v>
      </c>
      <c r="BJ532" s="298"/>
      <c r="BK532" s="298"/>
      <c r="BL532" s="298"/>
    </row>
    <row r="533" spans="1:89" ht="13.8" thickBot="1" x14ac:dyDescent="0.3">
      <c r="AE533" t="s">
        <v>84</v>
      </c>
    </row>
    <row r="534" spans="1:89" ht="14.4" thickTop="1" thickBot="1" x14ac:dyDescent="0.3">
      <c r="A534" s="290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0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0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5">
      <c r="A535" s="291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68" t="s">
        <v>14</v>
      </c>
      <c r="AC535" s="169" t="s">
        <v>15</v>
      </c>
      <c r="AE535" s="291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68" t="s">
        <v>14</v>
      </c>
      <c r="BG535" s="169" t="s">
        <v>15</v>
      </c>
      <c r="BI535" s="291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8" thickTop="1" x14ac:dyDescent="0.25">
      <c r="A536" s="119" t="s">
        <v>16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1"/>
      <c r="AA536" s="176"/>
      <c r="AB536" s="162">
        <f t="shared" ref="AB536:AB559" si="9736"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4" t="str">
        <f>$AE$9</f>
        <v>07:00 - 07:59</v>
      </c>
      <c r="AF536" s="120">
        <f t="shared" ref="AF536:AO537" si="9737">SUMIF($A$9:$A$32,$AE536,B$536:B$559)</f>
        <v>2132</v>
      </c>
      <c r="AG536" s="177">
        <f t="shared" si="9737"/>
        <v>1694</v>
      </c>
      <c r="AH536" s="121">
        <f t="shared" si="9737"/>
        <v>1249</v>
      </c>
      <c r="AI536" s="172">
        <f t="shared" si="9737"/>
        <v>1139</v>
      </c>
      <c r="AJ536" s="120">
        <f t="shared" si="9737"/>
        <v>1706</v>
      </c>
      <c r="AK536" s="122">
        <f t="shared" si="9737"/>
        <v>1121</v>
      </c>
      <c r="AL536" s="121">
        <f t="shared" si="9737"/>
        <v>2597</v>
      </c>
      <c r="AM536" s="172">
        <f t="shared" si="9737"/>
        <v>2423</v>
      </c>
      <c r="AN536" s="120">
        <f t="shared" si="9737"/>
        <v>206</v>
      </c>
      <c r="AO536" s="122">
        <f t="shared" si="9737"/>
        <v>708</v>
      </c>
      <c r="AP536" s="121">
        <f t="shared" ref="AP536:AY537" si="9738">SUMIF($A$9:$A$32,$AE536,L$536:L$559)</f>
        <v>1048</v>
      </c>
      <c r="AQ536" s="120">
        <f t="shared" si="9738"/>
        <v>1787</v>
      </c>
      <c r="AR536" s="171">
        <f t="shared" si="9738"/>
        <v>2727</v>
      </c>
      <c r="AS536" s="173">
        <f t="shared" si="9738"/>
        <v>2811</v>
      </c>
      <c r="AT536" s="120">
        <f t="shared" si="9738"/>
        <v>1646</v>
      </c>
      <c r="AU536" s="122">
        <f t="shared" si="9738"/>
        <v>1436</v>
      </c>
      <c r="AV536" s="121">
        <f t="shared" si="9738"/>
        <v>2464</v>
      </c>
      <c r="AW536" s="172">
        <f t="shared" si="9738"/>
        <v>1710</v>
      </c>
      <c r="AX536" s="120">
        <f t="shared" si="9738"/>
        <v>398</v>
      </c>
      <c r="AY536" s="122">
        <f t="shared" si="9738"/>
        <v>757</v>
      </c>
      <c r="AZ536" s="121">
        <f t="shared" ref="AZ536:BE537" si="9739">SUMIF($A$9:$A$32,$AE536,V$536:V$559)</f>
        <v>1323</v>
      </c>
      <c r="BA536" s="172">
        <f t="shared" si="9739"/>
        <v>2135</v>
      </c>
      <c r="BB536" s="120">
        <f t="shared" si="9739"/>
        <v>1524</v>
      </c>
      <c r="BC536" s="122">
        <f t="shared" si="9739"/>
        <v>1170</v>
      </c>
      <c r="BD536" s="21">
        <f t="shared" si="9739"/>
        <v>3133</v>
      </c>
      <c r="BE536" s="176">
        <f t="shared" si="9739"/>
        <v>3299</v>
      </c>
      <c r="BF536" s="162">
        <f>AF536+AH536+AJ536+AL536+AN536+AP536+AR536+AT536+AV536+AX536+AZ536+BB536+BD536</f>
        <v>22153</v>
      </c>
      <c r="BG536" s="163">
        <f>AG536+AI536+AK536+AM536+AO536+AQ536+AS536+AU536+AW536+AY536+BA536+BC536+BE536</f>
        <v>22190</v>
      </c>
      <c r="BH536" s="216"/>
      <c r="BI536" s="119" t="s">
        <v>16</v>
      </c>
      <c r="BJ536" s="123">
        <f>B536/B560</f>
        <v>0</v>
      </c>
      <c r="BK536" s="124">
        <f t="shared" ref="BK536" si="9740">C536/C560</f>
        <v>0</v>
      </c>
      <c r="BL536" s="125">
        <f t="shared" ref="BL536" si="9741">D536/D560</f>
        <v>0</v>
      </c>
      <c r="BM536" s="126">
        <f t="shared" ref="BM536" si="9742">E536/E560</f>
        <v>0</v>
      </c>
      <c r="BN536" s="123">
        <f t="shared" ref="BN536" si="9743">F536/F560</f>
        <v>0</v>
      </c>
      <c r="BO536" s="124">
        <f t="shared" ref="BO536" si="9744">G536/G560</f>
        <v>0</v>
      </c>
      <c r="BP536" s="125">
        <f t="shared" ref="BP536" si="9745">H536/H560</f>
        <v>0</v>
      </c>
      <c r="BQ536" s="126">
        <f t="shared" ref="BQ536" si="9746">I536/I560</f>
        <v>0</v>
      </c>
      <c r="BR536" s="123">
        <f t="shared" ref="BR536" si="9747">J536/J560</f>
        <v>0</v>
      </c>
      <c r="BS536" s="124">
        <f t="shared" ref="BS536" si="9748">K536/K560</f>
        <v>0</v>
      </c>
      <c r="BT536" s="125">
        <f t="shared" ref="BT536" si="9749">L536/L560</f>
        <v>0</v>
      </c>
      <c r="BU536" s="123">
        <f t="shared" ref="BU536" si="9750">M536/M560</f>
        <v>0</v>
      </c>
      <c r="BV536" s="127">
        <f t="shared" ref="BV536" si="9751">N536/N560</f>
        <v>0</v>
      </c>
      <c r="BW536" s="128">
        <f t="shared" ref="BW536" si="9752">O536/O560</f>
        <v>0</v>
      </c>
      <c r="BX536" s="123">
        <f t="shared" ref="BX536" si="9753">P536/P560</f>
        <v>0</v>
      </c>
      <c r="BY536" s="124">
        <f t="shared" ref="BY536" si="9754">Q536/Q560</f>
        <v>0</v>
      </c>
      <c r="BZ536" s="125">
        <f t="shared" ref="BZ536" si="9755">R536/R560</f>
        <v>0</v>
      </c>
      <c r="CA536" s="126">
        <f t="shared" ref="CA536" si="9756">S536/S560</f>
        <v>0</v>
      </c>
      <c r="CB536" s="123">
        <f t="shared" ref="CB536" si="9757">T536/T560</f>
        <v>0</v>
      </c>
      <c r="CC536" s="124">
        <f t="shared" ref="CC536" si="9758">U536/U560</f>
        <v>0</v>
      </c>
      <c r="CD536" s="125">
        <f t="shared" ref="CD536" si="9759">V536/V560</f>
        <v>0</v>
      </c>
      <c r="CE536" s="126">
        <f t="shared" ref="CE536" si="9760">W536/W560</f>
        <v>0</v>
      </c>
      <c r="CF536" s="123">
        <f t="shared" ref="CF536" si="9761">X536/X560</f>
        <v>0</v>
      </c>
      <c r="CG536" s="124">
        <f t="shared" ref="CG536" si="9762">Y536/Y560</f>
        <v>0</v>
      </c>
      <c r="CH536" s="125">
        <f t="shared" ref="CH536" si="9763">Z536/Z560</f>
        <v>0</v>
      </c>
      <c r="CI536" s="123">
        <f t="shared" ref="CI536" si="9764">AA536/AA560</f>
        <v>0</v>
      </c>
      <c r="CJ536" s="129">
        <f t="shared" ref="CJ536" si="9765">AB536/AB560</f>
        <v>0</v>
      </c>
      <c r="CK536" s="130">
        <f t="shared" ref="CK536" si="9766">AC536/AC560</f>
        <v>0</v>
      </c>
    </row>
    <row r="537" spans="1:89" x14ac:dyDescent="0.25">
      <c r="A537" s="131" t="s">
        <v>17</v>
      </c>
      <c r="B537" s="180">
        <v>339</v>
      </c>
      <c r="C537" s="181">
        <v>0</v>
      </c>
      <c r="D537" s="182">
        <v>326</v>
      </c>
      <c r="E537" s="183">
        <v>0</v>
      </c>
      <c r="F537" s="180">
        <v>437</v>
      </c>
      <c r="G537" s="184">
        <v>4</v>
      </c>
      <c r="H537" s="182">
        <v>387</v>
      </c>
      <c r="I537" s="183">
        <v>30</v>
      </c>
      <c r="J537" s="180">
        <v>11</v>
      </c>
      <c r="K537" s="184">
        <v>17</v>
      </c>
      <c r="L537" s="182">
        <v>29</v>
      </c>
      <c r="M537" s="180">
        <v>80</v>
      </c>
      <c r="N537" s="185">
        <v>182</v>
      </c>
      <c r="O537" s="186">
        <v>148</v>
      </c>
      <c r="P537" s="180">
        <v>72</v>
      </c>
      <c r="Q537" s="184">
        <v>60</v>
      </c>
      <c r="R537" s="182">
        <v>58</v>
      </c>
      <c r="S537" s="183">
        <v>80</v>
      </c>
      <c r="T537" s="180">
        <v>4</v>
      </c>
      <c r="U537" s="184">
        <v>15</v>
      </c>
      <c r="V537" s="182">
        <v>14</v>
      </c>
      <c r="W537" s="183">
        <v>1</v>
      </c>
      <c r="X537" s="180">
        <v>4</v>
      </c>
      <c r="Y537" s="184">
        <v>0</v>
      </c>
      <c r="Z537" s="182">
        <v>0</v>
      </c>
      <c r="AA537" s="180">
        <v>0</v>
      </c>
      <c r="AB537" s="162">
        <f t="shared" si="9736"/>
        <v>1863</v>
      </c>
      <c r="AC537" s="165">
        <f t="shared" ref="AC537:AC559" si="9767">SUM(C537,E537,G537,I537,K537,M537,O537,Q537,S537,U537,W537,Y537,AA537)</f>
        <v>435</v>
      </c>
      <c r="AD537" s="217"/>
      <c r="AE537" s="256" t="str">
        <f>$AE$10</f>
        <v>08:00 - 08:59</v>
      </c>
      <c r="AF537" s="120">
        <f t="shared" si="9737"/>
        <v>2194</v>
      </c>
      <c r="AG537" s="181">
        <f t="shared" si="9737"/>
        <v>1807</v>
      </c>
      <c r="AH537" s="182">
        <f t="shared" si="9737"/>
        <v>1256</v>
      </c>
      <c r="AI537" s="183">
        <f t="shared" si="9737"/>
        <v>1077</v>
      </c>
      <c r="AJ537" s="180">
        <f t="shared" si="9737"/>
        <v>1339</v>
      </c>
      <c r="AK537" s="184">
        <f t="shared" si="9737"/>
        <v>972</v>
      </c>
      <c r="AL537" s="182">
        <f t="shared" si="9737"/>
        <v>2650</v>
      </c>
      <c r="AM537" s="183">
        <f t="shared" si="9737"/>
        <v>2491</v>
      </c>
      <c r="AN537" s="180">
        <f t="shared" si="9737"/>
        <v>190</v>
      </c>
      <c r="AO537" s="184">
        <f t="shared" si="9737"/>
        <v>595</v>
      </c>
      <c r="AP537" s="182">
        <f t="shared" si="9738"/>
        <v>911</v>
      </c>
      <c r="AQ537" s="180">
        <f t="shared" si="9738"/>
        <v>1707</v>
      </c>
      <c r="AR537" s="185">
        <f t="shared" si="9738"/>
        <v>2261</v>
      </c>
      <c r="AS537" s="186">
        <f t="shared" si="9738"/>
        <v>2733</v>
      </c>
      <c r="AT537" s="180">
        <f t="shared" si="9738"/>
        <v>1352</v>
      </c>
      <c r="AU537" s="184">
        <f t="shared" si="9738"/>
        <v>1081</v>
      </c>
      <c r="AV537" s="182">
        <f t="shared" si="9738"/>
        <v>2218</v>
      </c>
      <c r="AW537" s="183">
        <f t="shared" si="9738"/>
        <v>1468</v>
      </c>
      <c r="AX537" s="180">
        <f t="shared" si="9738"/>
        <v>303</v>
      </c>
      <c r="AY537" s="184">
        <f t="shared" si="9738"/>
        <v>515</v>
      </c>
      <c r="AZ537" s="182">
        <f t="shared" si="9739"/>
        <v>1168</v>
      </c>
      <c r="BA537" s="183">
        <f t="shared" si="9739"/>
        <v>2267</v>
      </c>
      <c r="BB537" s="180">
        <f t="shared" si="9739"/>
        <v>1243</v>
      </c>
      <c r="BC537" s="184">
        <f t="shared" si="9739"/>
        <v>895</v>
      </c>
      <c r="BD537" s="182">
        <f t="shared" si="9739"/>
        <v>2943</v>
      </c>
      <c r="BE537" s="180">
        <f t="shared" si="9739"/>
        <v>2849</v>
      </c>
      <c r="BF537" s="164">
        <f>SUM(AF537,AH537,AJ537,AL537,AN537,AP537,AR537,AT537,AV537,AX537,AZ537,BB537,BD537)</f>
        <v>20028</v>
      </c>
      <c r="BG537" s="165">
        <f>SUM(AG537,AI537,AK537,AM537,AO537,AQ537,AS537,AU537,AW537,AY537,BA537,BC537,BE537)</f>
        <v>20457</v>
      </c>
      <c r="BH537" s="217"/>
      <c r="BI537" s="131" t="s">
        <v>17</v>
      </c>
      <c r="BJ537" s="123">
        <f>B537/B560</f>
        <v>1.0161870503597122E-2</v>
      </c>
      <c r="BK537" s="124">
        <f t="shared" ref="BK537" si="9768">C537/C560</f>
        <v>0</v>
      </c>
      <c r="BL537" s="125">
        <f t="shared" ref="BL537" si="9769">D537/D560</f>
        <v>1.863922241280732E-2</v>
      </c>
      <c r="BM537" s="126">
        <f t="shared" ref="BM537" si="9770">E537/E560</f>
        <v>0</v>
      </c>
      <c r="BN537" s="123">
        <f t="shared" ref="BN537" si="9771">F537/F560</f>
        <v>2.1839080459770115E-2</v>
      </c>
      <c r="BO537" s="124">
        <f t="shared" ref="BO537" si="9772">G537/G560</f>
        <v>1.6168148746968473E-4</v>
      </c>
      <c r="BP537" s="125">
        <f t="shared" ref="BP537" si="9773">H537/H560</f>
        <v>8.9351680827484299E-3</v>
      </c>
      <c r="BQ537" s="126">
        <f t="shared" ref="BQ537" si="9774">I537/I560</f>
        <v>5.9464816650148667E-4</v>
      </c>
      <c r="BR537" s="123">
        <f t="shared" ref="BR537" si="9775">J537/J560</f>
        <v>1.596053395240859E-3</v>
      </c>
      <c r="BS537" s="124">
        <f t="shared" ref="BS537" si="9776">K537/K560</f>
        <v>2.4933998239953063E-3</v>
      </c>
      <c r="BT537" s="125">
        <f t="shared" ref="BT537" si="9777">L537/L560</f>
        <v>1.4164997801983099E-3</v>
      </c>
      <c r="BU537" s="123">
        <f t="shared" ref="BU537" si="9778">M537/M560</f>
        <v>3.7974082688565056E-3</v>
      </c>
      <c r="BV537" s="127">
        <f t="shared" ref="BV537" si="9779">N537/N560</f>
        <v>4.1979978779351388E-3</v>
      </c>
      <c r="BW537" s="128">
        <f t="shared" ref="BW537" si="9780">O537/O560</f>
        <v>3.6894849678416513E-3</v>
      </c>
      <c r="BX537" s="123">
        <f t="shared" ref="BX537" si="9781">P537/P560</f>
        <v>3.1198544067943495E-3</v>
      </c>
      <c r="BY537" s="124">
        <f t="shared" ref="BY537" si="9782">Q537/Q560</f>
        <v>3.221476510067114E-3</v>
      </c>
      <c r="BZ537" s="125">
        <f t="shared" ref="BZ537" si="9783">R537/R560</f>
        <v>1.7526365092315596E-3</v>
      </c>
      <c r="CA537" s="126">
        <f t="shared" ref="CA537" si="9784">S537/S560</f>
        <v>2.7845457709711106E-3</v>
      </c>
      <c r="CB537" s="123">
        <f t="shared" ref="CB537" si="9785">T537/T560</f>
        <v>6.1387354205033758E-4</v>
      </c>
      <c r="CC537" s="124">
        <f t="shared" ref="CC537" si="9786">U537/U560</f>
        <v>2.5956047759127876E-3</v>
      </c>
      <c r="CD537" s="125">
        <f t="shared" ref="CD537" si="9787">V537/V560</f>
        <v>4.9818518254928477E-4</v>
      </c>
      <c r="CE537" s="126">
        <f t="shared" ref="CE537" si="9788">W537/W560</f>
        <v>2.975216446996519E-5</v>
      </c>
      <c r="CF537" s="123">
        <f t="shared" ref="CF537" si="9789">X537/X560</f>
        <v>1.7367141368530739E-4</v>
      </c>
      <c r="CG537" s="124">
        <f t="shared" ref="CG537" si="9790">Y537/Y560</f>
        <v>0</v>
      </c>
      <c r="CH537" s="125">
        <f t="shared" ref="CH537" si="9791">Z537/Z560</f>
        <v>0</v>
      </c>
      <c r="CI537" s="123">
        <f t="shared" ref="CI537" si="9792">AA537/AA560</f>
        <v>0</v>
      </c>
      <c r="CJ537" s="129">
        <f t="shared" ref="CJ537" si="9793">AB537/AB560</f>
        <v>5.3226746511548179E-3</v>
      </c>
      <c r="CK537" s="130">
        <f t="shared" ref="CK537" si="9794">AC537/AC560</f>
        <v>1.246664813387174E-3</v>
      </c>
    </row>
    <row r="538" spans="1:89" ht="13.8" thickBot="1" x14ac:dyDescent="0.3">
      <c r="A538" s="139" t="s">
        <v>18</v>
      </c>
      <c r="B538" s="187">
        <v>1372</v>
      </c>
      <c r="C538" s="188">
        <v>536</v>
      </c>
      <c r="D538" s="189">
        <v>1069</v>
      </c>
      <c r="E538" s="190">
        <v>291</v>
      </c>
      <c r="F538" s="187">
        <v>1569</v>
      </c>
      <c r="G538" s="191">
        <v>411</v>
      </c>
      <c r="H538" s="189">
        <v>1722</v>
      </c>
      <c r="I538" s="190">
        <v>777</v>
      </c>
      <c r="J538" s="187">
        <v>74</v>
      </c>
      <c r="K538" s="191">
        <v>300</v>
      </c>
      <c r="L538" s="189">
        <v>411</v>
      </c>
      <c r="M538" s="187">
        <v>889</v>
      </c>
      <c r="N538" s="192">
        <v>1417</v>
      </c>
      <c r="O538" s="193">
        <v>1498</v>
      </c>
      <c r="P538" s="187">
        <v>880</v>
      </c>
      <c r="Q538" s="191">
        <v>711</v>
      </c>
      <c r="R538" s="189">
        <v>1216</v>
      </c>
      <c r="S538" s="190">
        <v>901</v>
      </c>
      <c r="T538" s="187">
        <v>111</v>
      </c>
      <c r="U538" s="191">
        <v>485</v>
      </c>
      <c r="V538" s="189">
        <v>645</v>
      </c>
      <c r="W538" s="190">
        <v>1076</v>
      </c>
      <c r="X538" s="187">
        <v>762</v>
      </c>
      <c r="Y538" s="191">
        <v>643</v>
      </c>
      <c r="Z538" s="189">
        <v>2053</v>
      </c>
      <c r="AA538" s="187">
        <v>1409</v>
      </c>
      <c r="AB538" s="162">
        <f t="shared" si="9736"/>
        <v>13301</v>
      </c>
      <c r="AC538" s="165">
        <f t="shared" si="9767"/>
        <v>9927</v>
      </c>
      <c r="AE538" s="254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18</v>
      </c>
      <c r="BJ538" s="123">
        <f>B538/B560</f>
        <v>4.1127098321342925E-2</v>
      </c>
      <c r="BK538" s="124">
        <f t="shared" ref="BK538" si="9795">C538/C560</f>
        <v>1.4688553341919925E-2</v>
      </c>
      <c r="BL538" s="125">
        <f t="shared" ref="BL538" si="9796">D538/D560</f>
        <v>6.1120640365923386E-2</v>
      </c>
      <c r="BM538" s="126">
        <f t="shared" ref="BM538" si="9797">E538/E560</f>
        <v>1.7023517023517024E-2</v>
      </c>
      <c r="BN538" s="123">
        <f t="shared" ref="BN538" si="9798">F538/F560</f>
        <v>7.8410794602698647E-2</v>
      </c>
      <c r="BO538" s="124">
        <f t="shared" ref="BO538" si="9799">G538/G560</f>
        <v>1.6612772837510104E-2</v>
      </c>
      <c r="BP538" s="125">
        <f t="shared" ref="BP538" si="9800">H538/H560</f>
        <v>3.9758034724787589E-2</v>
      </c>
      <c r="BQ538" s="126">
        <f t="shared" ref="BQ538" si="9801">I538/I560</f>
        <v>1.5401387512388504E-2</v>
      </c>
      <c r="BR538" s="123">
        <f t="shared" ref="BR538" si="9802">J538/J560</f>
        <v>1.0737086477074869E-2</v>
      </c>
      <c r="BS538" s="124">
        <f t="shared" ref="BS538" si="9803">K538/K560</f>
        <v>4.4001173364623059E-2</v>
      </c>
      <c r="BT538" s="125">
        <f t="shared" ref="BT538" si="9804">L538/L560</f>
        <v>2.0075221022810532E-2</v>
      </c>
      <c r="BU538" s="123">
        <f t="shared" ref="BU538" si="9805">M538/M560</f>
        <v>4.2198699387667918E-2</v>
      </c>
      <c r="BV538" s="127">
        <f t="shared" ref="BV538" si="9806">N538/N560</f>
        <v>3.2684412049637866E-2</v>
      </c>
      <c r="BW538" s="128">
        <f t="shared" ref="BW538" si="9807">O538/O560</f>
        <v>3.734357082315401E-2</v>
      </c>
      <c r="BX538" s="123">
        <f t="shared" ref="BX538" si="9808">P538/P560</f>
        <v>3.8131553860819831E-2</v>
      </c>
      <c r="BY538" s="124">
        <f t="shared" ref="BY538" si="9809">Q538/Q560</f>
        <v>3.81744966442953E-2</v>
      </c>
      <c r="BZ538" s="125">
        <f t="shared" ref="BZ538" si="9810">R538/R560</f>
        <v>3.6744930952165113E-2</v>
      </c>
      <c r="CA538" s="126">
        <f t="shared" ref="CA538" si="9811">S538/S560</f>
        <v>3.1360946745562134E-2</v>
      </c>
      <c r="CB538" s="123">
        <f t="shared" ref="CB538" si="9812">T538/T560</f>
        <v>1.7034990791896871E-2</v>
      </c>
      <c r="CC538" s="124">
        <f t="shared" ref="CC538" si="9813">U538/U560</f>
        <v>8.3924554421180131E-2</v>
      </c>
      <c r="CD538" s="125">
        <f t="shared" ref="CD538" si="9814">V538/V560</f>
        <v>2.2952103053163475E-2</v>
      </c>
      <c r="CE538" s="126">
        <f t="shared" ref="CE538" si="9815">W538/W560</f>
        <v>3.2013328969682543E-2</v>
      </c>
      <c r="CF538" s="123">
        <f t="shared" ref="CF538" si="9816">X538/X560</f>
        <v>3.3084404307051056E-2</v>
      </c>
      <c r="CG538" s="124">
        <f t="shared" ref="CG538" si="9817">Y538/Y560</f>
        <v>6.0166557499766071E-2</v>
      </c>
      <c r="CH538" s="125">
        <f t="shared" ref="CH538" si="9818">Z538/Z560</f>
        <v>4.0019493177387913E-2</v>
      </c>
      <c r="CI538" s="123">
        <f t="shared" ref="CI538" si="9819">AA538/AA560</f>
        <v>2.5746916400182732E-2</v>
      </c>
      <c r="CJ538" s="129">
        <f t="shared" ref="CJ538" si="9820">AB538/AB560</f>
        <v>3.8001554232426314E-2</v>
      </c>
      <c r="CK538" s="130">
        <f t="shared" ref="CK538" si="9821">AC538/AC560</f>
        <v>2.8449750810332127E-2</v>
      </c>
    </row>
    <row r="539" spans="1:89" ht="14.4" thickTop="1" thickBot="1" x14ac:dyDescent="0.3">
      <c r="A539" s="131" t="s">
        <v>19</v>
      </c>
      <c r="B539" s="180">
        <v>2006</v>
      </c>
      <c r="C539" s="181">
        <v>1726</v>
      </c>
      <c r="D539" s="182">
        <v>1278</v>
      </c>
      <c r="E539" s="183">
        <v>995</v>
      </c>
      <c r="F539" s="180">
        <v>1975</v>
      </c>
      <c r="G539" s="184">
        <v>1152</v>
      </c>
      <c r="H539" s="182">
        <v>2627</v>
      </c>
      <c r="I539" s="183">
        <v>2193</v>
      </c>
      <c r="J539" s="180">
        <v>185</v>
      </c>
      <c r="K539" s="184">
        <v>647</v>
      </c>
      <c r="L539" s="182">
        <v>1059</v>
      </c>
      <c r="M539" s="180">
        <v>1524</v>
      </c>
      <c r="N539" s="185">
        <v>2525</v>
      </c>
      <c r="O539" s="186">
        <v>2559</v>
      </c>
      <c r="P539" s="180">
        <v>1634</v>
      </c>
      <c r="Q539" s="184">
        <v>1388</v>
      </c>
      <c r="R539" s="182">
        <v>2247</v>
      </c>
      <c r="S539" s="183">
        <v>1556</v>
      </c>
      <c r="T539" s="180">
        <v>296</v>
      </c>
      <c r="U539" s="184">
        <v>852</v>
      </c>
      <c r="V539" s="182">
        <v>1304</v>
      </c>
      <c r="W539" s="183">
        <v>1984</v>
      </c>
      <c r="X539" s="180">
        <v>1534</v>
      </c>
      <c r="Y539" s="184">
        <v>962</v>
      </c>
      <c r="Z539" s="182">
        <v>2813</v>
      </c>
      <c r="AA539" s="180">
        <v>2588</v>
      </c>
      <c r="AB539" s="162">
        <f t="shared" si="9736"/>
        <v>21483</v>
      </c>
      <c r="AC539" s="165">
        <f t="shared" si="9767"/>
        <v>20126</v>
      </c>
      <c r="AE539" s="251" t="s">
        <v>13</v>
      </c>
      <c r="AF539" s="14">
        <f t="shared" ref="AF539:BG539" si="9822">SUM(AF536:AF538)</f>
        <v>4326</v>
      </c>
      <c r="AG539" s="1">
        <f t="shared" si="9822"/>
        <v>3501</v>
      </c>
      <c r="AH539" s="14">
        <f t="shared" si="9822"/>
        <v>2505</v>
      </c>
      <c r="AI539" s="1">
        <f t="shared" si="9822"/>
        <v>2216</v>
      </c>
      <c r="AJ539" s="14">
        <f t="shared" si="9822"/>
        <v>3045</v>
      </c>
      <c r="AK539" s="1">
        <f t="shared" si="9822"/>
        <v>2093</v>
      </c>
      <c r="AL539" s="14">
        <f t="shared" si="9822"/>
        <v>5247</v>
      </c>
      <c r="AM539" s="1">
        <f t="shared" si="9822"/>
        <v>4914</v>
      </c>
      <c r="AN539" s="14">
        <f t="shared" si="9822"/>
        <v>396</v>
      </c>
      <c r="AO539" s="1">
        <f t="shared" si="9822"/>
        <v>1303</v>
      </c>
      <c r="AP539" s="14">
        <f t="shared" si="9822"/>
        <v>1959</v>
      </c>
      <c r="AQ539" s="1">
        <f t="shared" si="9822"/>
        <v>3494</v>
      </c>
      <c r="AR539" s="14">
        <f t="shared" si="9822"/>
        <v>4988</v>
      </c>
      <c r="AS539" s="1">
        <f t="shared" si="9822"/>
        <v>5544</v>
      </c>
      <c r="AT539" s="14">
        <f t="shared" si="9822"/>
        <v>2998</v>
      </c>
      <c r="AU539" s="1">
        <f t="shared" si="9822"/>
        <v>2517</v>
      </c>
      <c r="AV539" s="14">
        <f t="shared" si="9822"/>
        <v>4682</v>
      </c>
      <c r="AW539" s="1">
        <f t="shared" si="9822"/>
        <v>3178</v>
      </c>
      <c r="AX539" s="14">
        <f t="shared" si="9822"/>
        <v>701</v>
      </c>
      <c r="AY539" s="1">
        <f t="shared" si="9822"/>
        <v>1272</v>
      </c>
      <c r="AZ539" s="14">
        <f t="shared" si="9822"/>
        <v>2491</v>
      </c>
      <c r="BA539" s="1">
        <f t="shared" si="9822"/>
        <v>4402</v>
      </c>
      <c r="BB539" s="14">
        <f t="shared" si="9822"/>
        <v>2767</v>
      </c>
      <c r="BC539" s="1">
        <f t="shared" si="9822"/>
        <v>2065</v>
      </c>
      <c r="BD539" s="14">
        <f t="shared" si="9822"/>
        <v>6076</v>
      </c>
      <c r="BE539" s="1">
        <f t="shared" si="9822"/>
        <v>6148</v>
      </c>
      <c r="BF539" s="166">
        <f t="shared" si="9822"/>
        <v>42181</v>
      </c>
      <c r="BG539" s="167">
        <f t="shared" si="9822"/>
        <v>42647</v>
      </c>
      <c r="BI539" s="131" t="s">
        <v>19</v>
      </c>
      <c r="BJ539" s="123">
        <f>B539/B560</f>
        <v>6.0131894484412467E-2</v>
      </c>
      <c r="BK539" s="124">
        <f t="shared" ref="BK539" si="9823">C539/C560</f>
        <v>4.7299334082376479E-2</v>
      </c>
      <c r="BL539" s="125">
        <f t="shared" ref="BL539" si="9824">D539/D560</f>
        <v>7.3070325900514585E-2</v>
      </c>
      <c r="BM539" s="126">
        <f t="shared" ref="BM539" si="9825">E539/E560</f>
        <v>5.8207558207558206E-2</v>
      </c>
      <c r="BN539" s="123">
        <f t="shared" ref="BN539" si="9826">F539/F560</f>
        <v>9.8700649675162413E-2</v>
      </c>
      <c r="BO539" s="124">
        <f t="shared" ref="BO539" si="9827">G539/G560</f>
        <v>4.6564268391269197E-2</v>
      </c>
      <c r="BP539" s="125">
        <f t="shared" ref="BP539" si="9828">H539/H560</f>
        <v>6.0652936830439604E-2</v>
      </c>
      <c r="BQ539" s="126">
        <f t="shared" ref="BQ539" si="9829">I539/I560</f>
        <v>4.3468780971258669E-2</v>
      </c>
      <c r="BR539" s="123">
        <f t="shared" ref="BR539" si="9830">J539/J560</f>
        <v>2.6842716192687174E-2</v>
      </c>
      <c r="BS539" s="124">
        <f t="shared" ref="BS539" si="9831">K539/K560</f>
        <v>9.4895863889703724E-2</v>
      </c>
      <c r="BT539" s="125">
        <f t="shared" ref="BT539" si="9832">L539/L560</f>
        <v>5.172666438724173E-2</v>
      </c>
      <c r="BU539" s="123">
        <f t="shared" ref="BU539" si="9833">M539/M560</f>
        <v>7.2340627521716425E-2</v>
      </c>
      <c r="BV539" s="127">
        <f t="shared" ref="BV539" si="9834">N539/N560</f>
        <v>5.8241454075748489E-2</v>
      </c>
      <c r="BW539" s="128">
        <f t="shared" ref="BW539" si="9835">O539/O560</f>
        <v>6.3793189410180987E-2</v>
      </c>
      <c r="BX539" s="123">
        <f t="shared" ref="BX539" si="9836">P539/P560</f>
        <v>7.0803362509749543E-2</v>
      </c>
      <c r="BY539" s="124">
        <f t="shared" ref="BY539" si="9837">Q539/Q560</f>
        <v>7.4523489932885906E-2</v>
      </c>
      <c r="BZ539" s="125">
        <f t="shared" ref="BZ539" si="9838">R539/R560</f>
        <v>6.7899555797298519E-2</v>
      </c>
      <c r="CA539" s="126">
        <f t="shared" ref="CA539" si="9839">S539/S560</f>
        <v>5.4159415245388094E-2</v>
      </c>
      <c r="CB539" s="123">
        <f t="shared" ref="CB539" si="9840">T539/T560</f>
        <v>4.5426642111724987E-2</v>
      </c>
      <c r="CC539" s="124">
        <f t="shared" ref="CC539" si="9841">U539/U560</f>
        <v>0.14743035127184634</v>
      </c>
      <c r="CD539" s="125">
        <f t="shared" ref="CD539" si="9842">V539/V560</f>
        <v>4.6402391288876237E-2</v>
      </c>
      <c r="CE539" s="126">
        <f t="shared" ref="CE539" si="9843">W539/W560</f>
        <v>5.9028294308410938E-2</v>
      </c>
      <c r="CF539" s="123">
        <f t="shared" ref="CF539" si="9844">X539/X560</f>
        <v>6.660298714831539E-2</v>
      </c>
      <c r="CG539" s="124">
        <f t="shared" ref="CG539" si="9845">Y539/Y560</f>
        <v>9.0015907176943952E-2</v>
      </c>
      <c r="CH539" s="125">
        <f t="shared" ref="CH539" si="9846">Z539/Z560</f>
        <v>5.4834307992202728E-2</v>
      </c>
      <c r="CI539" s="123">
        <f t="shared" ref="CI539" si="9847">AA539/AA560</f>
        <v>4.7291000456829602E-2</v>
      </c>
      <c r="CJ539" s="129">
        <f t="shared" ref="CJ539" si="9848">AB539/AB560</f>
        <v>6.1377895615007484E-2</v>
      </c>
      <c r="CK539" s="130">
        <f t="shared" ref="CK539" si="9849">AC539/AC560</f>
        <v>5.7679025366046584E-2</v>
      </c>
    </row>
    <row r="540" spans="1:89" ht="13.8" thickTop="1" x14ac:dyDescent="0.25">
      <c r="A540" s="139" t="s">
        <v>20</v>
      </c>
      <c r="B540" s="266">
        <v>2132</v>
      </c>
      <c r="C540" s="267">
        <v>1694</v>
      </c>
      <c r="D540" s="268">
        <v>1249</v>
      </c>
      <c r="E540" s="269">
        <v>1139</v>
      </c>
      <c r="F540" s="266">
        <v>1706</v>
      </c>
      <c r="G540" s="270">
        <v>1121</v>
      </c>
      <c r="H540" s="268">
        <v>2597</v>
      </c>
      <c r="I540" s="269">
        <v>2423</v>
      </c>
      <c r="J540" s="266">
        <v>206</v>
      </c>
      <c r="K540" s="270">
        <v>708</v>
      </c>
      <c r="L540" s="268">
        <v>1048</v>
      </c>
      <c r="M540" s="266">
        <v>1787</v>
      </c>
      <c r="N540" s="271">
        <v>2727</v>
      </c>
      <c r="O540" s="272">
        <v>2811</v>
      </c>
      <c r="P540" s="266">
        <v>1646</v>
      </c>
      <c r="Q540" s="270">
        <v>1436</v>
      </c>
      <c r="R540" s="268">
        <v>2464</v>
      </c>
      <c r="S540" s="269">
        <v>1710</v>
      </c>
      <c r="T540" s="266">
        <v>398</v>
      </c>
      <c r="U540" s="270">
        <v>757</v>
      </c>
      <c r="V540" s="268">
        <v>1323</v>
      </c>
      <c r="W540" s="269">
        <v>2135</v>
      </c>
      <c r="X540" s="266">
        <v>1524</v>
      </c>
      <c r="Y540" s="270">
        <v>1170</v>
      </c>
      <c r="Z540" s="268">
        <v>3133</v>
      </c>
      <c r="AA540" s="266">
        <v>3299</v>
      </c>
      <c r="AB540" s="162">
        <f t="shared" si="9736"/>
        <v>22153</v>
      </c>
      <c r="AC540" s="165">
        <f t="shared" si="9767"/>
        <v>22190</v>
      </c>
      <c r="BI540" s="139" t="s">
        <v>20</v>
      </c>
      <c r="BJ540" s="123">
        <f>B540/B560</f>
        <v>6.3908872901678654E-2</v>
      </c>
      <c r="BK540" s="124">
        <f t="shared" ref="BK540" si="9850">C540/C560</f>
        <v>4.6422405524649914E-2</v>
      </c>
      <c r="BL540" s="125">
        <f t="shared" ref="BL540" si="9851">D540/D560</f>
        <v>7.1412235563178966E-2</v>
      </c>
      <c r="BM540" s="126">
        <f t="shared" ref="BM540" si="9852">E540/E560</f>
        <v>6.6631566631566636E-2</v>
      </c>
      <c r="BN540" s="123">
        <f t="shared" ref="BN540" si="9853">F540/F560</f>
        <v>8.5257371314342828E-2</v>
      </c>
      <c r="BO540" s="124">
        <f t="shared" ref="BO540" si="9854">G540/G560</f>
        <v>4.5311236863379144E-2</v>
      </c>
      <c r="BP540" s="125">
        <f t="shared" ref="BP540" si="9855">H540/H560</f>
        <v>5.9960288141854452E-2</v>
      </c>
      <c r="BQ540" s="126">
        <f t="shared" ref="BQ540" si="9856">I540/I560</f>
        <v>4.8027750247770069E-2</v>
      </c>
      <c r="BR540" s="123">
        <f t="shared" ref="BR540" si="9857">J540/J560</f>
        <v>2.9889727219965176E-2</v>
      </c>
      <c r="BS540" s="124">
        <f t="shared" ref="BS540" si="9858">K540/K560</f>
        <v>0.10384276914051041</v>
      </c>
      <c r="BT540" s="125">
        <f t="shared" ref="BT540" si="9859">L540/L560</f>
        <v>5.118937136716651E-2</v>
      </c>
      <c r="BU540" s="123">
        <f t="shared" ref="BU540" si="9860">M540/M560</f>
        <v>8.4824607205582186E-2</v>
      </c>
      <c r="BV540" s="127">
        <f t="shared" ref="BV540" si="9861">N540/N560</f>
        <v>6.2900770401808373E-2</v>
      </c>
      <c r="BW540" s="128">
        <f t="shared" ref="BW540" si="9862">O540/O560</f>
        <v>7.0075285436505957E-2</v>
      </c>
      <c r="BX540" s="123">
        <f t="shared" ref="BX540" si="9863">P540/P560</f>
        <v>7.1323338244215273E-2</v>
      </c>
      <c r="BY540" s="124">
        <f t="shared" ref="BY540" si="9864">Q540/Q560</f>
        <v>7.7100671140939603E-2</v>
      </c>
      <c r="BZ540" s="125">
        <f t="shared" ref="BZ540" si="9865">R540/R560</f>
        <v>7.4456833771492467E-2</v>
      </c>
      <c r="CA540" s="126">
        <f t="shared" ref="CA540" si="9866">S540/S560</f>
        <v>5.9519665854507485E-2</v>
      </c>
      <c r="CB540" s="123">
        <f t="shared" ref="CB540" si="9867">T540/T560</f>
        <v>6.1080417434008591E-2</v>
      </c>
      <c r="CC540" s="124">
        <f t="shared" ref="CC540" si="9868">U540/U560</f>
        <v>0.13099152102439868</v>
      </c>
      <c r="CD540" s="125">
        <f t="shared" ref="CD540" si="9869">V540/V560</f>
        <v>4.7078499750907409E-2</v>
      </c>
      <c r="CE540" s="126">
        <f t="shared" ref="CE540" si="9870">W540/W560</f>
        <v>6.3520871143375679E-2</v>
      </c>
      <c r="CF540" s="123">
        <f t="shared" ref="CF540" si="9871">X540/X560</f>
        <v>6.6168808614102112E-2</v>
      </c>
      <c r="CG540" s="124">
        <f t="shared" ref="CG540" si="9872">Y540/Y560</f>
        <v>0.10947880602601291</v>
      </c>
      <c r="CH540" s="125">
        <f t="shared" ref="CH540" si="9873">Z540/Z560</f>
        <v>6.1072124756335285E-2</v>
      </c>
      <c r="CI540" s="123">
        <f t="shared" ref="CI540" si="9874">AA540/AA560</f>
        <v>6.028323435358611E-2</v>
      </c>
      <c r="CJ540" s="129">
        <f t="shared" ref="CJ540" si="9875">AB540/AB560</f>
        <v>6.3292115698890331E-2</v>
      </c>
      <c r="CK540" s="130">
        <f t="shared" ref="CK540" si="9876">AC540/AC560</f>
        <v>6.3594234963359517E-2</v>
      </c>
    </row>
    <row r="541" spans="1:89" ht="13.8" thickBot="1" x14ac:dyDescent="0.3">
      <c r="A541" s="131" t="s">
        <v>21</v>
      </c>
      <c r="B541" s="273">
        <v>2194</v>
      </c>
      <c r="C541" s="274">
        <v>1807</v>
      </c>
      <c r="D541" s="275">
        <v>1256</v>
      </c>
      <c r="E541" s="276">
        <v>1077</v>
      </c>
      <c r="F541" s="273">
        <v>1339</v>
      </c>
      <c r="G541" s="277">
        <v>972</v>
      </c>
      <c r="H541" s="275">
        <v>2650</v>
      </c>
      <c r="I541" s="276">
        <v>2491</v>
      </c>
      <c r="J541" s="273">
        <v>190</v>
      </c>
      <c r="K541" s="277">
        <v>595</v>
      </c>
      <c r="L541" s="275">
        <v>911</v>
      </c>
      <c r="M541" s="273">
        <v>1707</v>
      </c>
      <c r="N541" s="278">
        <v>2261</v>
      </c>
      <c r="O541" s="279">
        <v>2733</v>
      </c>
      <c r="P541" s="273">
        <v>1352</v>
      </c>
      <c r="Q541" s="277">
        <v>1081</v>
      </c>
      <c r="R541" s="275">
        <v>2218</v>
      </c>
      <c r="S541" s="276">
        <v>1468</v>
      </c>
      <c r="T541" s="273">
        <v>303</v>
      </c>
      <c r="U541" s="277">
        <v>515</v>
      </c>
      <c r="V541" s="275">
        <v>1168</v>
      </c>
      <c r="W541" s="276">
        <v>2267</v>
      </c>
      <c r="X541" s="273">
        <v>1243</v>
      </c>
      <c r="Y541" s="277">
        <v>895</v>
      </c>
      <c r="Z541" s="275">
        <v>2943</v>
      </c>
      <c r="AA541" s="273">
        <v>2849</v>
      </c>
      <c r="AB541" s="162">
        <f t="shared" si="9736"/>
        <v>20028</v>
      </c>
      <c r="AC541" s="165">
        <f t="shared" si="9767"/>
        <v>20457</v>
      </c>
      <c r="AE541" t="s">
        <v>85</v>
      </c>
      <c r="BI541" s="131" t="s">
        <v>21</v>
      </c>
      <c r="BJ541" s="123">
        <f>B541/B560</f>
        <v>6.5767386091127103E-2</v>
      </c>
      <c r="BK541" s="124">
        <f t="shared" ref="BK541" si="9877">C541/C560</f>
        <v>4.9519059494121838E-2</v>
      </c>
      <c r="BL541" s="125">
        <f t="shared" ref="BL541" si="9878">D541/D560</f>
        <v>7.1812464265294459E-2</v>
      </c>
      <c r="BM541" s="126">
        <f t="shared" ref="BM541" si="9879">E541/E560</f>
        <v>6.3004563004563002E-2</v>
      </c>
      <c r="BN541" s="123">
        <f t="shared" ref="BN541" si="9880">F541/F560</f>
        <v>6.6916541729135429E-2</v>
      </c>
      <c r="BO541" s="124">
        <f t="shared" ref="BO541" si="9881">G541/G560</f>
        <v>3.9288601455133389E-2</v>
      </c>
      <c r="BP541" s="125">
        <f t="shared" ref="BP541" si="9882">H541/H560</f>
        <v>6.1183967491688217E-2</v>
      </c>
      <c r="BQ541" s="126">
        <f t="shared" ref="BQ541" si="9883">I541/I560</f>
        <v>4.9375619425173441E-2</v>
      </c>
      <c r="BR541" s="123">
        <f t="shared" ref="BR541" si="9884">J541/J560</f>
        <v>2.7568195008705745E-2</v>
      </c>
      <c r="BS541" s="124">
        <f t="shared" ref="BS541" si="9885">K541/K560</f>
        <v>8.7268993839835732E-2</v>
      </c>
      <c r="BT541" s="125">
        <f t="shared" ref="BT541" si="9886">L541/L560</f>
        <v>4.4497631026229667E-2</v>
      </c>
      <c r="BU541" s="123">
        <f t="shared" ref="BU541" si="9887">M541/M560</f>
        <v>8.1027198936725678E-2</v>
      </c>
      <c r="BV541" s="127">
        <f t="shared" ref="BV541" si="9888">N541/N560</f>
        <v>5.2152050560501914E-2</v>
      </c>
      <c r="BW541" s="128">
        <f t="shared" ref="BW541" si="9889">O541/O560</f>
        <v>6.8130827142643471E-2</v>
      </c>
      <c r="BX541" s="123">
        <f t="shared" ref="BX541" si="9890">P541/P560</f>
        <v>5.8583932749805008E-2</v>
      </c>
      <c r="BY541" s="124">
        <f t="shared" ref="BY541" si="9891">Q541/Q560</f>
        <v>5.8040268456375839E-2</v>
      </c>
      <c r="BZ541" s="125">
        <f t="shared" ref="BZ541" si="9892">R541/R560</f>
        <v>6.7023237542682745E-2</v>
      </c>
      <c r="CA541" s="126">
        <f t="shared" ref="CA541" si="9893">S541/S560</f>
        <v>5.1096414897319878E-2</v>
      </c>
      <c r="CB541" s="123">
        <f t="shared" ref="CB541" si="9894">T541/T560</f>
        <v>4.6500920810313075E-2</v>
      </c>
      <c r="CC541" s="124">
        <f t="shared" ref="CC541" si="9895">U541/U560</f>
        <v>8.9115763973005704E-2</v>
      </c>
      <c r="CD541" s="125">
        <f t="shared" ref="CD541" si="9896">V541/V560</f>
        <v>4.1562878086968902E-2</v>
      </c>
      <c r="CE541" s="126">
        <f t="shared" ref="CE541" si="9897">W541/W560</f>
        <v>6.7448156853411087E-2</v>
      </c>
      <c r="CF541" s="123">
        <f t="shared" ref="CF541" si="9898">X541/X560</f>
        <v>5.3968391802709272E-2</v>
      </c>
      <c r="CG541" s="124">
        <f t="shared" ref="CG541" si="9899">Y541/Y560</f>
        <v>8.3746608028445774E-2</v>
      </c>
      <c r="CH541" s="125">
        <f t="shared" ref="CH541" si="9900">Z541/Z560</f>
        <v>5.7368421052631575E-2</v>
      </c>
      <c r="CI541" s="123">
        <f t="shared" ref="CI541" si="9901">AA541/AA560</f>
        <v>5.2060301507537689E-2</v>
      </c>
      <c r="CJ541" s="129">
        <f t="shared" ref="CJ541" si="9902">AB541/AB560</f>
        <v>5.7220895283590277E-2</v>
      </c>
      <c r="CK541" s="130">
        <f t="shared" ref="CK541" si="9903">AC541/AC560</f>
        <v>5.8627636982669928E-2</v>
      </c>
    </row>
    <row r="542" spans="1:89" ht="14.4" thickTop="1" thickBot="1" x14ac:dyDescent="0.3">
      <c r="A542" s="139" t="s">
        <v>22</v>
      </c>
      <c r="B542" s="187">
        <v>2067</v>
      </c>
      <c r="C542" s="188">
        <v>1567</v>
      </c>
      <c r="D542" s="189">
        <v>1157</v>
      </c>
      <c r="E542" s="190">
        <v>795</v>
      </c>
      <c r="F542" s="187">
        <v>1301</v>
      </c>
      <c r="G542" s="191">
        <v>703</v>
      </c>
      <c r="H542" s="189">
        <v>2481</v>
      </c>
      <c r="I542" s="190">
        <v>2116</v>
      </c>
      <c r="J542" s="187">
        <v>207</v>
      </c>
      <c r="K542" s="191">
        <v>575</v>
      </c>
      <c r="L542" s="189">
        <v>715</v>
      </c>
      <c r="M542" s="187">
        <v>1737</v>
      </c>
      <c r="N542" s="192">
        <v>2027</v>
      </c>
      <c r="O542" s="193">
        <v>2858</v>
      </c>
      <c r="P542" s="187">
        <v>1236</v>
      </c>
      <c r="Q542" s="191">
        <v>904</v>
      </c>
      <c r="R542" s="189">
        <v>2144</v>
      </c>
      <c r="S542" s="190">
        <v>1327</v>
      </c>
      <c r="T542" s="187">
        <v>210</v>
      </c>
      <c r="U542" s="191">
        <v>361</v>
      </c>
      <c r="V542" s="189">
        <v>992</v>
      </c>
      <c r="W542" s="190">
        <v>2600</v>
      </c>
      <c r="X542" s="187">
        <v>1126</v>
      </c>
      <c r="Y542" s="191">
        <v>669</v>
      </c>
      <c r="Z542" s="189">
        <v>3046</v>
      </c>
      <c r="AA542" s="187">
        <v>2784</v>
      </c>
      <c r="AB542" s="162">
        <f t="shared" si="9736"/>
        <v>18709</v>
      </c>
      <c r="AC542" s="165">
        <f t="shared" si="9767"/>
        <v>18996</v>
      </c>
      <c r="AE542" s="290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39" t="s">
        <v>22</v>
      </c>
      <c r="BJ542" s="123">
        <f>B542/B560</f>
        <v>6.1960431654676261E-2</v>
      </c>
      <c r="BK542" s="124">
        <f t="shared" ref="BK542" si="9904">C542/C560</f>
        <v>4.2942095311172615E-2</v>
      </c>
      <c r="BL542" s="125">
        <f t="shared" ref="BL542" si="9905">D542/D560</f>
        <v>6.6152086906803895E-2</v>
      </c>
      <c r="BM542" s="126">
        <f t="shared" ref="BM542" si="9906">E542/E560</f>
        <v>4.6507546507546509E-2</v>
      </c>
      <c r="BN542" s="123">
        <f t="shared" ref="BN542" si="9907">F542/F560</f>
        <v>6.5017491254372811E-2</v>
      </c>
      <c r="BO542" s="124">
        <f t="shared" ref="BO542" si="9908">G542/G560</f>
        <v>2.8415521422797088E-2</v>
      </c>
      <c r="BP542" s="125">
        <f t="shared" ref="BP542" si="9909">H542/H560</f>
        <v>5.7282046545991873E-2</v>
      </c>
      <c r="BQ542" s="126">
        <f t="shared" ref="BQ542" si="9910">I542/I560</f>
        <v>4.1942517343904855E-2</v>
      </c>
      <c r="BR542" s="123">
        <f t="shared" ref="BR542" si="9911">J542/J560</f>
        <v>3.0034822983168893E-2</v>
      </c>
      <c r="BS542" s="124">
        <f t="shared" ref="BS542" si="9912">K542/K560</f>
        <v>8.4335582282194191E-2</v>
      </c>
      <c r="BT542" s="125">
        <f t="shared" ref="BT542" si="9913">L542/L560</f>
        <v>3.4924046304889364E-2</v>
      </c>
      <c r="BU542" s="123">
        <f t="shared" ref="BU542" si="9914">M542/M560</f>
        <v>8.245122703754687E-2</v>
      </c>
      <c r="BV542" s="127">
        <f t="shared" ref="BV542" si="9915">N542/N560</f>
        <v>4.6754624717442447E-2</v>
      </c>
      <c r="BW542" s="128">
        <f t="shared" ref="BW542" si="9916">O542/O560</f>
        <v>7.1246946203320533E-2</v>
      </c>
      <c r="BX542" s="123">
        <f t="shared" ref="BX542" si="9917">P542/P560</f>
        <v>5.3557500649969669E-2</v>
      </c>
      <c r="BY542" s="124">
        <f t="shared" ref="BY542" si="9918">Q542/Q560</f>
        <v>4.8536912751677853E-2</v>
      </c>
      <c r="BZ542" s="125">
        <f t="shared" ref="BZ542" si="9919">R542/R560</f>
        <v>6.4787115099870063E-2</v>
      </c>
      <c r="CA542" s="126">
        <f t="shared" ref="CA542" si="9920">S542/S560</f>
        <v>4.6188652975983291E-2</v>
      </c>
      <c r="CB542" s="123">
        <f t="shared" ref="CB542" si="9921">T542/T560</f>
        <v>3.2228360957642727E-2</v>
      </c>
      <c r="CC542" s="124">
        <f t="shared" ref="CC542" si="9922">U542/U560</f>
        <v>6.2467554940301089E-2</v>
      </c>
      <c r="CD542" s="125">
        <f t="shared" ref="CD542" si="9923">V542/V560</f>
        <v>3.5299978649206462E-2</v>
      </c>
      <c r="CE542" s="126">
        <f t="shared" ref="CE542" si="9924">W542/W560</f>
        <v>7.7355627621909492E-2</v>
      </c>
      <c r="CF542" s="123">
        <f t="shared" ref="CF542" si="9925">X542/X560</f>
        <v>4.888850295241403E-2</v>
      </c>
      <c r="CG542" s="124">
        <f t="shared" ref="CG542" si="9926">Y542/Y560</f>
        <v>6.2599419855899688E-2</v>
      </c>
      <c r="CH542" s="125">
        <f t="shared" ref="CH542" si="9927">Z542/Z560</f>
        <v>5.9376218323586742E-2</v>
      </c>
      <c r="CI542" s="123">
        <f t="shared" ref="CI542" si="9928">AA542/AA560</f>
        <v>5.0872544540886251E-2</v>
      </c>
      <c r="CJ542" s="129">
        <f t="shared" ref="CJ542" si="9929">AB542/AB560</f>
        <v>5.3452453058752271E-2</v>
      </c>
      <c r="CK542" s="130">
        <f t="shared" ref="CK542" si="9930">AC542/AC560</f>
        <v>5.4440562747362656E-2</v>
      </c>
    </row>
    <row r="543" spans="1:89" ht="15" thickTop="1" thickBot="1" x14ac:dyDescent="0.35">
      <c r="A543" s="131" t="s">
        <v>23</v>
      </c>
      <c r="B543" s="180">
        <v>1891</v>
      </c>
      <c r="C543" s="181">
        <v>1744</v>
      </c>
      <c r="D543" s="182">
        <v>1003</v>
      </c>
      <c r="E543" s="183">
        <v>686</v>
      </c>
      <c r="F543" s="180">
        <v>1117</v>
      </c>
      <c r="G543" s="184">
        <v>696</v>
      </c>
      <c r="H543" s="182">
        <v>2333</v>
      </c>
      <c r="I543" s="183">
        <v>2223</v>
      </c>
      <c r="J543" s="180">
        <v>225</v>
      </c>
      <c r="K543" s="184">
        <v>591</v>
      </c>
      <c r="L543" s="182">
        <v>573</v>
      </c>
      <c r="M543" s="180">
        <v>1501</v>
      </c>
      <c r="N543" s="185">
        <v>1732</v>
      </c>
      <c r="O543" s="186">
        <v>2320</v>
      </c>
      <c r="P543" s="180">
        <v>1261</v>
      </c>
      <c r="Q543" s="184">
        <v>895</v>
      </c>
      <c r="R543" s="182">
        <v>2032</v>
      </c>
      <c r="S543" s="183">
        <v>1247</v>
      </c>
      <c r="T543" s="180">
        <v>221</v>
      </c>
      <c r="U543" s="184">
        <v>260</v>
      </c>
      <c r="V543" s="182">
        <v>1070</v>
      </c>
      <c r="W543" s="183">
        <v>2182</v>
      </c>
      <c r="X543" s="180">
        <v>1031</v>
      </c>
      <c r="Y543" s="184">
        <v>475</v>
      </c>
      <c r="Z543" s="182">
        <v>2810</v>
      </c>
      <c r="AA543" s="180">
        <v>2597</v>
      </c>
      <c r="AB543" s="162">
        <f t="shared" si="9736"/>
        <v>17299</v>
      </c>
      <c r="AC543" s="165">
        <f t="shared" si="9767"/>
        <v>17417</v>
      </c>
      <c r="AE543" s="291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68" t="s">
        <v>14</v>
      </c>
      <c r="BG543" s="169" t="s">
        <v>15</v>
      </c>
      <c r="BI543" s="131" t="s">
        <v>23</v>
      </c>
      <c r="BJ543" s="123">
        <f>B543/B560</f>
        <v>5.6684652278177455E-2</v>
      </c>
      <c r="BK543" s="124">
        <f t="shared" ref="BK543" si="9931">C543/C560</f>
        <v>4.779260639609767E-2</v>
      </c>
      <c r="BL543" s="125">
        <f t="shared" ref="BL543" si="9932">D543/D560</f>
        <v>5.7347055460263009E-2</v>
      </c>
      <c r="BM543" s="126">
        <f t="shared" ref="BM543" si="9933">E543/E560</f>
        <v>4.013104013104013E-2</v>
      </c>
      <c r="BN543" s="123">
        <f t="shared" ref="BN543" si="9934">F543/F560</f>
        <v>5.5822088955522237E-2</v>
      </c>
      <c r="BO543" s="124">
        <f t="shared" ref="BO543" si="9935">G543/G560</f>
        <v>2.813257881972514E-2</v>
      </c>
      <c r="BP543" s="125">
        <f t="shared" ref="BP543" si="9936">H543/H560</f>
        <v>5.3864979682305136E-2</v>
      </c>
      <c r="BQ543" s="126">
        <f t="shared" ref="BQ543" si="9937">I543/I560</f>
        <v>4.4063429137760159E-2</v>
      </c>
      <c r="BR543" s="123">
        <f t="shared" ref="BR543" si="9938">J543/J560</f>
        <v>3.2646546720835751E-2</v>
      </c>
      <c r="BS543" s="124">
        <f t="shared" ref="BS543" si="9939">K543/K560</f>
        <v>8.6682311528307424E-2</v>
      </c>
      <c r="BT543" s="125">
        <f t="shared" ref="BT543" si="9940">L543/L560</f>
        <v>2.7988081863918331E-2</v>
      </c>
      <c r="BU543" s="123">
        <f t="shared" ref="BU543" si="9941">M543/M560</f>
        <v>7.1248872644420189E-2</v>
      </c>
      <c r="BV543" s="127">
        <f t="shared" ref="BV543" si="9942">N543/N560</f>
        <v>3.9950177607602527E-2</v>
      </c>
      <c r="BW543" s="128">
        <f t="shared" ref="BW543" si="9943">O543/O560</f>
        <v>5.7835169766166428E-2</v>
      </c>
      <c r="BX543" s="123">
        <f t="shared" ref="BX543" si="9944">P543/P560</f>
        <v>5.4640783430106594E-2</v>
      </c>
      <c r="BY543" s="124">
        <f t="shared" ref="BY543" si="9945">Q543/Q560</f>
        <v>4.8053691275167787E-2</v>
      </c>
      <c r="BZ543" s="125">
        <f t="shared" ref="BZ543" si="9946">R543/R560</f>
        <v>6.1402713564802223E-2</v>
      </c>
      <c r="CA543" s="126">
        <f t="shared" ref="CA543" si="9947">S543/S560</f>
        <v>4.3404107205012185E-2</v>
      </c>
      <c r="CB543" s="123">
        <f t="shared" ref="CB543" si="9948">T543/T560</f>
        <v>3.3916513198281151E-2</v>
      </c>
      <c r="CC543" s="124">
        <f t="shared" ref="CC543" si="9949">U543/U560</f>
        <v>4.4990482782488322E-2</v>
      </c>
      <c r="CD543" s="125">
        <f t="shared" ref="CD543" si="9950">V543/V560</f>
        <v>3.8075581809123904E-2</v>
      </c>
      <c r="CE543" s="126">
        <f t="shared" ref="CE543" si="9951">W543/W560</f>
        <v>6.491922287346405E-2</v>
      </c>
      <c r="CF543" s="123">
        <f t="shared" ref="CF543" si="9952">X543/X560</f>
        <v>4.4763806877387985E-2</v>
      </c>
      <c r="CG543" s="124">
        <f t="shared" ref="CG543" si="9953">Y543/Y560</f>
        <v>4.4446523813979601E-2</v>
      </c>
      <c r="CH543" s="125">
        <f t="shared" ref="CH543" si="9954">Z543/Z560</f>
        <v>5.4775828460038985E-2</v>
      </c>
      <c r="CI543" s="123">
        <f t="shared" ref="CI543" si="9955">AA543/AA560</f>
        <v>4.745545911375057E-2</v>
      </c>
      <c r="CJ543" s="129">
        <f t="shared" ref="CJ543" si="9956">AB543/AB560</f>
        <v>4.9424019747894357E-2</v>
      </c>
      <c r="CK543" s="130">
        <f t="shared" ref="CK543" si="9957">AC543/AC560</f>
        <v>4.9915312769573353E-2</v>
      </c>
    </row>
    <row r="544" spans="1:89" ht="13.8" thickTop="1" x14ac:dyDescent="0.25">
      <c r="A544" s="139" t="s">
        <v>24</v>
      </c>
      <c r="B544" s="194">
        <v>1998</v>
      </c>
      <c r="C544" s="188">
        <v>1814</v>
      </c>
      <c r="D544" s="189">
        <v>1029</v>
      </c>
      <c r="E544" s="190">
        <v>740</v>
      </c>
      <c r="F544" s="187">
        <v>1190</v>
      </c>
      <c r="G544" s="191">
        <v>740</v>
      </c>
      <c r="H544" s="189">
        <v>2610</v>
      </c>
      <c r="I544" s="190">
        <v>2307</v>
      </c>
      <c r="J544" s="187">
        <v>235</v>
      </c>
      <c r="K544" s="191">
        <v>516</v>
      </c>
      <c r="L544" s="189">
        <v>605</v>
      </c>
      <c r="M544" s="187">
        <v>1581</v>
      </c>
      <c r="N544" s="192">
        <v>1778</v>
      </c>
      <c r="O544" s="195">
        <v>2539</v>
      </c>
      <c r="P544" s="187">
        <v>1398</v>
      </c>
      <c r="Q544" s="191">
        <v>651</v>
      </c>
      <c r="R544" s="189">
        <v>1966</v>
      </c>
      <c r="S544" s="190">
        <v>1166</v>
      </c>
      <c r="T544" s="187">
        <v>250</v>
      </c>
      <c r="U544" s="191">
        <v>228</v>
      </c>
      <c r="V544" s="189">
        <v>1091</v>
      </c>
      <c r="W544" s="196">
        <v>2228</v>
      </c>
      <c r="X544" s="187">
        <v>1129</v>
      </c>
      <c r="Y544" s="191">
        <v>467</v>
      </c>
      <c r="Z544" s="189">
        <v>2728</v>
      </c>
      <c r="AA544" s="187">
        <v>2677</v>
      </c>
      <c r="AB544" s="162">
        <f t="shared" si="9736"/>
        <v>18007</v>
      </c>
      <c r="AC544" s="165">
        <f t="shared" si="9767"/>
        <v>17654</v>
      </c>
      <c r="AE544" s="254" t="str">
        <f>$AE$17</f>
        <v>17:00 - 17:59</v>
      </c>
      <c r="AF544" s="120">
        <f t="shared" ref="AF544:AO545" si="9958">SUMIF($A$9:$A$32,$AE544,B$536:B$559)</f>
        <v>2189</v>
      </c>
      <c r="AG544" s="177">
        <f t="shared" si="9958"/>
        <v>3543</v>
      </c>
      <c r="AH544" s="121">
        <f t="shared" si="9958"/>
        <v>1252</v>
      </c>
      <c r="AI544" s="172">
        <f t="shared" si="9958"/>
        <v>1260</v>
      </c>
      <c r="AJ544" s="120">
        <f t="shared" si="9958"/>
        <v>1174</v>
      </c>
      <c r="AK544" s="122">
        <f t="shared" si="9958"/>
        <v>3258</v>
      </c>
      <c r="AL544" s="121">
        <f t="shared" si="9958"/>
        <v>2833</v>
      </c>
      <c r="AM544" s="172">
        <f t="shared" si="9958"/>
        <v>4870</v>
      </c>
      <c r="AN544" s="120">
        <f t="shared" si="9958"/>
        <v>916</v>
      </c>
      <c r="AO544" s="122">
        <f t="shared" si="9958"/>
        <v>253</v>
      </c>
      <c r="AP544" s="121">
        <f t="shared" ref="AP544:AY545" si="9959">SUMIF($A$9:$A$32,$AE544,L$536:L$559)</f>
        <v>2124</v>
      </c>
      <c r="AQ544" s="120">
        <f t="shared" si="9959"/>
        <v>1026</v>
      </c>
      <c r="AR544" s="171">
        <f t="shared" si="9959"/>
        <v>3817</v>
      </c>
      <c r="AS544" s="173">
        <f t="shared" si="9959"/>
        <v>2656</v>
      </c>
      <c r="AT544" s="120">
        <f t="shared" si="9959"/>
        <v>1948</v>
      </c>
      <c r="AU544" s="122">
        <f t="shared" si="9959"/>
        <v>1376</v>
      </c>
      <c r="AV544" s="121">
        <f t="shared" si="9959"/>
        <v>2469</v>
      </c>
      <c r="AW544" s="172">
        <f t="shared" si="9959"/>
        <v>2538</v>
      </c>
      <c r="AX544" s="120">
        <f t="shared" si="9959"/>
        <v>870</v>
      </c>
      <c r="AY544" s="122">
        <f t="shared" si="9959"/>
        <v>216</v>
      </c>
      <c r="AZ544" s="121">
        <f t="shared" ref="AZ544:BE545" si="9960">SUMIF($A$9:$A$32,$AE544,V$536:V$559)</f>
        <v>2480</v>
      </c>
      <c r="BA544" s="172">
        <f t="shared" si="9960"/>
        <v>2263</v>
      </c>
      <c r="BB544" s="120">
        <f t="shared" si="9960"/>
        <v>2121</v>
      </c>
      <c r="BC544" s="122">
        <f t="shared" si="9960"/>
        <v>673</v>
      </c>
      <c r="BD544" s="21">
        <f t="shared" si="9960"/>
        <v>4161</v>
      </c>
      <c r="BE544" s="176">
        <f t="shared" si="9960"/>
        <v>5090</v>
      </c>
      <c r="BF544" s="162">
        <f>AF544+AH544+AJ544+AL544+AN544+AP544+AR544+AT544+AV544+AX544+AZ544+BB544+BD544</f>
        <v>28354</v>
      </c>
      <c r="BG544" s="163">
        <f>AG544+AI544+AK544+AM544+AO544+AQ544+AS544+AU544+AW544+AY544+BA544+BC544+BE544</f>
        <v>29022</v>
      </c>
      <c r="BI544" s="139" t="s">
        <v>24</v>
      </c>
      <c r="BJ544" s="123">
        <f>B544/B560</f>
        <v>5.9892086330935249E-2</v>
      </c>
      <c r="BK544" s="124">
        <f t="shared" ref="BK544" si="9961">C544/C560</f>
        <v>4.9710887616124522E-2</v>
      </c>
      <c r="BL544" s="125">
        <f t="shared" ref="BL544" si="9962">D544/D560</f>
        <v>5.8833619210977704E-2</v>
      </c>
      <c r="BM544" s="126">
        <f t="shared" ref="BM544" si="9963">E544/E560</f>
        <v>4.3290043290043288E-2</v>
      </c>
      <c r="BN544" s="123">
        <f t="shared" ref="BN544" si="9964">F544/F560</f>
        <v>5.9470264867566215E-2</v>
      </c>
      <c r="BO544" s="124">
        <f t="shared" ref="BO544" si="9965">G544/G560</f>
        <v>2.9911075181891674E-2</v>
      </c>
      <c r="BP544" s="125">
        <f t="shared" ref="BP544" si="9966">H544/H560</f>
        <v>6.0260435906908015E-2</v>
      </c>
      <c r="BQ544" s="126">
        <f t="shared" ref="BQ544" si="9967">I544/I560</f>
        <v>4.5728444003964322E-2</v>
      </c>
      <c r="BR544" s="123">
        <f t="shared" ref="BR544" si="9968">J544/J560</f>
        <v>3.4097504352872898E-2</v>
      </c>
      <c r="BS544" s="124">
        <f t="shared" ref="BS544" si="9969">K544/K560</f>
        <v>7.5682018187151659E-2</v>
      </c>
      <c r="BT544" s="125">
        <f t="shared" ref="BT544" si="9970">L544/L560</f>
        <v>2.9551116104137156E-2</v>
      </c>
      <c r="BU544" s="123">
        <f t="shared" ref="BU544" si="9971">M544/M560</f>
        <v>7.5046280913276683E-2</v>
      </c>
      <c r="BV544" s="127">
        <f t="shared" ref="BV544" si="9972">N544/N560</f>
        <v>4.1011210038289433E-2</v>
      </c>
      <c r="BW544" s="128">
        <f t="shared" ref="BW544" si="9973">O544/O560</f>
        <v>6.3294610360472653E-2</v>
      </c>
      <c r="BX544" s="123">
        <f t="shared" ref="BX544" si="9974">P544/P560</f>
        <v>6.0577173065256958E-2</v>
      </c>
      <c r="BY544" s="124">
        <f t="shared" ref="BY544" si="9975">Q544/Q560</f>
        <v>3.4953020134228185E-2</v>
      </c>
      <c r="BZ544" s="125">
        <f t="shared" ref="BZ544" si="9976">R544/R560</f>
        <v>5.9408334088780101E-2</v>
      </c>
      <c r="CA544" s="126">
        <f t="shared" ref="CA544" si="9977">S544/S560</f>
        <v>4.0584754611903931E-2</v>
      </c>
      <c r="CB544" s="123">
        <f t="shared" ref="CB544" si="9978">T544/T560</f>
        <v>3.8367096378146101E-2</v>
      </c>
      <c r="CC544" s="124">
        <f t="shared" ref="CC544" si="9979">U544/U560</f>
        <v>3.9453192593874371E-2</v>
      </c>
      <c r="CD544" s="125">
        <f t="shared" ref="CD544" si="9980">V544/V560</f>
        <v>3.882285958294783E-2</v>
      </c>
      <c r="CE544" s="126">
        <f t="shared" ref="CE544" si="9981">W544/W560</f>
        <v>6.6287822439082447E-2</v>
      </c>
      <c r="CF544" s="123">
        <f t="shared" ref="CF544" si="9982">X544/X560</f>
        <v>4.9018756512678015E-2</v>
      </c>
      <c r="CG544" s="124">
        <f t="shared" ref="CG544" si="9983">Y544/Y560</f>
        <v>4.3697950781323103E-2</v>
      </c>
      <c r="CH544" s="125">
        <f t="shared" ref="CH544" si="9984">Z544/Z560</f>
        <v>5.3177387914230018E-2</v>
      </c>
      <c r="CI544" s="123">
        <f t="shared" ref="CI544" si="9985">AA544/AA560</f>
        <v>4.8917313841936955E-2</v>
      </c>
      <c r="CJ544" s="129">
        <f t="shared" ref="CJ544" si="9986">AB544/AB560</f>
        <v>5.1446807538027266E-2</v>
      </c>
      <c r="CK544" s="130">
        <f t="shared" ref="CK544" si="9987">AC544/AC560</f>
        <v>5.0594530150660157E-2</v>
      </c>
    </row>
    <row r="545" spans="1:89" x14ac:dyDescent="0.25">
      <c r="A545" s="131" t="s">
        <v>25</v>
      </c>
      <c r="B545" s="197">
        <v>2163</v>
      </c>
      <c r="C545" s="181">
        <v>2143</v>
      </c>
      <c r="D545" s="182">
        <v>1113</v>
      </c>
      <c r="E545" s="183">
        <v>796</v>
      </c>
      <c r="F545" s="180">
        <v>1256</v>
      </c>
      <c r="G545" s="184">
        <v>962</v>
      </c>
      <c r="H545" s="182">
        <v>2666</v>
      </c>
      <c r="I545" s="183">
        <v>2701</v>
      </c>
      <c r="J545" s="180">
        <v>367</v>
      </c>
      <c r="K545" s="181">
        <v>428</v>
      </c>
      <c r="L545" s="182">
        <v>844</v>
      </c>
      <c r="M545" s="180">
        <v>1718</v>
      </c>
      <c r="N545" s="185">
        <v>2242</v>
      </c>
      <c r="O545" s="198">
        <v>2400</v>
      </c>
      <c r="P545" s="180">
        <v>1393</v>
      </c>
      <c r="Q545" s="181">
        <v>943</v>
      </c>
      <c r="R545" s="182">
        <v>2216</v>
      </c>
      <c r="S545" s="183">
        <v>1392</v>
      </c>
      <c r="T545" s="189">
        <v>321</v>
      </c>
      <c r="U545" s="180">
        <v>250</v>
      </c>
      <c r="V545" s="182">
        <v>1240</v>
      </c>
      <c r="W545" s="199">
        <v>2552</v>
      </c>
      <c r="X545" s="180">
        <v>1361</v>
      </c>
      <c r="Y545" s="184">
        <v>417</v>
      </c>
      <c r="Z545" s="182">
        <v>3140</v>
      </c>
      <c r="AA545" s="180">
        <v>3043</v>
      </c>
      <c r="AB545" s="162">
        <f t="shared" si="9736"/>
        <v>20322</v>
      </c>
      <c r="AC545" s="165">
        <f t="shared" si="9767"/>
        <v>19745</v>
      </c>
      <c r="AE545" s="256" t="str">
        <f>$AE$18</f>
        <v>18:00 - 18:59</v>
      </c>
      <c r="AF545" s="120">
        <f t="shared" si="9958"/>
        <v>2152</v>
      </c>
      <c r="AG545" s="181">
        <f t="shared" si="9958"/>
        <v>2584</v>
      </c>
      <c r="AH545" s="182">
        <f t="shared" si="9958"/>
        <v>931</v>
      </c>
      <c r="AI545" s="183">
        <f t="shared" si="9958"/>
        <v>1315</v>
      </c>
      <c r="AJ545" s="180">
        <f t="shared" si="9958"/>
        <v>921</v>
      </c>
      <c r="AK545" s="184">
        <f t="shared" si="9958"/>
        <v>2564</v>
      </c>
      <c r="AL545" s="182">
        <f t="shared" si="9958"/>
        <v>2808</v>
      </c>
      <c r="AM545" s="183">
        <f t="shared" si="9958"/>
        <v>4488</v>
      </c>
      <c r="AN545" s="180">
        <f t="shared" si="9958"/>
        <v>651</v>
      </c>
      <c r="AO545" s="184">
        <f t="shared" si="9958"/>
        <v>245</v>
      </c>
      <c r="AP545" s="182">
        <f t="shared" si="9959"/>
        <v>1879</v>
      </c>
      <c r="AQ545" s="180">
        <f t="shared" si="9959"/>
        <v>842</v>
      </c>
      <c r="AR545" s="185">
        <f t="shared" si="9959"/>
        <v>3282</v>
      </c>
      <c r="AS545" s="186">
        <f t="shared" si="9959"/>
        <v>2346</v>
      </c>
      <c r="AT545" s="180">
        <f t="shared" si="9959"/>
        <v>1490</v>
      </c>
      <c r="AU545" s="184">
        <f t="shared" si="9959"/>
        <v>1342</v>
      </c>
      <c r="AV545" s="182">
        <f t="shared" si="9959"/>
        <v>2058</v>
      </c>
      <c r="AW545" s="183">
        <f t="shared" si="9959"/>
        <v>2299</v>
      </c>
      <c r="AX545" s="180">
        <f t="shared" si="9959"/>
        <v>527</v>
      </c>
      <c r="AY545" s="184">
        <f t="shared" si="9959"/>
        <v>227</v>
      </c>
      <c r="AZ545" s="182">
        <f t="shared" si="9960"/>
        <v>2557</v>
      </c>
      <c r="BA545" s="183">
        <f t="shared" si="9960"/>
        <v>2077</v>
      </c>
      <c r="BB545" s="180">
        <f t="shared" si="9960"/>
        <v>1812</v>
      </c>
      <c r="BC545" s="184">
        <f t="shared" si="9960"/>
        <v>647</v>
      </c>
      <c r="BD545" s="182">
        <f t="shared" si="9960"/>
        <v>3391</v>
      </c>
      <c r="BE545" s="180">
        <f t="shared" si="9960"/>
        <v>4227</v>
      </c>
      <c r="BF545" s="164">
        <f>SUM(AF545,AH545,AJ545,AL545,AN545,AP545,AR545,AT545,AV545,AX545,AZ545,BB545,BD545)</f>
        <v>24459</v>
      </c>
      <c r="BG545" s="165">
        <f>SUM(AG545,AI545,AK545,AM545,AO545,AQ545,AS545,AU545,AW545,AY545,BA545,BC545,BE545)</f>
        <v>25203</v>
      </c>
      <c r="BI545" s="131" t="s">
        <v>25</v>
      </c>
      <c r="BJ545" s="123">
        <f>B545/B560</f>
        <v>6.4838129496402871E-2</v>
      </c>
      <c r="BK545" s="124">
        <f t="shared" ref="BK545" si="9988">C545/C560</f>
        <v>5.872680935025075E-2</v>
      </c>
      <c r="BL545" s="125">
        <f t="shared" ref="BL545" si="9989">D545/D560</f>
        <v>6.363636363636363E-2</v>
      </c>
      <c r="BM545" s="126">
        <f t="shared" ref="BM545" si="9990">E545/E560</f>
        <v>4.6566046566046564E-2</v>
      </c>
      <c r="BN545" s="123">
        <f t="shared" ref="BN545" si="9991">F545/F560</f>
        <v>6.2768615692153917E-2</v>
      </c>
      <c r="BO545" s="124">
        <f t="shared" ref="BO545" si="9992">G545/G560</f>
        <v>3.8884397736459173E-2</v>
      </c>
      <c r="BP545" s="125">
        <f t="shared" ref="BP545" si="9993">H545/H560</f>
        <v>6.1553380125600299E-2</v>
      </c>
      <c r="BQ545" s="126">
        <f t="shared" ref="BQ545" si="9994">I545/I560</f>
        <v>5.3538156590683846E-2</v>
      </c>
      <c r="BR545" s="123">
        <f t="shared" ref="BR545" si="9995">J545/J560</f>
        <v>5.3250145095763202E-2</v>
      </c>
      <c r="BS545" s="124">
        <f t="shared" ref="BS545" si="9996">K545/K560</f>
        <v>6.2775007333528893E-2</v>
      </c>
      <c r="BT545" s="125">
        <f t="shared" ref="BT545" si="9997">L545/L560</f>
        <v>4.1225028085771505E-2</v>
      </c>
      <c r="BU545" s="123">
        <f t="shared" ref="BU545" si="9998">M545/M560</f>
        <v>8.1549342573693451E-2</v>
      </c>
      <c r="BV545" s="127">
        <f t="shared" ref="BV545" si="9999">N545/N560</f>
        <v>5.1713798034783411E-2</v>
      </c>
      <c r="BW545" s="128">
        <f t="shared" ref="BW545" si="10000">O545/O560</f>
        <v>5.9829485964999748E-2</v>
      </c>
      <c r="BX545" s="123">
        <f t="shared" ref="BX545" si="10001">P545/P560</f>
        <v>6.0360516509229571E-2</v>
      </c>
      <c r="BY545" s="124">
        <f t="shared" ref="BY545" si="10002">Q545/Q560</f>
        <v>5.0630872483221477E-2</v>
      </c>
      <c r="BZ545" s="125">
        <f t="shared" ref="BZ545" si="10003">R545/R560</f>
        <v>6.69628018009851E-2</v>
      </c>
      <c r="CA545" s="126">
        <f t="shared" ref="CA545" si="10004">S545/S560</f>
        <v>4.8451096414897317E-2</v>
      </c>
      <c r="CB545" s="123">
        <f t="shared" ref="CB545" si="10005">T545/T560</f>
        <v>4.9263351749539594E-2</v>
      </c>
      <c r="CC545" s="124">
        <f t="shared" ref="CC545" si="10006">U545/U560</f>
        <v>4.3260079598546462E-2</v>
      </c>
      <c r="CD545" s="125">
        <f t="shared" ref="CD545" si="10007">V545/V560</f>
        <v>4.4124973311508081E-2</v>
      </c>
      <c r="CE545" s="126">
        <f t="shared" ref="CE545" si="10008">W545/W560</f>
        <v>7.5927523727351162E-2</v>
      </c>
      <c r="CF545" s="123">
        <f t="shared" ref="CF545" si="10009">X545/X560</f>
        <v>5.9091698506425844E-2</v>
      </c>
      <c r="CG545" s="124">
        <f t="shared" ref="CG545" si="10010">Y545/Y560</f>
        <v>3.9019369327219985E-2</v>
      </c>
      <c r="CH545" s="125">
        <f t="shared" ref="CH545" si="10011">Z545/Z560</f>
        <v>6.1208576998050684E-2</v>
      </c>
      <c r="CI545" s="123">
        <f t="shared" ref="CI545" si="10012">AA545/AA560</f>
        <v>5.5605299223389679E-2</v>
      </c>
      <c r="CJ545" s="129">
        <f t="shared" ref="CJ545" si="10013">AB545/AB560</f>
        <v>5.8060866484577672E-2</v>
      </c>
      <c r="CK545" s="130">
        <f t="shared" ref="CK545" si="10014">AC545/AC560</f>
        <v>5.6587118943286781E-2</v>
      </c>
    </row>
    <row r="546" spans="1:89" ht="13.8" thickBot="1" x14ac:dyDescent="0.3">
      <c r="A546" s="139" t="s">
        <v>26</v>
      </c>
      <c r="B546" s="194">
        <v>1966</v>
      </c>
      <c r="C546" s="188">
        <v>2170</v>
      </c>
      <c r="D546" s="189">
        <v>999</v>
      </c>
      <c r="E546" s="190">
        <v>728</v>
      </c>
      <c r="F546" s="187">
        <v>1081</v>
      </c>
      <c r="G546" s="191">
        <v>1031</v>
      </c>
      <c r="H546" s="189">
        <v>2666</v>
      </c>
      <c r="I546" s="190">
        <v>2702</v>
      </c>
      <c r="J546" s="187">
        <v>358</v>
      </c>
      <c r="K546" s="188">
        <v>372</v>
      </c>
      <c r="L546" s="189">
        <v>765</v>
      </c>
      <c r="M546" s="187">
        <v>1454</v>
      </c>
      <c r="N546" s="192">
        <v>2184</v>
      </c>
      <c r="O546" s="195">
        <v>2286</v>
      </c>
      <c r="P546" s="187">
        <v>1300</v>
      </c>
      <c r="Q546" s="188">
        <v>925</v>
      </c>
      <c r="R546" s="189">
        <v>1866</v>
      </c>
      <c r="S546" s="190">
        <v>1334</v>
      </c>
      <c r="T546" s="187">
        <v>266</v>
      </c>
      <c r="U546" s="191">
        <v>279</v>
      </c>
      <c r="V546" s="189">
        <v>1323</v>
      </c>
      <c r="W546" s="196">
        <v>2154</v>
      </c>
      <c r="X546" s="187">
        <v>1309</v>
      </c>
      <c r="Y546" s="191">
        <v>571</v>
      </c>
      <c r="Z546" s="189">
        <v>3135</v>
      </c>
      <c r="AA546" s="187">
        <v>3155</v>
      </c>
      <c r="AB546" s="162">
        <f t="shared" si="9736"/>
        <v>19218</v>
      </c>
      <c r="AC546" s="165">
        <f t="shared" si="9767"/>
        <v>19161</v>
      </c>
      <c r="AE546" s="254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26</v>
      </c>
      <c r="BJ546" s="123">
        <f>B546/B560</f>
        <v>5.8932853717026376E-2</v>
      </c>
      <c r="BK546" s="124">
        <f t="shared" ref="BK546" si="10015">C546/C560</f>
        <v>5.9466717820832536E-2</v>
      </c>
      <c r="BL546" s="125">
        <f t="shared" ref="BL546" si="10016">D546/D560</f>
        <v>5.711835334476844E-2</v>
      </c>
      <c r="BM546" s="126">
        <f t="shared" ref="BM546" si="10017">E546/E560</f>
        <v>4.2588042588042586E-2</v>
      </c>
      <c r="BN546" s="123">
        <f t="shared" ref="BN546" si="10018">F546/F560</f>
        <v>5.4022988505747126E-2</v>
      </c>
      <c r="BO546" s="124">
        <f t="shared" ref="BO546" si="10019">G546/G560</f>
        <v>4.167340339531124E-2</v>
      </c>
      <c r="BP546" s="125">
        <f t="shared" ref="BP546" si="10020">H546/H560</f>
        <v>6.1553380125600299E-2</v>
      </c>
      <c r="BQ546" s="126">
        <f t="shared" ref="BQ546" si="10021">I546/I560</f>
        <v>5.3557978196233896E-2</v>
      </c>
      <c r="BR546" s="123">
        <f t="shared" ref="BR546" si="10022">J546/J560</f>
        <v>5.1944283226929774E-2</v>
      </c>
      <c r="BS546" s="124">
        <f t="shared" ref="BS546" si="10023">K546/K560</f>
        <v>5.4561454972132592E-2</v>
      </c>
      <c r="BT546" s="125">
        <f t="shared" ref="BT546" si="10024">L546/L560</f>
        <v>3.7366287305231283E-2</v>
      </c>
      <c r="BU546" s="123">
        <f t="shared" ref="BU546" si="10025">M546/M560</f>
        <v>6.9017895286466985E-2</v>
      </c>
      <c r="BV546" s="127">
        <f t="shared" ref="BV546" si="10026">N546/N560</f>
        <v>5.0375974535221663E-2</v>
      </c>
      <c r="BW546" s="128">
        <f t="shared" ref="BW546" si="10027">O546/O560</f>
        <v>5.6987585381662265E-2</v>
      </c>
      <c r="BX546" s="123">
        <f t="shared" ref="BX546" si="10028">P546/P560</f>
        <v>5.63307045671202E-2</v>
      </c>
      <c r="BY546" s="124">
        <f t="shared" ref="BY546" si="10029">Q546/Q560</f>
        <v>4.9664429530201344E-2</v>
      </c>
      <c r="BZ546" s="125">
        <f t="shared" ref="BZ546" si="10030">R546/R560</f>
        <v>5.6386547003898106E-2</v>
      </c>
      <c r="CA546" s="126">
        <f t="shared" ref="CA546" si="10031">S546/S560</f>
        <v>4.6432300730943267E-2</v>
      </c>
      <c r="CB546" s="123">
        <f t="shared" ref="CB546" si="10032">T546/T560</f>
        <v>4.0822590546347452E-2</v>
      </c>
      <c r="CC546" s="124">
        <f t="shared" ref="CC546" si="10033">U546/U560</f>
        <v>4.827824883197785E-2</v>
      </c>
      <c r="CD546" s="125">
        <f t="shared" ref="CD546" si="10034">V546/V560</f>
        <v>4.7078499750907409E-2</v>
      </c>
      <c r="CE546" s="126">
        <f t="shared" ref="CE546" si="10035">W546/W560</f>
        <v>6.4086162268305019E-2</v>
      </c>
      <c r="CF546" s="123">
        <f t="shared" ref="CF546" si="10036">X546/X560</f>
        <v>5.6833970128516847E-2</v>
      </c>
      <c r="CG546" s="124">
        <f t="shared" ref="CG546" si="10037">Y546/Y560</f>
        <v>5.3429400205857583E-2</v>
      </c>
      <c r="CH546" s="125">
        <f t="shared" ref="CH546" si="10038">Z546/Z560</f>
        <v>6.1111111111111109E-2</v>
      </c>
      <c r="CI546" s="123">
        <f t="shared" ref="CI546" si="10039">AA546/AA560</f>
        <v>5.7651895842850617E-2</v>
      </c>
      <c r="CJ546" s="129">
        <f t="shared" ref="CJ546" si="10040">AB546/AB560</f>
        <v>5.4906688913522968E-2</v>
      </c>
      <c r="CK546" s="130">
        <f t="shared" ref="CK546" si="10041">AC546/AC560</f>
        <v>5.4913435607612963E-2</v>
      </c>
    </row>
    <row r="547" spans="1:89" ht="14.4" thickTop="1" thickBot="1" x14ac:dyDescent="0.3">
      <c r="A547" s="131" t="s">
        <v>27</v>
      </c>
      <c r="B547" s="197">
        <v>1994</v>
      </c>
      <c r="C547" s="181">
        <v>2156</v>
      </c>
      <c r="D547" s="182">
        <v>833</v>
      </c>
      <c r="E547" s="183">
        <v>1078</v>
      </c>
      <c r="F547" s="180">
        <v>998</v>
      </c>
      <c r="G547" s="184">
        <v>1073</v>
      </c>
      <c r="H547" s="182">
        <v>2493</v>
      </c>
      <c r="I547" s="183">
        <v>3032</v>
      </c>
      <c r="J547" s="180">
        <v>473</v>
      </c>
      <c r="K547" s="181">
        <v>419</v>
      </c>
      <c r="L547" s="182">
        <v>1049</v>
      </c>
      <c r="M547" s="180">
        <v>1173</v>
      </c>
      <c r="N547" s="185">
        <v>2369</v>
      </c>
      <c r="O547" s="198">
        <v>2169</v>
      </c>
      <c r="P547" s="180">
        <v>1548</v>
      </c>
      <c r="Q547" s="181">
        <v>871</v>
      </c>
      <c r="R547" s="182">
        <v>1882</v>
      </c>
      <c r="S547" s="183">
        <v>1424</v>
      </c>
      <c r="T547" s="180">
        <v>334</v>
      </c>
      <c r="U547" s="184">
        <v>270</v>
      </c>
      <c r="V547" s="182">
        <v>1486</v>
      </c>
      <c r="W547" s="199">
        <v>1939</v>
      </c>
      <c r="X547" s="180">
        <v>1315</v>
      </c>
      <c r="Y547" s="184">
        <v>495</v>
      </c>
      <c r="Z547" s="182">
        <v>2965</v>
      </c>
      <c r="AA547" s="180">
        <v>3330</v>
      </c>
      <c r="AB547" s="162">
        <f t="shared" si="9736"/>
        <v>19739</v>
      </c>
      <c r="AC547" s="165">
        <f t="shared" si="9767"/>
        <v>19429</v>
      </c>
      <c r="AE547" s="251" t="s">
        <v>13</v>
      </c>
      <c r="AF547" s="14">
        <f t="shared" ref="AF547:BG547" si="10042">SUM(AF544:AF546)</f>
        <v>4341</v>
      </c>
      <c r="AG547" s="1">
        <f t="shared" si="10042"/>
        <v>6127</v>
      </c>
      <c r="AH547" s="14">
        <f t="shared" si="10042"/>
        <v>2183</v>
      </c>
      <c r="AI547" s="1">
        <f t="shared" si="10042"/>
        <v>2575</v>
      </c>
      <c r="AJ547" s="14">
        <f t="shared" si="10042"/>
        <v>2095</v>
      </c>
      <c r="AK547" s="1">
        <f t="shared" si="10042"/>
        <v>5822</v>
      </c>
      <c r="AL547" s="14">
        <f t="shared" si="10042"/>
        <v>5641</v>
      </c>
      <c r="AM547" s="1">
        <f t="shared" si="10042"/>
        <v>9358</v>
      </c>
      <c r="AN547" s="14">
        <f t="shared" si="10042"/>
        <v>1567</v>
      </c>
      <c r="AO547" s="1">
        <f t="shared" si="10042"/>
        <v>498</v>
      </c>
      <c r="AP547" s="14">
        <f t="shared" si="10042"/>
        <v>4003</v>
      </c>
      <c r="AQ547" s="1">
        <f t="shared" si="10042"/>
        <v>1868</v>
      </c>
      <c r="AR547" s="14">
        <f t="shared" si="10042"/>
        <v>7099</v>
      </c>
      <c r="AS547" s="1">
        <f t="shared" si="10042"/>
        <v>5002</v>
      </c>
      <c r="AT547" s="14">
        <f t="shared" si="10042"/>
        <v>3438</v>
      </c>
      <c r="AU547" s="1">
        <f t="shared" si="10042"/>
        <v>2718</v>
      </c>
      <c r="AV547" s="14">
        <f t="shared" si="10042"/>
        <v>4527</v>
      </c>
      <c r="AW547" s="1">
        <f t="shared" si="10042"/>
        <v>4837</v>
      </c>
      <c r="AX547" s="14">
        <f t="shared" si="10042"/>
        <v>1397</v>
      </c>
      <c r="AY547" s="1">
        <f t="shared" si="10042"/>
        <v>443</v>
      </c>
      <c r="AZ547" s="14">
        <f t="shared" si="10042"/>
        <v>5037</v>
      </c>
      <c r="BA547" s="1">
        <f t="shared" si="10042"/>
        <v>4340</v>
      </c>
      <c r="BB547" s="14">
        <f t="shared" si="10042"/>
        <v>3933</v>
      </c>
      <c r="BC547" s="1">
        <f t="shared" si="10042"/>
        <v>1320</v>
      </c>
      <c r="BD547" s="14">
        <f t="shared" si="10042"/>
        <v>7552</v>
      </c>
      <c r="BE547" s="1">
        <f t="shared" si="10042"/>
        <v>9317</v>
      </c>
      <c r="BF547" s="166">
        <f t="shared" si="10042"/>
        <v>52813</v>
      </c>
      <c r="BG547" s="167">
        <f t="shared" si="10042"/>
        <v>54225</v>
      </c>
      <c r="BI547" s="131" t="s">
        <v>27</v>
      </c>
      <c r="BJ547" s="123">
        <f>B547/B560</f>
        <v>5.9772182254196643E-2</v>
      </c>
      <c r="BK547" s="124">
        <f t="shared" ref="BK547" si="10043">C547/C560</f>
        <v>5.9083061576827162E-2</v>
      </c>
      <c r="BL547" s="125">
        <f t="shared" ref="BL547" si="10044">D547/D560</f>
        <v>4.7627215551743853E-2</v>
      </c>
      <c r="BM547" s="126">
        <f t="shared" ref="BM547" si="10045">E547/E560</f>
        <v>6.3063063063063057E-2</v>
      </c>
      <c r="BN547" s="123">
        <f t="shared" ref="BN547" si="10046">F547/F560</f>
        <v>4.9875062468765614E-2</v>
      </c>
      <c r="BO547" s="124">
        <f t="shared" ref="BO547" si="10047">G547/G560</f>
        <v>4.3371059013742927E-2</v>
      </c>
      <c r="BP547" s="125">
        <f t="shared" ref="BP547" si="10048">H547/H560</f>
        <v>5.7559106021425936E-2</v>
      </c>
      <c r="BQ547" s="126">
        <f t="shared" ref="BQ547" si="10049">I547/I560</f>
        <v>6.0099108027750245E-2</v>
      </c>
      <c r="BR547" s="123">
        <f t="shared" ref="BR547" si="10050">J547/J560</f>
        <v>6.863029599535693E-2</v>
      </c>
      <c r="BS547" s="124">
        <f t="shared" ref="BS547" si="10051">K547/K560</f>
        <v>6.1454972132590199E-2</v>
      </c>
      <c r="BT547" s="125">
        <f t="shared" ref="BT547" si="10052">L547/L560</f>
        <v>5.1238216187173349E-2</v>
      </c>
      <c r="BU547" s="123">
        <f t="shared" ref="BU547" si="10053">M547/M560</f>
        <v>5.5679498742108514E-2</v>
      </c>
      <c r="BV547" s="127">
        <f t="shared" ref="BV547" si="10054">N547/N560</f>
        <v>5.4643170180375511E-2</v>
      </c>
      <c r="BW547" s="128">
        <f t="shared" ref="BW547" si="10055">O547/O560</f>
        <v>5.4070897940868522E-2</v>
      </c>
      <c r="BX547" s="123">
        <f t="shared" ref="BX547" si="10056">P547/P560</f>
        <v>6.7076869746078516E-2</v>
      </c>
      <c r="BY547" s="124">
        <f t="shared" ref="BY547" si="10057">Q547/Q560</f>
        <v>4.6765100671140938E-2</v>
      </c>
      <c r="BZ547" s="125">
        <f t="shared" ref="BZ547" si="10058">R547/R560</f>
        <v>5.6870032937479227E-2</v>
      </c>
      <c r="CA547" s="126">
        <f t="shared" ref="CA547" si="10059">S547/S560</f>
        <v>4.9564914723285766E-2</v>
      </c>
      <c r="CB547" s="123">
        <f t="shared" ref="CB547" si="10060">T547/T560</f>
        <v>5.1258440761203193E-2</v>
      </c>
      <c r="CC547" s="124">
        <f t="shared" ref="CC547" si="10061">U547/U560</f>
        <v>4.6720885966430176E-2</v>
      </c>
      <c r="CD547" s="125">
        <f t="shared" ref="CD547" si="10062">V547/V560</f>
        <v>5.2878798662016939E-2</v>
      </c>
      <c r="CE547" s="126">
        <f t="shared" ref="CE547" si="10063">W547/W560</f>
        <v>5.7689446907262507E-2</v>
      </c>
      <c r="CF547" s="123">
        <f t="shared" ref="CF547" si="10064">X547/X560</f>
        <v>5.709447724904481E-2</v>
      </c>
      <c r="CG547" s="124">
        <f t="shared" ref="CG547" si="10065">Y547/Y560</f>
        <v>4.6317956395620849E-2</v>
      </c>
      <c r="CH547" s="125">
        <f t="shared" ref="CH547" si="10066">Z547/Z560</f>
        <v>5.7797270955165694E-2</v>
      </c>
      <c r="CI547" s="123">
        <f t="shared" ref="CI547" si="10067">AA547/AA560</f>
        <v>6.0849703060758334E-2</v>
      </c>
      <c r="CJ547" s="129">
        <f t="shared" ref="CJ547" si="10068">AB547/AB560</f>
        <v>5.6395209307109471E-2</v>
      </c>
      <c r="CK547" s="130">
        <f t="shared" ref="CK547" si="10069">AC547/AC560</f>
        <v>5.5681495768504376E-2</v>
      </c>
    </row>
    <row r="548" spans="1:89" ht="13.8" thickTop="1" x14ac:dyDescent="0.25">
      <c r="A548" s="139" t="s">
        <v>28</v>
      </c>
      <c r="B548" s="194">
        <v>1854</v>
      </c>
      <c r="C548" s="188">
        <v>2628</v>
      </c>
      <c r="D548" s="189">
        <v>990</v>
      </c>
      <c r="E548" s="190">
        <v>1068</v>
      </c>
      <c r="F548" s="187">
        <v>929</v>
      </c>
      <c r="G548" s="191">
        <v>1534</v>
      </c>
      <c r="H548" s="189">
        <v>2837</v>
      </c>
      <c r="I548" s="190">
        <v>3406</v>
      </c>
      <c r="J548" s="187">
        <v>567</v>
      </c>
      <c r="K548" s="188">
        <v>347</v>
      </c>
      <c r="L548" s="189">
        <v>1636</v>
      </c>
      <c r="M548" s="187">
        <v>1118</v>
      </c>
      <c r="N548" s="192">
        <v>2943</v>
      </c>
      <c r="O548" s="195">
        <v>2154</v>
      </c>
      <c r="P548" s="187">
        <v>1576</v>
      </c>
      <c r="Q548" s="188">
        <v>1008</v>
      </c>
      <c r="R548" s="189">
        <v>1875</v>
      </c>
      <c r="S548" s="190">
        <v>1877</v>
      </c>
      <c r="T548" s="187">
        <v>570</v>
      </c>
      <c r="U548" s="191">
        <v>199</v>
      </c>
      <c r="V548" s="189">
        <v>1931</v>
      </c>
      <c r="W548" s="196">
        <v>1942</v>
      </c>
      <c r="X548" s="187">
        <v>1579</v>
      </c>
      <c r="Y548" s="191">
        <v>535</v>
      </c>
      <c r="Z548" s="189">
        <v>3113</v>
      </c>
      <c r="AA548" s="187">
        <v>3821</v>
      </c>
      <c r="AB548" s="162">
        <f t="shared" si="9736"/>
        <v>22400</v>
      </c>
      <c r="AC548" s="165">
        <f t="shared" si="9767"/>
        <v>21637</v>
      </c>
      <c r="BI548" s="139" t="s">
        <v>28</v>
      </c>
      <c r="BJ548" s="123">
        <f>B548/B560</f>
        <v>5.5575539568345322E-2</v>
      </c>
      <c r="BK548" s="124">
        <f t="shared" ref="BK548" si="10070">C548/C560</f>
        <v>7.2017757803293961E-2</v>
      </c>
      <c r="BL548" s="125">
        <f t="shared" ref="BL548" si="10071">D548/D560</f>
        <v>5.6603773584905662E-2</v>
      </c>
      <c r="BM548" s="126">
        <f t="shared" ref="BM548" si="10072">E548/E560</f>
        <v>6.2478062478062479E-2</v>
      </c>
      <c r="BN548" s="123">
        <f t="shared" ref="BN548" si="10073">F548/F560</f>
        <v>4.6426786606696649E-2</v>
      </c>
      <c r="BO548" s="124">
        <f t="shared" ref="BO548" si="10074">G548/G560</f>
        <v>6.2004850444624088E-2</v>
      </c>
      <c r="BP548" s="125">
        <f t="shared" ref="BP548" si="10075">H548/H560</f>
        <v>6.5501477650535642E-2</v>
      </c>
      <c r="BQ548" s="126">
        <f t="shared" ref="BQ548" si="10076">I548/I560</f>
        <v>6.7512388503468787E-2</v>
      </c>
      <c r="BR548" s="123">
        <f t="shared" ref="BR548" si="10077">J548/J560</f>
        <v>8.2269297736506097E-2</v>
      </c>
      <c r="BS548" s="124">
        <f t="shared" ref="BS548" si="10078">K548/K560</f>
        <v>5.0894690525080666E-2</v>
      </c>
      <c r="BT548" s="125">
        <f t="shared" ref="BT548" si="10079">L548/L560</f>
        <v>7.9910125531187412E-2</v>
      </c>
      <c r="BU548" s="123">
        <f t="shared" ref="BU548" si="10080">M548/M560</f>
        <v>5.3068780557269664E-2</v>
      </c>
      <c r="BV548" s="127">
        <f t="shared" ref="BV548" si="10081">N548/N560</f>
        <v>6.7883009641555567E-2</v>
      </c>
      <c r="BW548" s="128">
        <f t="shared" ref="BW548" si="10082">O548/O560</f>
        <v>5.3696963653587275E-2</v>
      </c>
      <c r="BX548" s="123">
        <f t="shared" ref="BX548" si="10083">P548/P560</f>
        <v>6.8290146459831877E-2</v>
      </c>
      <c r="BY548" s="124">
        <f t="shared" ref="BY548" si="10084">Q548/Q560</f>
        <v>5.4120805369127514E-2</v>
      </c>
      <c r="BZ548" s="125">
        <f t="shared" ref="BZ548" si="10085">R548/R560</f>
        <v>5.6658507841537482E-2</v>
      </c>
      <c r="CA548" s="126">
        <f t="shared" ref="CA548" si="10086">S548/S560</f>
        <v>6.5332405151409673E-2</v>
      </c>
      <c r="CB548" s="123">
        <f t="shared" ref="CB548" si="10087">T548/T560</f>
        <v>8.7476979742173111E-2</v>
      </c>
      <c r="CC548" s="124">
        <f t="shared" ref="CC548" si="10088">U548/U560</f>
        <v>3.4435023360442983E-2</v>
      </c>
      <c r="CD548" s="125">
        <f t="shared" ref="CD548" si="10089">V548/V560</f>
        <v>6.8713970535904917E-2</v>
      </c>
      <c r="CE548" s="126">
        <f t="shared" ref="CE548" si="10090">W548/W560</f>
        <v>5.7778703400672399E-2</v>
      </c>
      <c r="CF548" s="123">
        <f t="shared" ref="CF548" si="10091">X548/X560</f>
        <v>6.8556790552275093E-2</v>
      </c>
      <c r="CG548" s="124">
        <f t="shared" ref="CG548" si="10092">Y548/Y560</f>
        <v>5.0060821558903339E-2</v>
      </c>
      <c r="CH548" s="125">
        <f t="shared" ref="CH548" si="10093">Z548/Z560</f>
        <v>6.0682261208576997E-2</v>
      </c>
      <c r="CI548" s="123">
        <f t="shared" ref="CI548" si="10094">AA548/AA560</f>
        <v>6.9821836455002284E-2</v>
      </c>
      <c r="CJ548" s="129">
        <f t="shared" ref="CJ548" si="10095">AB548/AB560</f>
        <v>6.3997805789515791E-2</v>
      </c>
      <c r="CK548" s="130">
        <f t="shared" ref="CK548" si="10096">AC548/AC560</f>
        <v>6.2009394407490308E-2</v>
      </c>
    </row>
    <row r="549" spans="1:89" x14ac:dyDescent="0.25">
      <c r="A549" s="131" t="s">
        <v>29</v>
      </c>
      <c r="B549" s="197">
        <v>2388</v>
      </c>
      <c r="C549" s="181">
        <v>2789</v>
      </c>
      <c r="D549" s="182">
        <v>1191</v>
      </c>
      <c r="E549" s="183">
        <v>1315</v>
      </c>
      <c r="F549" s="180">
        <v>1115</v>
      </c>
      <c r="G549" s="184">
        <v>2325</v>
      </c>
      <c r="H549" s="182">
        <v>2852</v>
      </c>
      <c r="I549" s="183">
        <v>4107</v>
      </c>
      <c r="J549" s="180">
        <v>907</v>
      </c>
      <c r="K549" s="181">
        <v>347</v>
      </c>
      <c r="L549" s="182">
        <v>2091</v>
      </c>
      <c r="M549" s="180">
        <v>952</v>
      </c>
      <c r="N549" s="185">
        <v>3808</v>
      </c>
      <c r="O549" s="198">
        <v>2444</v>
      </c>
      <c r="P549" s="180">
        <v>2021</v>
      </c>
      <c r="Q549" s="181">
        <v>1184</v>
      </c>
      <c r="R549" s="182">
        <v>2421</v>
      </c>
      <c r="S549" s="183">
        <v>2463</v>
      </c>
      <c r="T549" s="180">
        <v>977</v>
      </c>
      <c r="U549" s="184">
        <v>194</v>
      </c>
      <c r="V549" s="182">
        <v>2440</v>
      </c>
      <c r="W549" s="199">
        <v>2154</v>
      </c>
      <c r="X549" s="180">
        <v>2107</v>
      </c>
      <c r="Y549" s="184">
        <v>625</v>
      </c>
      <c r="Z549" s="182">
        <v>3892</v>
      </c>
      <c r="AA549" s="180">
        <v>4412</v>
      </c>
      <c r="AB549" s="162">
        <f t="shared" si="9736"/>
        <v>28210</v>
      </c>
      <c r="AC549" s="165">
        <f t="shared" si="9767"/>
        <v>25311</v>
      </c>
      <c r="BI549" s="131" t="s">
        <v>29</v>
      </c>
      <c r="BJ549" s="123">
        <f>B549/B560</f>
        <v>7.1582733812949634E-2</v>
      </c>
      <c r="BK549" s="124">
        <f t="shared" ref="BK549" si="10097">C549/C560</f>
        <v>7.6429804609355736E-2</v>
      </c>
      <c r="BL549" s="125">
        <f t="shared" ref="BL549" si="10098">D549/D560</f>
        <v>6.8096054888507715E-2</v>
      </c>
      <c r="BM549" s="126">
        <f t="shared" ref="BM549" si="10099">E549/E560</f>
        <v>7.6927576927576929E-2</v>
      </c>
      <c r="BN549" s="123">
        <f t="shared" ref="BN549" si="10100">F549/F560</f>
        <v>5.572213893053473E-2</v>
      </c>
      <c r="BO549" s="124">
        <f t="shared" ref="BO549" si="10101">G549/G560</f>
        <v>9.3977364591754251E-2</v>
      </c>
      <c r="BP549" s="125">
        <f t="shared" ref="BP549" si="10102">H549/H560</f>
        <v>6.5847801994828217E-2</v>
      </c>
      <c r="BQ549" s="126">
        <f t="shared" ref="BQ549" si="10103">I549/I560</f>
        <v>8.1407333994053518E-2</v>
      </c>
      <c r="BR549" s="123">
        <f t="shared" ref="BR549" si="10104">J549/J560</f>
        <v>0.131601857225769</v>
      </c>
      <c r="BS549" s="124">
        <f t="shared" ref="BS549" si="10105">K549/K560</f>
        <v>5.0894690525080666E-2</v>
      </c>
      <c r="BT549" s="125">
        <f t="shared" ref="BT549" si="10106">L549/L560</f>
        <v>0.10213451863429883</v>
      </c>
      <c r="BU549" s="123">
        <f t="shared" ref="BU549" si="10107">M549/M560</f>
        <v>4.5189158399392415E-2</v>
      </c>
      <c r="BV549" s="127">
        <f t="shared" ref="BV549" si="10108">N549/N560</f>
        <v>8.7835032522950593E-2</v>
      </c>
      <c r="BW549" s="128">
        <f t="shared" ref="BW549" si="10109">O549/O560</f>
        <v>6.0926359874358078E-2</v>
      </c>
      <c r="BX549" s="123">
        <f t="shared" ref="BX549" si="10110">P549/P560</f>
        <v>8.7572579946269172E-2</v>
      </c>
      <c r="BY549" s="124">
        <f t="shared" ref="BY549" si="10111">Q549/Q560</f>
        <v>6.3570469798657714E-2</v>
      </c>
      <c r="BZ549" s="125">
        <f t="shared" ref="BZ549" si="10112">R549/R560</f>
        <v>7.3157465324993204E-2</v>
      </c>
      <c r="CA549" s="126">
        <f t="shared" ref="CA549" si="10113">S549/S560</f>
        <v>8.5729202923773062E-2</v>
      </c>
      <c r="CB549" s="123">
        <f t="shared" ref="CB549" si="10114">T549/T560</f>
        <v>0.14993861264579497</v>
      </c>
      <c r="CC549" s="124">
        <f t="shared" ref="CC549" si="10115">U549/U560</f>
        <v>3.3569821768472057E-2</v>
      </c>
      <c r="CD549" s="125">
        <f t="shared" ref="CD549" si="10116">V549/V560</f>
        <v>8.682656038716105E-2</v>
      </c>
      <c r="CE549" s="126">
        <f t="shared" ref="CE549" si="10117">W549/W560</f>
        <v>6.4086162268305019E-2</v>
      </c>
      <c r="CF549" s="123">
        <f t="shared" ref="CF549" si="10118">X549/X560</f>
        <v>9.1481417158735673E-2</v>
      </c>
      <c r="CG549" s="124">
        <f t="shared" ref="CG549" si="10119">Y549/Y560</f>
        <v>5.8482268176288953E-2</v>
      </c>
      <c r="CH549" s="125">
        <f t="shared" ref="CH549" si="10120">Z549/Z560</f>
        <v>7.5867446393762181E-2</v>
      </c>
      <c r="CI549" s="123">
        <f t="shared" ref="CI549" si="10121">AA549/AA560</f>
        <v>8.0621288259479215E-2</v>
      </c>
      <c r="CJ549" s="129">
        <f t="shared" ref="CJ549" si="10122">AB549/AB560</f>
        <v>8.059723666617144E-2</v>
      </c>
      <c r="CK549" s="130">
        <f t="shared" ref="CK549" si="10123">AC549/AC560</f>
        <v>7.2538696762397145E-2</v>
      </c>
    </row>
    <row r="550" spans="1:89" x14ac:dyDescent="0.25">
      <c r="A550" s="139" t="s">
        <v>30</v>
      </c>
      <c r="B550" s="280">
        <v>2189</v>
      </c>
      <c r="C550" s="267">
        <v>3543</v>
      </c>
      <c r="D550" s="268">
        <v>1252</v>
      </c>
      <c r="E550" s="269">
        <v>1260</v>
      </c>
      <c r="F550" s="266">
        <v>1174</v>
      </c>
      <c r="G550" s="270">
        <v>3258</v>
      </c>
      <c r="H550" s="268">
        <v>2833</v>
      </c>
      <c r="I550" s="269">
        <v>4870</v>
      </c>
      <c r="J550" s="266">
        <v>916</v>
      </c>
      <c r="K550" s="267">
        <v>253</v>
      </c>
      <c r="L550" s="268">
        <v>2124</v>
      </c>
      <c r="M550" s="266">
        <v>1026</v>
      </c>
      <c r="N550" s="271">
        <v>3817</v>
      </c>
      <c r="O550" s="281">
        <v>2656</v>
      </c>
      <c r="P550" s="266">
        <v>1948</v>
      </c>
      <c r="Q550" s="267">
        <v>1376</v>
      </c>
      <c r="R550" s="268">
        <v>2469</v>
      </c>
      <c r="S550" s="269">
        <v>2538</v>
      </c>
      <c r="T550" s="266">
        <v>870</v>
      </c>
      <c r="U550" s="270">
        <v>216</v>
      </c>
      <c r="V550" s="268">
        <v>2480</v>
      </c>
      <c r="W550" s="282">
        <v>2263</v>
      </c>
      <c r="X550" s="266">
        <v>2121</v>
      </c>
      <c r="Y550" s="270">
        <v>673</v>
      </c>
      <c r="Z550" s="268">
        <v>4161</v>
      </c>
      <c r="AA550" s="266">
        <v>5090</v>
      </c>
      <c r="AB550" s="162">
        <f t="shared" si="9736"/>
        <v>28354</v>
      </c>
      <c r="AC550" s="165">
        <f t="shared" si="9767"/>
        <v>29022</v>
      </c>
      <c r="BI550" s="139" t="s">
        <v>30</v>
      </c>
      <c r="BJ550" s="123">
        <f>B550/B560</f>
        <v>6.5617505995203843E-2</v>
      </c>
      <c r="BK550" s="124">
        <f t="shared" ref="BK550" si="10124">C550/C560</f>
        <v>9.7092433750787868E-2</v>
      </c>
      <c r="BL550" s="125">
        <f t="shared" ref="BL550" si="10125">D550/D560</f>
        <v>7.158376214979989E-2</v>
      </c>
      <c r="BM550" s="126">
        <f t="shared" ref="BM550" si="10126">E550/E560</f>
        <v>7.3710073710073709E-2</v>
      </c>
      <c r="BN550" s="123">
        <f t="shared" ref="BN550" si="10127">F550/F560</f>
        <v>5.867066466766617E-2</v>
      </c>
      <c r="BO550" s="124">
        <f t="shared" ref="BO550" si="10128">G550/G560</f>
        <v>0.13168957154405819</v>
      </c>
      <c r="BP550" s="125">
        <f t="shared" ref="BP550" si="10129">H550/H560</f>
        <v>6.540912449205763E-2</v>
      </c>
      <c r="BQ550" s="126">
        <f t="shared" ref="BQ550" si="10130">I550/I560</f>
        <v>9.653121902874133E-2</v>
      </c>
      <c r="BR550" s="123">
        <f t="shared" ref="BR550" si="10131">J550/J560</f>
        <v>0.13290771909460244</v>
      </c>
      <c r="BS550" s="124">
        <f t="shared" ref="BS550" si="10132">K550/K560</f>
        <v>3.7107656204165444E-2</v>
      </c>
      <c r="BT550" s="125">
        <f t="shared" ref="BT550" si="10133">L550/L560</f>
        <v>0.1037463976945245</v>
      </c>
      <c r="BU550" s="123">
        <f t="shared" ref="BU550" si="10134">M550/M560</f>
        <v>4.8701761048084685E-2</v>
      </c>
      <c r="BV550" s="127">
        <f t="shared" ref="BV550" si="10135">N550/N560</f>
        <v>8.8042625824606729E-2</v>
      </c>
      <c r="BW550" s="128">
        <f t="shared" ref="BW550" si="10136">O550/O560</f>
        <v>6.6211297801266389E-2</v>
      </c>
      <c r="BX550" s="123">
        <f t="shared" ref="BX550" si="10137">P550/P560</f>
        <v>8.4409394228269347E-2</v>
      </c>
      <c r="BY550" s="124">
        <f t="shared" ref="BY550" si="10138">Q550/Q560</f>
        <v>7.3879194630872488E-2</v>
      </c>
      <c r="BZ550" s="125">
        <f t="shared" ref="BZ550" si="10139">R550/R560</f>
        <v>7.4607923125736567E-2</v>
      </c>
      <c r="CA550" s="126">
        <f t="shared" ref="CA550" si="10140">S550/S560</f>
        <v>8.8339714584058482E-2</v>
      </c>
      <c r="CB550" s="123">
        <f t="shared" ref="CB550" si="10141">T550/T560</f>
        <v>0.13351749539594843</v>
      </c>
      <c r="CC550" s="124">
        <f t="shared" ref="CC550" si="10142">U550/U560</f>
        <v>3.7376708773144141E-2</v>
      </c>
      <c r="CD550" s="125">
        <f t="shared" ref="CD550" si="10143">V550/V560</f>
        <v>8.8249946623016162E-2</v>
      </c>
      <c r="CE550" s="126">
        <f t="shared" ref="CE550" si="10144">W550/W560</f>
        <v>6.7329148195531222E-2</v>
      </c>
      <c r="CF550" s="123">
        <f t="shared" ref="CF550" si="10145">X550/X560</f>
        <v>9.2089267106634246E-2</v>
      </c>
      <c r="CG550" s="124">
        <f t="shared" ref="CG550" si="10146">Y550/Y560</f>
        <v>6.2973706372227947E-2</v>
      </c>
      <c r="CH550" s="125">
        <f t="shared" ref="CH550" si="10147">Z550/Z560</f>
        <v>8.1111111111111106E-2</v>
      </c>
      <c r="CI550" s="123">
        <f t="shared" ref="CI550" si="10148">AA550/AA560</f>
        <v>9.301050708085884E-2</v>
      </c>
      <c r="CJ550" s="129">
        <f t="shared" ref="CJ550" si="10149">AB550/AB560</f>
        <v>8.1008651131961193E-2</v>
      </c>
      <c r="CK550" s="130">
        <f t="shared" ref="CK550" si="10150">AC550/AC560</f>
        <v>8.3174037273844967E-2</v>
      </c>
    </row>
    <row r="551" spans="1:89" x14ac:dyDescent="0.25">
      <c r="A551" s="131" t="s">
        <v>31</v>
      </c>
      <c r="B551" s="283">
        <v>2152</v>
      </c>
      <c r="C551" s="274">
        <v>2584</v>
      </c>
      <c r="D551" s="275">
        <v>931</v>
      </c>
      <c r="E551" s="276">
        <v>1315</v>
      </c>
      <c r="F551" s="273">
        <v>921</v>
      </c>
      <c r="G551" s="277">
        <v>2564</v>
      </c>
      <c r="H551" s="275">
        <v>2808</v>
      </c>
      <c r="I551" s="276">
        <v>4488</v>
      </c>
      <c r="J551" s="273">
        <v>651</v>
      </c>
      <c r="K551" s="274">
        <v>245</v>
      </c>
      <c r="L551" s="275">
        <v>1879</v>
      </c>
      <c r="M551" s="273">
        <v>842</v>
      </c>
      <c r="N551" s="278">
        <v>3282</v>
      </c>
      <c r="O551" s="284">
        <v>2346</v>
      </c>
      <c r="P551" s="273">
        <v>1490</v>
      </c>
      <c r="Q551" s="274">
        <v>1342</v>
      </c>
      <c r="R551" s="275">
        <v>2058</v>
      </c>
      <c r="S551" s="276">
        <v>2299</v>
      </c>
      <c r="T551" s="273">
        <v>527</v>
      </c>
      <c r="U551" s="277">
        <v>227</v>
      </c>
      <c r="V551" s="275">
        <v>2557</v>
      </c>
      <c r="W551" s="285">
        <v>2077</v>
      </c>
      <c r="X551" s="273">
        <v>1812</v>
      </c>
      <c r="Y551" s="277">
        <v>647</v>
      </c>
      <c r="Z551" s="275">
        <v>3391</v>
      </c>
      <c r="AA551" s="273">
        <v>4227</v>
      </c>
      <c r="AB551" s="162">
        <f t="shared" si="9736"/>
        <v>24459</v>
      </c>
      <c r="AC551" s="165">
        <f t="shared" si="9767"/>
        <v>25203</v>
      </c>
      <c r="BI551" s="131" t="s">
        <v>31</v>
      </c>
      <c r="BJ551" s="123">
        <f>B551/B560</f>
        <v>6.4508393285371696E-2</v>
      </c>
      <c r="BK551" s="124">
        <f t="shared" ref="BK551" si="10151">C551/C560</f>
        <v>7.0811981036419933E-2</v>
      </c>
      <c r="BL551" s="125">
        <f t="shared" ref="BL551" si="10152">D551/D560</f>
        <v>5.3230417381360778E-2</v>
      </c>
      <c r="BM551" s="126">
        <f t="shared" ref="BM551" si="10153">E551/E560</f>
        <v>7.6927576927576929E-2</v>
      </c>
      <c r="BN551" s="123">
        <f t="shared" ref="BN551" si="10154">F551/F560</f>
        <v>4.602698650674663E-2</v>
      </c>
      <c r="BO551" s="124">
        <f t="shared" ref="BO551" si="10155">G551/G560</f>
        <v>0.1036378334680679</v>
      </c>
      <c r="BP551" s="125">
        <f t="shared" ref="BP551" si="10156">H551/H560</f>
        <v>6.4831917251570004E-2</v>
      </c>
      <c r="BQ551" s="126">
        <f t="shared" ref="BQ551" si="10157">I551/I560</f>
        <v>8.8959365708622395E-2</v>
      </c>
      <c r="BR551" s="123">
        <f t="shared" ref="BR551" si="10158">J551/J560</f>
        <v>9.4457341845618104E-2</v>
      </c>
      <c r="BS551" s="124">
        <f t="shared" ref="BS551" si="10159">K551/K560</f>
        <v>3.5934291581108828E-2</v>
      </c>
      <c r="BT551" s="125">
        <f t="shared" ref="BT551" si="10160">L551/L560</f>
        <v>9.1779416792849122E-2</v>
      </c>
      <c r="BU551" s="123">
        <f t="shared" ref="BU551" si="10161">M551/M560</f>
        <v>3.9967722029714721E-2</v>
      </c>
      <c r="BV551" s="127">
        <f t="shared" ref="BV551" si="10162">N551/N560</f>
        <v>7.5702357337269918E-2</v>
      </c>
      <c r="BW551" s="128">
        <f t="shared" ref="BW551" si="10163">O551/O560</f>
        <v>5.8483322530787259E-2</v>
      </c>
      <c r="BX551" s="123">
        <f t="shared" ref="BX551" si="10164">P551/P560</f>
        <v>6.456365369616085E-2</v>
      </c>
      <c r="BY551" s="124">
        <f t="shared" ref="BY551" si="10165">Q551/Q560</f>
        <v>7.205369127516778E-2</v>
      </c>
      <c r="BZ551" s="125">
        <f t="shared" ref="BZ551" si="10166">R551/R560</f>
        <v>6.2188378206871543E-2</v>
      </c>
      <c r="CA551" s="126">
        <f t="shared" ref="CA551" si="10167">S551/S560</f>
        <v>8.0020884093282285E-2</v>
      </c>
      <c r="CB551" s="123">
        <f t="shared" ref="CB551" si="10168">T551/T560</f>
        <v>8.0877839165131984E-2</v>
      </c>
      <c r="CC551" s="124">
        <f t="shared" ref="CC551" si="10169">U551/U560</f>
        <v>3.9280152275480186E-2</v>
      </c>
      <c r="CD551" s="125">
        <f t="shared" ref="CD551" si="10170">V551/V560</f>
        <v>9.098996512703722E-2</v>
      </c>
      <c r="CE551" s="126">
        <f t="shared" ref="CE551" si="10171">W551/W560</f>
        <v>6.1795245604117699E-2</v>
      </c>
      <c r="CF551" s="123">
        <f t="shared" ref="CF551" si="10172">X551/X560</f>
        <v>7.8673150399444253E-2</v>
      </c>
      <c r="CG551" s="124">
        <f t="shared" ref="CG551" si="10173">Y551/Y560</f>
        <v>6.0540844016094317E-2</v>
      </c>
      <c r="CH551" s="125">
        <f t="shared" ref="CH551" si="10174">Z551/Z560</f>
        <v>6.6101364522417161E-2</v>
      </c>
      <c r="CI551" s="123">
        <f t="shared" ref="CI551" si="10175">AA551/AA560</f>
        <v>7.72407492005482E-2</v>
      </c>
      <c r="CJ551" s="129">
        <f t="shared" ref="CJ551" si="10176">AB551/AB560</f>
        <v>6.9880461241328864E-2</v>
      </c>
      <c r="CK551" s="130">
        <f t="shared" ref="CK551" si="10177">AC551/AC560</f>
        <v>7.2229179981142408E-2</v>
      </c>
    </row>
    <row r="552" spans="1:89" x14ac:dyDescent="0.25">
      <c r="A552" s="139" t="s">
        <v>32</v>
      </c>
      <c r="B552" s="194">
        <v>2040</v>
      </c>
      <c r="C552" s="188">
        <v>2841</v>
      </c>
      <c r="D552" s="189">
        <v>803</v>
      </c>
      <c r="E552" s="190">
        <v>1198</v>
      </c>
      <c r="F552" s="187">
        <v>824</v>
      </c>
      <c r="G552" s="191">
        <v>2319</v>
      </c>
      <c r="H552" s="189">
        <v>2641</v>
      </c>
      <c r="I552" s="190">
        <v>3886</v>
      </c>
      <c r="J552" s="187">
        <v>489</v>
      </c>
      <c r="K552" s="188">
        <v>181</v>
      </c>
      <c r="L552" s="189">
        <v>1654</v>
      </c>
      <c r="M552" s="187">
        <v>738</v>
      </c>
      <c r="N552" s="192">
        <v>3045</v>
      </c>
      <c r="O552" s="195">
        <v>2204</v>
      </c>
      <c r="P552" s="187">
        <v>935</v>
      </c>
      <c r="Q552" s="188">
        <v>1331</v>
      </c>
      <c r="R552" s="189">
        <v>1545</v>
      </c>
      <c r="S552" s="190">
        <v>2331</v>
      </c>
      <c r="T552" s="187">
        <v>384</v>
      </c>
      <c r="U552" s="191">
        <v>223</v>
      </c>
      <c r="V552" s="189">
        <v>2426</v>
      </c>
      <c r="W552" s="196">
        <v>1499</v>
      </c>
      <c r="X552" s="187">
        <v>1415</v>
      </c>
      <c r="Y552" s="191">
        <v>485</v>
      </c>
      <c r="Z552" s="189">
        <v>3377</v>
      </c>
      <c r="AA552" s="187">
        <v>3924</v>
      </c>
      <c r="AB552" s="162">
        <f t="shared" si="9736"/>
        <v>21578</v>
      </c>
      <c r="AC552" s="165">
        <f t="shared" si="9767"/>
        <v>23160</v>
      </c>
      <c r="BI552" s="139" t="s">
        <v>32</v>
      </c>
      <c r="BJ552" s="123">
        <f>B552/B560</f>
        <v>6.1151079136690649E-2</v>
      </c>
      <c r="BK552" s="124">
        <f t="shared" ref="BK552" si="10178">C552/C560</f>
        <v>7.7854813515661397E-2</v>
      </c>
      <c r="BL552" s="125">
        <f t="shared" ref="BL552" si="10179">D552/D560</f>
        <v>4.5911949685534588E-2</v>
      </c>
      <c r="BM552" s="126">
        <f t="shared" ref="BM552" si="10180">E552/E560</f>
        <v>7.008307008307009E-2</v>
      </c>
      <c r="BN552" s="123">
        <f t="shared" ref="BN552" si="10181">F552/F560</f>
        <v>4.1179410294852573E-2</v>
      </c>
      <c r="BO552" s="124">
        <f t="shared" ref="BO552" si="10182">G552/G560</f>
        <v>9.3734842360549714E-2</v>
      </c>
      <c r="BP552" s="125">
        <f t="shared" ref="BP552" si="10183">H552/H560</f>
        <v>6.0976172885112673E-2</v>
      </c>
      <c r="BQ552" s="126">
        <f t="shared" ref="BQ552" si="10184">I552/I560</f>
        <v>7.7026759167492562E-2</v>
      </c>
      <c r="BR552" s="123">
        <f t="shared" ref="BR552" si="10185">J552/J560</f>
        <v>7.0951828206616371E-2</v>
      </c>
      <c r="BS552" s="124">
        <f t="shared" ref="BS552" si="10186">K552/K560</f>
        <v>2.6547374596655911E-2</v>
      </c>
      <c r="BT552" s="125">
        <f t="shared" ref="BT552" si="10187">L552/L560</f>
        <v>8.0789332291310509E-2</v>
      </c>
      <c r="BU552" s="123">
        <f t="shared" ref="BU552" si="10188">M552/M560</f>
        <v>3.5031091280201265E-2</v>
      </c>
      <c r="BV552" s="127">
        <f t="shared" ref="BV552" si="10189">N552/N560</f>
        <v>7.0235733726991739E-2</v>
      </c>
      <c r="BW552" s="128">
        <f t="shared" ref="BW552" si="10190">O552/O560</f>
        <v>5.4943411277858102E-2</v>
      </c>
      <c r="BX552" s="123">
        <f t="shared" ref="BX552" si="10191">P552/P560</f>
        <v>4.0514775977121067E-2</v>
      </c>
      <c r="BY552" s="124">
        <f t="shared" ref="BY552" si="10192">Q552/Q560</f>
        <v>7.1463087248322149E-2</v>
      </c>
      <c r="BZ552" s="125">
        <f t="shared" ref="BZ552" si="10193">R552/R560</f>
        <v>4.6686610461426886E-2</v>
      </c>
      <c r="CA552" s="126">
        <f t="shared" ref="CA552" si="10194">S552/S560</f>
        <v>8.1134702401670727E-2</v>
      </c>
      <c r="CB552" s="123">
        <f t="shared" ref="CB552" si="10195">T552/T560</f>
        <v>5.8931860036832415E-2</v>
      </c>
      <c r="CC552" s="124">
        <f t="shared" ref="CC552" si="10196">U552/U560</f>
        <v>3.8587991001903445E-2</v>
      </c>
      <c r="CD552" s="125">
        <f t="shared" ref="CD552" si="10197">V552/V560</f>
        <v>8.6328375204611771E-2</v>
      </c>
      <c r="CE552" s="126">
        <f t="shared" ref="CE552" si="10198">W552/W560</f>
        <v>4.4598494540477818E-2</v>
      </c>
      <c r="CF552" s="123">
        <f t="shared" ref="CF552" si="10199">X552/X560</f>
        <v>6.1436262591177494E-2</v>
      </c>
      <c r="CG552" s="124">
        <f t="shared" ref="CG552" si="10200">Y552/Y560</f>
        <v>4.5382240104800221E-2</v>
      </c>
      <c r="CH552" s="125">
        <f t="shared" ref="CH552" si="10201">Z552/Z560</f>
        <v>6.5828460038986361E-2</v>
      </c>
      <c r="CI552" s="123">
        <f t="shared" ref="CI552" si="10202">AA552/AA560</f>
        <v>7.1703974417542254E-2</v>
      </c>
      <c r="CJ552" s="129">
        <f t="shared" ref="CJ552" si="10203">AB552/AB560</f>
        <v>6.1649314880632661E-2</v>
      </c>
      <c r="CK552" s="130">
        <f t="shared" ref="CK552" si="10204">AC552/AC560</f>
        <v>6.6374154202406777E-2</v>
      </c>
    </row>
    <row r="553" spans="1:89" x14ac:dyDescent="0.25">
      <c r="A553" s="131" t="s">
        <v>33</v>
      </c>
      <c r="B553" s="197">
        <v>1840</v>
      </c>
      <c r="C553" s="181">
        <v>2123</v>
      </c>
      <c r="D553" s="182">
        <v>674</v>
      </c>
      <c r="E553" s="183">
        <v>1068</v>
      </c>
      <c r="F553" s="180">
        <v>768</v>
      </c>
      <c r="G553" s="184">
        <v>1705</v>
      </c>
      <c r="H553" s="182">
        <v>2576</v>
      </c>
      <c r="I553" s="183">
        <v>3108</v>
      </c>
      <c r="J553" s="180">
        <v>410</v>
      </c>
      <c r="K553" s="181">
        <v>148</v>
      </c>
      <c r="L553" s="182">
        <v>1237</v>
      </c>
      <c r="M553" s="180">
        <v>699</v>
      </c>
      <c r="N553" s="185">
        <v>2498</v>
      </c>
      <c r="O553" s="198">
        <v>2069</v>
      </c>
      <c r="P553" s="180">
        <v>729</v>
      </c>
      <c r="Q553" s="181">
        <v>1251</v>
      </c>
      <c r="R553" s="182">
        <v>1308</v>
      </c>
      <c r="S553" s="183">
        <v>1920</v>
      </c>
      <c r="T553" s="180">
        <v>254</v>
      </c>
      <c r="U553" s="184">
        <v>241</v>
      </c>
      <c r="V553" s="182">
        <v>2201</v>
      </c>
      <c r="W553" s="199">
        <v>1507</v>
      </c>
      <c r="X553" s="180">
        <v>985</v>
      </c>
      <c r="Y553" s="184">
        <v>511</v>
      </c>
      <c r="Z553" s="182">
        <v>2540</v>
      </c>
      <c r="AA553" s="180">
        <v>2972</v>
      </c>
      <c r="AB553" s="162">
        <f t="shared" si="9736"/>
        <v>18020</v>
      </c>
      <c r="AC553" s="165">
        <f t="shared" si="9767"/>
        <v>19322</v>
      </c>
      <c r="BI553" s="131" t="s">
        <v>33</v>
      </c>
      <c r="BJ553" s="123">
        <f>B553/B560</f>
        <v>5.5155875299760189E-2</v>
      </c>
      <c r="BK553" s="124">
        <f t="shared" ref="BK553" si="10205">C553/C560</f>
        <v>5.8178729001671647E-2</v>
      </c>
      <c r="BL553" s="125">
        <f t="shared" ref="BL553" si="10206">D553/D560</f>
        <v>3.8536306460834766E-2</v>
      </c>
      <c r="BM553" s="126">
        <f t="shared" ref="BM553" si="10207">E553/E560</f>
        <v>6.2478062478062479E-2</v>
      </c>
      <c r="BN553" s="123">
        <f t="shared" ref="BN553" si="10208">F553/F560</f>
        <v>3.8380809595202396E-2</v>
      </c>
      <c r="BO553" s="124">
        <f t="shared" ref="BO553" si="10209">G553/G560</f>
        <v>6.8916734033953111E-2</v>
      </c>
      <c r="BP553" s="125">
        <f t="shared" ref="BP553" si="10210">H553/H560</f>
        <v>5.9475434059844845E-2</v>
      </c>
      <c r="BQ553" s="126">
        <f t="shared" ref="BQ553" si="10211">I553/I560</f>
        <v>6.1605550049554016E-2</v>
      </c>
      <c r="BR553" s="123">
        <f t="shared" ref="BR553" si="10212">J553/J560</f>
        <v>5.9489262913522925E-2</v>
      </c>
      <c r="BS553" s="124">
        <f t="shared" ref="BS553" si="10213">K553/K560</f>
        <v>2.1707245526547375E-2</v>
      </c>
      <c r="BT553" s="125">
        <f t="shared" ref="BT553" si="10214">L553/L560</f>
        <v>6.0421042348458943E-2</v>
      </c>
      <c r="BU553" s="123">
        <f t="shared" ref="BU553" si="10215">M553/M560</f>
        <v>3.3179854749133715E-2</v>
      </c>
      <c r="BV553" s="127">
        <f t="shared" ref="BV553" si="10216">N553/N560</f>
        <v>5.7618674170780086E-2</v>
      </c>
      <c r="BW553" s="128">
        <f t="shared" ref="BW553" si="10217">O553/O560</f>
        <v>5.1578002692326867E-2</v>
      </c>
      <c r="BX553" s="123">
        <f t="shared" ref="BX553" si="10218">P553/P560</f>
        <v>3.1588525868792787E-2</v>
      </c>
      <c r="BY553" s="124">
        <f t="shared" ref="BY553" si="10219">Q553/Q560</f>
        <v>6.716778523489933E-2</v>
      </c>
      <c r="BZ553" s="125">
        <f t="shared" ref="BZ553" si="10220">R553/R560</f>
        <v>3.9524975070256547E-2</v>
      </c>
      <c r="CA553" s="126">
        <f t="shared" ref="CA553" si="10221">S553/S560</f>
        <v>6.682909850330665E-2</v>
      </c>
      <c r="CB553" s="123">
        <f t="shared" ref="CB553" si="10222">T553/T560</f>
        <v>3.8980969920196437E-2</v>
      </c>
      <c r="CC553" s="124">
        <f t="shared" ref="CC553" si="10223">U553/U560</f>
        <v>4.1702716732998787E-2</v>
      </c>
      <c r="CD553" s="125">
        <f t="shared" ref="CD553" si="10224">V553/V560</f>
        <v>7.8321827627926832E-2</v>
      </c>
      <c r="CE553" s="126">
        <f t="shared" ref="CE553" si="10225">W553/W560</f>
        <v>4.4836511856237542E-2</v>
      </c>
      <c r="CF553" s="123">
        <f t="shared" ref="CF553" si="10226">X553/X560</f>
        <v>4.2766585620006944E-2</v>
      </c>
      <c r="CG553" s="124">
        <f t="shared" ref="CG553" si="10227">Y553/Y560</f>
        <v>4.7815102460933845E-2</v>
      </c>
      <c r="CH553" s="125">
        <f t="shared" ref="CH553" si="10228">Z553/Z560</f>
        <v>4.9512670565302147E-2</v>
      </c>
      <c r="CI553" s="123">
        <f t="shared" ref="CI553" si="10229">AA553/AA560</f>
        <v>5.4307903152124255E-2</v>
      </c>
      <c r="CJ553" s="129">
        <f t="shared" ref="CJ553" si="10230">AB553/AB560</f>
        <v>5.14839491217444E-2</v>
      </c>
      <c r="CK553" s="130">
        <f t="shared" ref="CK553" si="10231">AC553/AC560</f>
        <v>5.5374844883372354E-2</v>
      </c>
    </row>
    <row r="554" spans="1:89" x14ac:dyDescent="0.25">
      <c r="A554" s="139" t="s">
        <v>34</v>
      </c>
      <c r="B554" s="194">
        <v>775</v>
      </c>
      <c r="C554" s="188">
        <v>1644</v>
      </c>
      <c r="D554" s="189">
        <v>332</v>
      </c>
      <c r="E554" s="190">
        <v>970</v>
      </c>
      <c r="F554" s="187">
        <v>295</v>
      </c>
      <c r="G554" s="191">
        <v>1347</v>
      </c>
      <c r="H554" s="189">
        <v>1385</v>
      </c>
      <c r="I554" s="190">
        <v>2528</v>
      </c>
      <c r="J554" s="187">
        <v>300</v>
      </c>
      <c r="K554" s="188">
        <v>81</v>
      </c>
      <c r="L554" s="189">
        <v>1160</v>
      </c>
      <c r="M554" s="187">
        <v>452</v>
      </c>
      <c r="N554" s="192">
        <v>2038</v>
      </c>
      <c r="O554" s="195">
        <v>1563</v>
      </c>
      <c r="P554" s="187">
        <v>524</v>
      </c>
      <c r="Q554" s="188">
        <v>1044</v>
      </c>
      <c r="R554" s="189">
        <v>967</v>
      </c>
      <c r="S554" s="190">
        <v>1538</v>
      </c>
      <c r="T554" s="187">
        <v>198</v>
      </c>
      <c r="U554" s="191">
        <v>200</v>
      </c>
      <c r="V554" s="189">
        <v>1985</v>
      </c>
      <c r="W554" s="196">
        <v>1034</v>
      </c>
      <c r="X554" s="187">
        <v>643</v>
      </c>
      <c r="Y554" s="191">
        <v>415</v>
      </c>
      <c r="Z554" s="189">
        <v>2007</v>
      </c>
      <c r="AA554" s="187">
        <v>2369</v>
      </c>
      <c r="AB554" s="162">
        <f t="shared" si="9736"/>
        <v>12609</v>
      </c>
      <c r="AC554" s="165">
        <f t="shared" si="9767"/>
        <v>15185</v>
      </c>
      <c r="BI554" s="139" t="s">
        <v>34</v>
      </c>
      <c r="BJ554" s="123">
        <f>B554/B560</f>
        <v>2.3231414868105517E-2</v>
      </c>
      <c r="BK554" s="124">
        <f t="shared" ref="BK554" si="10232">C554/C560</f>
        <v>4.5052204653202158E-2</v>
      </c>
      <c r="BL554" s="125">
        <f t="shared" ref="BL554" si="10233">D554/D560</f>
        <v>1.8982275586049171E-2</v>
      </c>
      <c r="BM554" s="126">
        <f t="shared" ref="BM554" si="10234">E554/E560</f>
        <v>5.6745056745056748E-2</v>
      </c>
      <c r="BN554" s="123">
        <f t="shared" ref="BN554" si="10235">F554/F560</f>
        <v>1.4742628685657171E-2</v>
      </c>
      <c r="BO554" s="124">
        <f t="shared" ref="BO554" si="10236">G554/G560</f>
        <v>5.4446240905416332E-2</v>
      </c>
      <c r="BP554" s="125">
        <f t="shared" ref="BP554" si="10237">H554/H560</f>
        <v>3.1977281123014407E-2</v>
      </c>
      <c r="BQ554" s="126">
        <f t="shared" ref="BQ554" si="10238">I554/I560</f>
        <v>5.0109018830525272E-2</v>
      </c>
      <c r="BR554" s="123">
        <f t="shared" ref="BR554" si="10239">J554/J560</f>
        <v>4.3528728961114337E-2</v>
      </c>
      <c r="BS554" s="124">
        <f t="shared" ref="BS554" si="10240">K554/K560</f>
        <v>1.1880316808448225E-2</v>
      </c>
      <c r="BT554" s="125">
        <f t="shared" ref="BT554" si="10241">L554/L560</f>
        <v>5.66599912079324E-2</v>
      </c>
      <c r="BU554" s="123">
        <f t="shared" ref="BU554" si="10242">M554/M560</f>
        <v>2.1455356719039257E-2</v>
      </c>
      <c r="BV554" s="127">
        <f t="shared" ref="BV554" si="10243">N554/N560</f>
        <v>4.7008349863911059E-2</v>
      </c>
      <c r="BW554" s="128">
        <f t="shared" ref="BW554" si="10244">O554/O560</f>
        <v>3.8963952734706091E-2</v>
      </c>
      <c r="BX554" s="123">
        <f t="shared" ref="BX554" si="10245">P554/P560</f>
        <v>2.2705607071669989E-2</v>
      </c>
      <c r="BY554" s="124">
        <f t="shared" ref="BY554" si="10246">Q554/Q560</f>
        <v>5.6053691275167787E-2</v>
      </c>
      <c r="BZ554" s="125">
        <f t="shared" ref="BZ554" si="10247">R554/R560</f>
        <v>2.9220681110808933E-2</v>
      </c>
      <c r="CA554" s="126">
        <f t="shared" ref="CA554" si="10248">S554/S560</f>
        <v>5.3532892446919597E-2</v>
      </c>
      <c r="CB554" s="123">
        <f t="shared" ref="CB554" si="10249">T554/T560</f>
        <v>3.0386740331491711E-2</v>
      </c>
      <c r="CC554" s="124">
        <f t="shared" ref="CC554" si="10250">U554/U560</f>
        <v>3.4608063678837168E-2</v>
      </c>
      <c r="CD554" s="125">
        <f t="shared" ref="CD554" si="10251">V554/V560</f>
        <v>7.0635541954309308E-2</v>
      </c>
      <c r="CE554" s="126">
        <f t="shared" ref="CE554" si="10252">W554/W560</f>
        <v>3.0763738061944008E-2</v>
      </c>
      <c r="CF554" s="123">
        <f t="shared" ref="CF554" si="10253">X554/X560</f>
        <v>2.7917679749913164E-2</v>
      </c>
      <c r="CG554" s="124">
        <f t="shared" ref="CG554" si="10254">Y554/Y560</f>
        <v>3.8832226069055863E-2</v>
      </c>
      <c r="CH554" s="125">
        <f t="shared" ref="CH554" si="10255">Z554/Z560</f>
        <v>3.9122807017543858E-2</v>
      </c>
      <c r="CI554" s="123">
        <f t="shared" ref="CI554" si="10256">AA554/AA560</f>
        <v>4.3289173138419366E-2</v>
      </c>
      <c r="CJ554" s="129">
        <f t="shared" ref="CJ554" si="10257">AB554/AB560</f>
        <v>3.6024479160714488E-2</v>
      </c>
      <c r="CK554" s="130">
        <f t="shared" ref="CK554" si="10258">AC554/AC560</f>
        <v>4.3518632623641924E-2</v>
      </c>
    </row>
    <row r="555" spans="1:89" x14ac:dyDescent="0.25">
      <c r="A555" s="131" t="s">
        <v>35</v>
      </c>
      <c r="B555" s="197">
        <v>0</v>
      </c>
      <c r="C555" s="181">
        <v>982</v>
      </c>
      <c r="D555" s="182">
        <v>5</v>
      </c>
      <c r="E555" s="183">
        <v>575</v>
      </c>
      <c r="F555" s="180">
        <v>15</v>
      </c>
      <c r="G555" s="184">
        <v>823</v>
      </c>
      <c r="H555" s="182">
        <v>148</v>
      </c>
      <c r="I555" s="183">
        <v>1062</v>
      </c>
      <c r="J555" s="180">
        <v>121</v>
      </c>
      <c r="K555" s="181">
        <v>48</v>
      </c>
      <c r="L555" s="182">
        <v>683</v>
      </c>
      <c r="M555" s="180">
        <v>89</v>
      </c>
      <c r="N555" s="185">
        <v>479</v>
      </c>
      <c r="O555" s="198">
        <v>357</v>
      </c>
      <c r="P555" s="180">
        <v>135</v>
      </c>
      <c r="Q555" s="181">
        <v>224</v>
      </c>
      <c r="R555" s="182">
        <v>141</v>
      </c>
      <c r="S555" s="183">
        <v>159</v>
      </c>
      <c r="T555" s="180">
        <v>22</v>
      </c>
      <c r="U555" s="184">
        <v>7</v>
      </c>
      <c r="V555" s="182">
        <v>426</v>
      </c>
      <c r="W555" s="199">
        <v>17</v>
      </c>
      <c r="X555" s="180">
        <v>32</v>
      </c>
      <c r="Y555" s="184">
        <v>32</v>
      </c>
      <c r="Z555" s="182">
        <v>53</v>
      </c>
      <c r="AA555" s="180">
        <v>179</v>
      </c>
      <c r="AB555" s="162">
        <f t="shared" si="9736"/>
        <v>2260</v>
      </c>
      <c r="AC555" s="165">
        <f t="shared" si="9767"/>
        <v>4554</v>
      </c>
      <c r="BI555" s="131" t="s">
        <v>35</v>
      </c>
      <c r="BJ555" s="123">
        <f>B555/B560</f>
        <v>0</v>
      </c>
      <c r="BK555" s="124">
        <f t="shared" ref="BK555" si="10259">C555/C560</f>
        <v>2.6910745115233892E-2</v>
      </c>
      <c r="BL555" s="125">
        <f t="shared" ref="BL555" si="10260">D555/D560</f>
        <v>2.858776443682104E-4</v>
      </c>
      <c r="BM555" s="126">
        <f t="shared" ref="BM555" si="10261">E555/E560</f>
        <v>3.3637533637533634E-2</v>
      </c>
      <c r="BN555" s="123">
        <f t="shared" ref="BN555" si="10262">F555/F560</f>
        <v>7.4962518740629683E-4</v>
      </c>
      <c r="BO555" s="124">
        <f t="shared" ref="BO555" si="10263">G555/G560</f>
        <v>3.3265966046887634E-2</v>
      </c>
      <c r="BP555" s="125">
        <f t="shared" ref="BP555" si="10264">H555/H560</f>
        <v>3.4170668636867383E-3</v>
      </c>
      <c r="BQ555" s="126">
        <f t="shared" ref="BQ555" si="10265">I555/I560</f>
        <v>2.1050545094152627E-2</v>
      </c>
      <c r="BR555" s="123">
        <f t="shared" ref="BR555" si="10266">J555/J560</f>
        <v>1.7556587347649449E-2</v>
      </c>
      <c r="BS555" s="124">
        <f t="shared" ref="BS555" si="10267">K555/K560</f>
        <v>7.0401877383396887E-3</v>
      </c>
      <c r="BT555" s="125">
        <f t="shared" ref="BT555" si="10268">L555/L560</f>
        <v>3.3361012064670542E-2</v>
      </c>
      <c r="BU555" s="123">
        <f t="shared" ref="BU555" si="10269">M555/M560</f>
        <v>4.224616699102862E-3</v>
      </c>
      <c r="BV555" s="127">
        <f t="shared" ref="BV555" si="10270">N555/N560</f>
        <v>1.1048576832587535E-2</v>
      </c>
      <c r="BW555" s="128">
        <f t="shared" ref="BW555" si="10271">O555/O560</f>
        <v>8.8996360372937122E-3</v>
      </c>
      <c r="BX555" s="123">
        <f t="shared" ref="BX555" si="10272">P555/P560</f>
        <v>5.8497270127394058E-3</v>
      </c>
      <c r="BY555" s="124">
        <f t="shared" ref="BY555" si="10273">Q555/Q560</f>
        <v>1.2026845637583893E-2</v>
      </c>
      <c r="BZ555" s="125">
        <f t="shared" ref="BZ555" si="10274">R555/R560</f>
        <v>4.2607197896836185E-3</v>
      </c>
      <c r="CA555" s="126">
        <f t="shared" ref="CA555" si="10275">S555/S560</f>
        <v>5.5342847198050814E-3</v>
      </c>
      <c r="CB555" s="123">
        <f t="shared" ref="CB555" si="10276">T555/T560</f>
        <v>3.376304481276857E-3</v>
      </c>
      <c r="CC555" s="124">
        <f t="shared" ref="CC555" si="10277">U555/U560</f>
        <v>1.2112822287593009E-3</v>
      </c>
      <c r="CD555" s="125">
        <f t="shared" ref="CD555" si="10278">V555/V560</f>
        <v>1.5159063411856808E-2</v>
      </c>
      <c r="CE555" s="126">
        <f t="shared" ref="CE555" si="10279">W555/W560</f>
        <v>5.0578679598940822E-4</v>
      </c>
      <c r="CF555" s="123">
        <f t="shared" ref="CF555" si="10280">X555/X560</f>
        <v>1.3893713094824591E-3</v>
      </c>
      <c r="CG555" s="124">
        <f t="shared" ref="CG555" si="10281">Y555/Y560</f>
        <v>2.9942921306259944E-3</v>
      </c>
      <c r="CH555" s="125">
        <f t="shared" ref="CH555" si="10282">Z555/Z560</f>
        <v>1.0331384015594542E-3</v>
      </c>
      <c r="CI555" s="123">
        <f t="shared" ref="CI555" si="10283">AA555/AA560</f>
        <v>3.2708999543170397E-3</v>
      </c>
      <c r="CJ555" s="129">
        <f t="shared" ref="CJ555" si="10284">AB555/AB560</f>
        <v>6.456921476977932E-3</v>
      </c>
      <c r="CK555" s="130">
        <f t="shared" ref="CK555" si="10285">AC555/AC560</f>
        <v>1.3051290942908484E-2</v>
      </c>
    </row>
    <row r="556" spans="1:89" x14ac:dyDescent="0.25">
      <c r="A556" s="139" t="s">
        <v>36</v>
      </c>
      <c r="B556" s="194"/>
      <c r="C556" s="188"/>
      <c r="D556" s="189"/>
      <c r="E556" s="190"/>
      <c r="F556" s="187"/>
      <c r="G556" s="191"/>
      <c r="H556" s="189"/>
      <c r="I556" s="190"/>
      <c r="J556" s="187"/>
      <c r="K556" s="191"/>
      <c r="L556" s="189"/>
      <c r="M556" s="187"/>
      <c r="N556" s="192"/>
      <c r="O556" s="195"/>
      <c r="P556" s="187"/>
      <c r="Q556" s="191"/>
      <c r="R556" s="189"/>
      <c r="S556" s="190"/>
      <c r="T556" s="187"/>
      <c r="U556" s="191"/>
      <c r="V556" s="189"/>
      <c r="W556" s="190"/>
      <c r="X556" s="187"/>
      <c r="Y556" s="191"/>
      <c r="Z556" s="189"/>
      <c r="AA556" s="187"/>
      <c r="AB556" s="162">
        <f t="shared" si="9736"/>
        <v>0</v>
      </c>
      <c r="AC556" s="165">
        <f t="shared" si="9767"/>
        <v>0</v>
      </c>
      <c r="BI556" s="139" t="s">
        <v>36</v>
      </c>
      <c r="BJ556" s="123">
        <f>B556/B560</f>
        <v>0</v>
      </c>
      <c r="BK556" s="124">
        <f t="shared" ref="BK556" si="10286">C556/C560</f>
        <v>0</v>
      </c>
      <c r="BL556" s="125">
        <f t="shared" ref="BL556" si="10287">D556/D560</f>
        <v>0</v>
      </c>
      <c r="BM556" s="126">
        <f t="shared" ref="BM556" si="10288">E556/E560</f>
        <v>0</v>
      </c>
      <c r="BN556" s="123">
        <f t="shared" ref="BN556" si="10289">F556/F560</f>
        <v>0</v>
      </c>
      <c r="BO556" s="124">
        <f t="shared" ref="BO556" si="10290">G556/G560</f>
        <v>0</v>
      </c>
      <c r="BP556" s="125">
        <f t="shared" ref="BP556" si="10291">H556/H560</f>
        <v>0</v>
      </c>
      <c r="BQ556" s="126">
        <f t="shared" ref="BQ556" si="10292">I556/I560</f>
        <v>0</v>
      </c>
      <c r="BR556" s="123">
        <f t="shared" ref="BR556" si="10293">J556/J560</f>
        <v>0</v>
      </c>
      <c r="BS556" s="124">
        <f t="shared" ref="BS556" si="10294">K556/K560</f>
        <v>0</v>
      </c>
      <c r="BT556" s="125">
        <f t="shared" ref="BT556" si="10295">L556/L560</f>
        <v>0</v>
      </c>
      <c r="BU556" s="123">
        <f t="shared" ref="BU556" si="10296">M556/M560</f>
        <v>0</v>
      </c>
      <c r="BV556" s="127">
        <f t="shared" ref="BV556" si="10297">N556/N560</f>
        <v>0</v>
      </c>
      <c r="BW556" s="128">
        <f t="shared" ref="BW556" si="10298">O556/O560</f>
        <v>0</v>
      </c>
      <c r="BX556" s="123">
        <f t="shared" ref="BX556" si="10299">P556/P560</f>
        <v>0</v>
      </c>
      <c r="BY556" s="124">
        <f t="shared" ref="BY556" si="10300">Q556/Q560</f>
        <v>0</v>
      </c>
      <c r="BZ556" s="125">
        <f t="shared" ref="BZ556" si="10301">R556/R560</f>
        <v>0</v>
      </c>
      <c r="CA556" s="126">
        <f t="shared" ref="CA556" si="10302">S556/S560</f>
        <v>0</v>
      </c>
      <c r="CB556" s="123">
        <f t="shared" ref="CB556" si="10303">T556/T560</f>
        <v>0</v>
      </c>
      <c r="CC556" s="124">
        <f t="shared" ref="CC556" si="10304">U556/U560</f>
        <v>0</v>
      </c>
      <c r="CD556" s="125">
        <f t="shared" ref="CD556" si="10305">V556/V560</f>
        <v>0</v>
      </c>
      <c r="CE556" s="126">
        <f t="shared" ref="CE556" si="10306">W556/W560</f>
        <v>0</v>
      </c>
      <c r="CF556" s="123">
        <f t="shared" ref="CF556" si="10307">X556/X560</f>
        <v>0</v>
      </c>
      <c r="CG556" s="124">
        <f t="shared" ref="CG556" si="10308">Y556/Y560</f>
        <v>0</v>
      </c>
      <c r="CH556" s="125">
        <f t="shared" ref="CH556" si="10309">Z556/Z560</f>
        <v>0</v>
      </c>
      <c r="CI556" s="123">
        <f t="shared" ref="CI556" si="10310">AA556/AA560</f>
        <v>0</v>
      </c>
      <c r="CJ556" s="129">
        <f t="shared" ref="CJ556" si="10311">AB556/AB560</f>
        <v>0</v>
      </c>
      <c r="CK556" s="130">
        <f t="shared" ref="CK556" si="10312">AC556/AC560</f>
        <v>0</v>
      </c>
    </row>
    <row r="557" spans="1:89" x14ac:dyDescent="0.25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62">
        <f t="shared" si="9736"/>
        <v>0</v>
      </c>
      <c r="AC557" s="165">
        <f t="shared" si="9767"/>
        <v>0</v>
      </c>
      <c r="BI557" s="131" t="s">
        <v>37</v>
      </c>
      <c r="BJ557" s="123">
        <f>B557/B560</f>
        <v>0</v>
      </c>
      <c r="BK557" s="124">
        <f t="shared" ref="BK557" si="10313">C557/C560</f>
        <v>0</v>
      </c>
      <c r="BL557" s="125">
        <f t="shared" ref="BL557" si="10314">D557/D560</f>
        <v>0</v>
      </c>
      <c r="BM557" s="126">
        <f t="shared" ref="BM557" si="10315">E557/E560</f>
        <v>0</v>
      </c>
      <c r="BN557" s="123">
        <f t="shared" ref="BN557" si="10316">F557/F560</f>
        <v>0</v>
      </c>
      <c r="BO557" s="124">
        <f t="shared" ref="BO557" si="10317">G557/G560</f>
        <v>0</v>
      </c>
      <c r="BP557" s="125">
        <f t="shared" ref="BP557" si="10318">H557/H560</f>
        <v>0</v>
      </c>
      <c r="BQ557" s="126">
        <f t="shared" ref="BQ557" si="10319">I557/I560</f>
        <v>0</v>
      </c>
      <c r="BR557" s="123">
        <f t="shared" ref="BR557" si="10320">J557/J560</f>
        <v>0</v>
      </c>
      <c r="BS557" s="124">
        <f t="shared" ref="BS557" si="10321">K557/K560</f>
        <v>0</v>
      </c>
      <c r="BT557" s="125">
        <f t="shared" ref="BT557" si="10322">L557/L560</f>
        <v>0</v>
      </c>
      <c r="BU557" s="123">
        <f t="shared" ref="BU557" si="10323">M557/M560</f>
        <v>0</v>
      </c>
      <c r="BV557" s="127">
        <f t="shared" ref="BV557" si="10324">N557/N560</f>
        <v>0</v>
      </c>
      <c r="BW557" s="128">
        <f t="shared" ref="BW557" si="10325">O557/O560</f>
        <v>0</v>
      </c>
      <c r="BX557" s="123">
        <f t="shared" ref="BX557" si="10326">P557/P560</f>
        <v>0</v>
      </c>
      <c r="BY557" s="124">
        <f t="shared" ref="BY557" si="10327">Q557/Q560</f>
        <v>0</v>
      </c>
      <c r="BZ557" s="125">
        <f t="shared" ref="BZ557" si="10328">R557/R560</f>
        <v>0</v>
      </c>
      <c r="CA557" s="126">
        <f t="shared" ref="CA557" si="10329">S557/S560</f>
        <v>0</v>
      </c>
      <c r="CB557" s="123">
        <f t="shared" ref="CB557" si="10330">T557/T560</f>
        <v>0</v>
      </c>
      <c r="CC557" s="124">
        <f t="shared" ref="CC557" si="10331">U557/U560</f>
        <v>0</v>
      </c>
      <c r="CD557" s="125">
        <f t="shared" ref="CD557" si="10332">V557/V560</f>
        <v>0</v>
      </c>
      <c r="CE557" s="126">
        <f t="shared" ref="CE557" si="10333">W557/W560</f>
        <v>0</v>
      </c>
      <c r="CF557" s="123">
        <f t="shared" ref="CF557" si="10334">X557/X560</f>
        <v>0</v>
      </c>
      <c r="CG557" s="124">
        <f t="shared" ref="CG557" si="10335">Y557/Y560</f>
        <v>0</v>
      </c>
      <c r="CH557" s="125">
        <f t="shared" ref="CH557" si="10336">Z557/Z560</f>
        <v>0</v>
      </c>
      <c r="CI557" s="123">
        <f t="shared" ref="CI557" si="10337">AA557/AA560</f>
        <v>0</v>
      </c>
      <c r="CJ557" s="129">
        <f t="shared" ref="CJ557" si="10338">AB557/AB560</f>
        <v>0</v>
      </c>
      <c r="CK557" s="130">
        <f t="shared" ref="CK557" si="10339">AC557/AC560</f>
        <v>0</v>
      </c>
    </row>
    <row r="558" spans="1:89" x14ac:dyDescent="0.25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2">
        <f t="shared" si="9736"/>
        <v>0</v>
      </c>
      <c r="AC558" s="165">
        <f t="shared" si="9767"/>
        <v>0</v>
      </c>
      <c r="BI558" s="139" t="s">
        <v>38</v>
      </c>
      <c r="BJ558" s="123">
        <f>B558/B560</f>
        <v>0</v>
      </c>
      <c r="BK558" s="124">
        <f t="shared" ref="BK558" si="10340">C558/C560</f>
        <v>0</v>
      </c>
      <c r="BL558" s="125">
        <f t="shared" ref="BL558" si="10341">D558/D560</f>
        <v>0</v>
      </c>
      <c r="BM558" s="126">
        <f t="shared" ref="BM558" si="10342">E558/E560</f>
        <v>0</v>
      </c>
      <c r="BN558" s="123">
        <f t="shared" ref="BN558" si="10343">F558/F560</f>
        <v>0</v>
      </c>
      <c r="BO558" s="124">
        <f t="shared" ref="BO558" si="10344">G558/G560</f>
        <v>0</v>
      </c>
      <c r="BP558" s="125">
        <f t="shared" ref="BP558" si="10345">H558/H560</f>
        <v>0</v>
      </c>
      <c r="BQ558" s="126">
        <f t="shared" ref="BQ558" si="10346">I558/I560</f>
        <v>0</v>
      </c>
      <c r="BR558" s="123">
        <f t="shared" ref="BR558" si="10347">J558/J560</f>
        <v>0</v>
      </c>
      <c r="BS558" s="124">
        <f t="shared" ref="BS558" si="10348">K558/K560</f>
        <v>0</v>
      </c>
      <c r="BT558" s="125">
        <f t="shared" ref="BT558" si="10349">L558/L560</f>
        <v>0</v>
      </c>
      <c r="BU558" s="123">
        <f t="shared" ref="BU558" si="10350">M558/M560</f>
        <v>0</v>
      </c>
      <c r="BV558" s="127">
        <f t="shared" ref="BV558" si="10351">N558/N560</f>
        <v>0</v>
      </c>
      <c r="BW558" s="128">
        <f t="shared" ref="BW558" si="10352">O558/O560</f>
        <v>0</v>
      </c>
      <c r="BX558" s="123">
        <f t="shared" ref="BX558" si="10353">P558/P560</f>
        <v>0</v>
      </c>
      <c r="BY558" s="124">
        <f t="shared" ref="BY558" si="10354">Q558/Q560</f>
        <v>0</v>
      </c>
      <c r="BZ558" s="125">
        <f t="shared" ref="BZ558" si="10355">R558/R560</f>
        <v>0</v>
      </c>
      <c r="CA558" s="126">
        <f t="shared" ref="CA558" si="10356">S558/S560</f>
        <v>0</v>
      </c>
      <c r="CB558" s="123">
        <f t="shared" ref="CB558" si="10357">T558/T560</f>
        <v>0</v>
      </c>
      <c r="CC558" s="124">
        <f t="shared" ref="CC558" si="10358">U558/U560</f>
        <v>0</v>
      </c>
      <c r="CD558" s="125">
        <f t="shared" ref="CD558" si="10359">V558/V560</f>
        <v>0</v>
      </c>
      <c r="CE558" s="126">
        <f t="shared" ref="CE558" si="10360">W558/W560</f>
        <v>0</v>
      </c>
      <c r="CF558" s="123">
        <f t="shared" ref="CF558" si="10361">X558/X560</f>
        <v>0</v>
      </c>
      <c r="CG558" s="124">
        <f t="shared" ref="CG558" si="10362">Y558/Y560</f>
        <v>0</v>
      </c>
      <c r="CH558" s="125">
        <f t="shared" ref="CH558" si="10363">Z558/Z560</f>
        <v>0</v>
      </c>
      <c r="CI558" s="123">
        <f t="shared" ref="CI558" si="10364">AA558/AA560</f>
        <v>0</v>
      </c>
      <c r="CJ558" s="129">
        <f t="shared" ref="CJ558" si="10365">AB558/AB560</f>
        <v>0</v>
      </c>
      <c r="CK558" s="130">
        <f t="shared" ref="CK558" si="10366">AC558/AC560</f>
        <v>0</v>
      </c>
    </row>
    <row r="559" spans="1:89" ht="13.8" thickBot="1" x14ac:dyDescent="0.3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2">
        <f t="shared" si="9736"/>
        <v>0</v>
      </c>
      <c r="AC559" s="165">
        <f t="shared" si="9767"/>
        <v>0</v>
      </c>
      <c r="BI559" s="131" t="s">
        <v>39</v>
      </c>
      <c r="BJ559" s="123">
        <f>B559/B560</f>
        <v>0</v>
      </c>
      <c r="BK559" s="124">
        <f t="shared" ref="BK559" si="10367">C559/C560</f>
        <v>0</v>
      </c>
      <c r="BL559" s="125">
        <f t="shared" ref="BL559" si="10368">D559/D560</f>
        <v>0</v>
      </c>
      <c r="BM559" s="126">
        <f t="shared" ref="BM559" si="10369">E559/E560</f>
        <v>0</v>
      </c>
      <c r="BN559" s="123">
        <f t="shared" ref="BN559" si="10370">F559/F560</f>
        <v>0</v>
      </c>
      <c r="BO559" s="124">
        <f t="shared" ref="BO559" si="10371">G559/G560</f>
        <v>0</v>
      </c>
      <c r="BP559" s="125">
        <f t="shared" ref="BP559" si="10372">H559/H560</f>
        <v>0</v>
      </c>
      <c r="BQ559" s="126">
        <f t="shared" ref="BQ559" si="10373">I559/I560</f>
        <v>0</v>
      </c>
      <c r="BR559" s="123">
        <f t="shared" ref="BR559" si="10374">J559/J560</f>
        <v>0</v>
      </c>
      <c r="BS559" s="124">
        <f t="shared" ref="BS559" si="10375">K559/K560</f>
        <v>0</v>
      </c>
      <c r="BT559" s="125">
        <f t="shared" ref="BT559" si="10376">L559/L560</f>
        <v>0</v>
      </c>
      <c r="BU559" s="123">
        <f t="shared" ref="BU559" si="10377">M559/M560</f>
        <v>0</v>
      </c>
      <c r="BV559" s="127">
        <f t="shared" ref="BV559" si="10378">N559/N560</f>
        <v>0</v>
      </c>
      <c r="BW559" s="128">
        <f t="shared" ref="BW559" si="10379">O559/O560</f>
        <v>0</v>
      </c>
      <c r="BX559" s="123">
        <f t="shared" ref="BX559" si="10380">P559/P560</f>
        <v>0</v>
      </c>
      <c r="BY559" s="124">
        <f t="shared" ref="BY559" si="10381">Q559/Q560</f>
        <v>0</v>
      </c>
      <c r="BZ559" s="125">
        <f t="shared" ref="BZ559" si="10382">R559/R560</f>
        <v>0</v>
      </c>
      <c r="CA559" s="126">
        <f t="shared" ref="CA559" si="10383">S559/S560</f>
        <v>0</v>
      </c>
      <c r="CB559" s="123">
        <f t="shared" ref="CB559" si="10384">T559/T560</f>
        <v>0</v>
      </c>
      <c r="CC559" s="124">
        <f t="shared" ref="CC559" si="10385">U559/U560</f>
        <v>0</v>
      </c>
      <c r="CD559" s="125">
        <f t="shared" ref="CD559" si="10386">V559/V560</f>
        <v>0</v>
      </c>
      <c r="CE559" s="126">
        <f t="shared" ref="CE559" si="10387">W559/W560</f>
        <v>0</v>
      </c>
      <c r="CF559" s="123">
        <f t="shared" ref="CF559" si="10388">X559/X560</f>
        <v>0</v>
      </c>
      <c r="CG559" s="124">
        <f t="shared" ref="CG559" si="10389">Y559/Y560</f>
        <v>0</v>
      </c>
      <c r="CH559" s="125">
        <f t="shared" ref="CH559" si="10390">Z559/Z560</f>
        <v>0</v>
      </c>
      <c r="CI559" s="123">
        <f t="shared" ref="CI559" si="10391">AA559/AA560</f>
        <v>0</v>
      </c>
      <c r="CJ559" s="129">
        <f t="shared" ref="CJ559" si="10392">AB559/AB560</f>
        <v>0</v>
      </c>
      <c r="CK559" s="130">
        <f t="shared" ref="CK559" si="10393">AC559/AC560</f>
        <v>0</v>
      </c>
    </row>
    <row r="560" spans="1:89" ht="14.4" thickTop="1" thickBot="1" x14ac:dyDescent="0.3">
      <c r="A560" s="251" t="s">
        <v>13</v>
      </c>
      <c r="B560" s="14">
        <f t="shared" ref="B560:AA560" si="10394">SUM(B537:B559)</f>
        <v>33360</v>
      </c>
      <c r="C560" s="1">
        <f t="shared" si="10394"/>
        <v>36491</v>
      </c>
      <c r="D560" s="14">
        <f t="shared" si="10394"/>
        <v>17490</v>
      </c>
      <c r="E560" s="1">
        <f t="shared" si="10394"/>
        <v>17094</v>
      </c>
      <c r="F560" s="14">
        <f t="shared" si="10394"/>
        <v>20010</v>
      </c>
      <c r="G560" s="1">
        <f t="shared" si="10394"/>
        <v>24740</v>
      </c>
      <c r="H560" s="14">
        <f t="shared" si="10394"/>
        <v>43312</v>
      </c>
      <c r="I560" s="1">
        <f t="shared" si="10394"/>
        <v>50450</v>
      </c>
      <c r="J560" s="14">
        <f t="shared" si="10394"/>
        <v>6892</v>
      </c>
      <c r="K560" s="1">
        <f t="shared" si="10394"/>
        <v>6818</v>
      </c>
      <c r="L560" s="14">
        <f t="shared" si="10394"/>
        <v>20473</v>
      </c>
      <c r="M560" s="1">
        <f t="shared" si="10394"/>
        <v>21067</v>
      </c>
      <c r="N560" s="14">
        <f t="shared" si="10394"/>
        <v>43354</v>
      </c>
      <c r="O560" s="1">
        <f t="shared" si="10394"/>
        <v>40114</v>
      </c>
      <c r="P560" s="14">
        <f t="shared" si="10394"/>
        <v>23078</v>
      </c>
      <c r="Q560" s="1">
        <f t="shared" si="10394"/>
        <v>18625</v>
      </c>
      <c r="R560" s="14">
        <f t="shared" si="10394"/>
        <v>33093</v>
      </c>
      <c r="S560" s="1">
        <f t="shared" si="10394"/>
        <v>28730</v>
      </c>
      <c r="T560" s="14">
        <f t="shared" si="10394"/>
        <v>6516</v>
      </c>
      <c r="U560" s="1">
        <f t="shared" si="10394"/>
        <v>5779</v>
      </c>
      <c r="V560" s="14">
        <f t="shared" si="10394"/>
        <v>28102</v>
      </c>
      <c r="W560" s="1">
        <f t="shared" si="10394"/>
        <v>33611</v>
      </c>
      <c r="X560" s="14">
        <f t="shared" si="10394"/>
        <v>23032</v>
      </c>
      <c r="Y560" s="1">
        <f t="shared" si="10394"/>
        <v>10687</v>
      </c>
      <c r="Z560" s="14">
        <f t="shared" si="10394"/>
        <v>51300</v>
      </c>
      <c r="AA560" s="1">
        <f t="shared" si="10394"/>
        <v>54725</v>
      </c>
      <c r="AB560" s="166">
        <f t="shared" ref="AB560:AC560" si="10395">SUM(AB536:AB559)</f>
        <v>350012</v>
      </c>
      <c r="AC560" s="167">
        <f t="shared" si="10395"/>
        <v>348931</v>
      </c>
      <c r="BI560" s="251" t="s">
        <v>13</v>
      </c>
      <c r="BJ560" s="147">
        <f>SUM(BJ536:BJ559)</f>
        <v>1</v>
      </c>
      <c r="BK560" s="148">
        <f t="shared" ref="BK560:CK560" si="10396">SUM(BK536:BK559)</f>
        <v>1</v>
      </c>
      <c r="BL560" s="147">
        <f t="shared" si="10396"/>
        <v>0.99999999999999989</v>
      </c>
      <c r="BM560" s="148">
        <f t="shared" si="10396"/>
        <v>0.99999999999999978</v>
      </c>
      <c r="BN560" s="147">
        <f t="shared" si="10396"/>
        <v>0.99999999999999989</v>
      </c>
      <c r="BO560" s="148">
        <f t="shared" si="10396"/>
        <v>0.99999999999999989</v>
      </c>
      <c r="BP560" s="147">
        <f t="shared" si="10396"/>
        <v>1</v>
      </c>
      <c r="BQ560" s="148">
        <f t="shared" si="10396"/>
        <v>1</v>
      </c>
      <c r="BR560" s="147">
        <f t="shared" si="10396"/>
        <v>1</v>
      </c>
      <c r="BS560" s="148">
        <f t="shared" si="10396"/>
        <v>1</v>
      </c>
      <c r="BT560" s="147">
        <f t="shared" si="10396"/>
        <v>0.99999999999999989</v>
      </c>
      <c r="BU560" s="148">
        <f t="shared" si="10396"/>
        <v>1</v>
      </c>
      <c r="BV560" s="147">
        <f t="shared" si="10396"/>
        <v>0.99999999999999989</v>
      </c>
      <c r="BW560" s="148">
        <f t="shared" si="10396"/>
        <v>0.99999999999999978</v>
      </c>
      <c r="BX560" s="147">
        <f t="shared" si="10396"/>
        <v>1</v>
      </c>
      <c r="BY560" s="148">
        <f t="shared" si="10396"/>
        <v>1</v>
      </c>
      <c r="BZ560" s="147">
        <f t="shared" si="10396"/>
        <v>0.99999999999999989</v>
      </c>
      <c r="CA560" s="148">
        <f t="shared" si="10396"/>
        <v>1.0000000000000002</v>
      </c>
      <c r="CB560" s="147">
        <f t="shared" si="10396"/>
        <v>1</v>
      </c>
      <c r="CC560" s="148">
        <f t="shared" si="10396"/>
        <v>1</v>
      </c>
      <c r="CD560" s="147">
        <f t="shared" si="10396"/>
        <v>1</v>
      </c>
      <c r="CE560" s="148">
        <f t="shared" si="10396"/>
        <v>0.99999999999999989</v>
      </c>
      <c r="CF560" s="147">
        <f t="shared" si="10396"/>
        <v>1</v>
      </c>
      <c r="CG560" s="148">
        <f t="shared" si="10396"/>
        <v>1.0000000000000002</v>
      </c>
      <c r="CH560" s="147">
        <f t="shared" si="10396"/>
        <v>1</v>
      </c>
      <c r="CI560" s="148">
        <f t="shared" si="10396"/>
        <v>1.0000000000000002</v>
      </c>
      <c r="CJ560" s="147">
        <f t="shared" si="10396"/>
        <v>0.99999999999999989</v>
      </c>
      <c r="CK560" s="148">
        <f t="shared" si="10396"/>
        <v>1</v>
      </c>
    </row>
    <row r="561" spans="1:89" ht="13.8" thickTop="1" x14ac:dyDescent="0.25">
      <c r="A561" s="178"/>
    </row>
    <row r="563" spans="1:89" x14ac:dyDescent="0.25">
      <c r="A563" s="299">
        <f>+A532+1</f>
        <v>45249</v>
      </c>
      <c r="B563" s="299"/>
      <c r="C563" s="299"/>
      <c r="D563" s="299"/>
      <c r="BI563" s="298">
        <f>+BI501+2</f>
        <v>45249</v>
      </c>
      <c r="BJ563" s="298"/>
      <c r="BK563" s="298"/>
      <c r="BL563" s="298"/>
    </row>
    <row r="564" spans="1:89" ht="13.8" thickBot="1" x14ac:dyDescent="0.3">
      <c r="AE564" t="s">
        <v>84</v>
      </c>
    </row>
    <row r="565" spans="1:89" ht="14.4" thickTop="1" thickBot="1" x14ac:dyDescent="0.3">
      <c r="A565" s="290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0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0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5">
      <c r="A566" s="291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68" t="s">
        <v>14</v>
      </c>
      <c r="AC566" s="169" t="s">
        <v>15</v>
      </c>
      <c r="AE566" s="291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68" t="s">
        <v>14</v>
      </c>
      <c r="BG566" s="169" t="s">
        <v>15</v>
      </c>
      <c r="BI566" s="291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8" thickTop="1" x14ac:dyDescent="0.25">
      <c r="A567" s="119" t="s">
        <v>16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1"/>
      <c r="AA567" s="176"/>
      <c r="AB567" s="162">
        <f t="shared" ref="AB567:AB590" si="10397"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4" t="str">
        <f>$AE$9</f>
        <v>07:00 - 07:59</v>
      </c>
      <c r="AF567" s="120">
        <f t="shared" ref="AF567:AO569" si="10398">SUMIF($A$9:$A$32,$AE567,B$567:B$590)</f>
        <v>1094</v>
      </c>
      <c r="AG567" s="177">
        <f t="shared" si="10398"/>
        <v>888</v>
      </c>
      <c r="AH567" s="121">
        <f t="shared" si="10398"/>
        <v>666</v>
      </c>
      <c r="AI567" s="172">
        <f t="shared" si="10398"/>
        <v>489</v>
      </c>
      <c r="AJ567" s="120">
        <f t="shared" si="10398"/>
        <v>928</v>
      </c>
      <c r="AK567" s="122">
        <f t="shared" si="10398"/>
        <v>698</v>
      </c>
      <c r="AL567" s="121">
        <f t="shared" si="10398"/>
        <v>1570</v>
      </c>
      <c r="AM567" s="172">
        <f t="shared" si="10398"/>
        <v>1299</v>
      </c>
      <c r="AN567" s="120">
        <f t="shared" si="10398"/>
        <v>116</v>
      </c>
      <c r="AO567" s="122">
        <f t="shared" si="10398"/>
        <v>256</v>
      </c>
      <c r="AP567" s="121">
        <f t="shared" ref="AP567:AY569" si="10399">SUMIF($A$9:$A$32,$AE567,L$567:L$590)</f>
        <v>457</v>
      </c>
      <c r="AQ567" s="120">
        <f t="shared" si="10399"/>
        <v>739</v>
      </c>
      <c r="AR567" s="171">
        <f t="shared" si="10399"/>
        <v>1489</v>
      </c>
      <c r="AS567" s="173">
        <f t="shared" si="10399"/>
        <v>1393</v>
      </c>
      <c r="AT567" s="120">
        <f t="shared" si="10399"/>
        <v>836</v>
      </c>
      <c r="AU567" s="122">
        <f t="shared" si="10399"/>
        <v>757</v>
      </c>
      <c r="AV567" s="121">
        <f t="shared" si="10399"/>
        <v>1280</v>
      </c>
      <c r="AW567" s="172">
        <f t="shared" si="10399"/>
        <v>1014</v>
      </c>
      <c r="AX567" s="120">
        <f t="shared" si="10399"/>
        <v>254</v>
      </c>
      <c r="AY567" s="122">
        <f t="shared" si="10399"/>
        <v>237</v>
      </c>
      <c r="AZ567" s="121">
        <f t="shared" ref="AZ567:BE569" si="10400">SUMIF($A$9:$A$32,$AE567,V$567:V$590)</f>
        <v>658</v>
      </c>
      <c r="BA567" s="172">
        <f t="shared" si="10400"/>
        <v>1206</v>
      </c>
      <c r="BB567" s="120">
        <f t="shared" si="10400"/>
        <v>808</v>
      </c>
      <c r="BC567" s="122">
        <f t="shared" si="10400"/>
        <v>431</v>
      </c>
      <c r="BD567" s="21">
        <f t="shared" si="10400"/>
        <v>2018</v>
      </c>
      <c r="BE567" s="176">
        <f t="shared" si="10400"/>
        <v>1985</v>
      </c>
      <c r="BF567" s="162">
        <f>AF567+AH567+AJ567+AL567+AN567+AP567+AR567+AT567+AV567+AX567+AZ567+BB567+BD567</f>
        <v>12174</v>
      </c>
      <c r="BG567" s="163">
        <f>AG567+AI567+AK567+AM567+AO567+AQ567+AS567+AU567+AW567+AY567+BA567+BC567+BE567</f>
        <v>11392</v>
      </c>
      <c r="BH567" s="216"/>
      <c r="BI567" s="119" t="s">
        <v>16</v>
      </c>
      <c r="BJ567" s="123">
        <f>B567/B591</f>
        <v>0</v>
      </c>
      <c r="BK567" s="124">
        <f t="shared" ref="BK567" si="10401">C567/C591</f>
        <v>0</v>
      </c>
      <c r="BL567" s="125">
        <f t="shared" ref="BL567" si="10402">D567/D591</f>
        <v>0</v>
      </c>
      <c r="BM567" s="126">
        <f t="shared" ref="BM567" si="10403">E567/E591</f>
        <v>0</v>
      </c>
      <c r="BN567" s="123">
        <f t="shared" ref="BN567" si="10404">F567/F591</f>
        <v>0</v>
      </c>
      <c r="BO567" s="124">
        <f t="shared" ref="BO567" si="10405">G567/G591</f>
        <v>0</v>
      </c>
      <c r="BP567" s="125">
        <f t="shared" ref="BP567" si="10406">H567/H591</f>
        <v>0</v>
      </c>
      <c r="BQ567" s="126">
        <f t="shared" ref="BQ567" si="10407">I567/I591</f>
        <v>0</v>
      </c>
      <c r="BR567" s="123">
        <f t="shared" ref="BR567" si="10408">J567/J591</f>
        <v>0</v>
      </c>
      <c r="BS567" s="124">
        <f t="shared" ref="BS567" si="10409">K567/K591</f>
        <v>0</v>
      </c>
      <c r="BT567" s="125">
        <f t="shared" ref="BT567" si="10410">L567/L591</f>
        <v>0</v>
      </c>
      <c r="BU567" s="123">
        <f t="shared" ref="BU567" si="10411">M567/M591</f>
        <v>0</v>
      </c>
      <c r="BV567" s="127">
        <f t="shared" ref="BV567" si="10412">N567/N591</f>
        <v>0</v>
      </c>
      <c r="BW567" s="128">
        <f t="shared" ref="BW567" si="10413">O567/O591</f>
        <v>0</v>
      </c>
      <c r="BX567" s="123">
        <f t="shared" ref="BX567" si="10414">P567/P591</f>
        <v>0</v>
      </c>
      <c r="BY567" s="124">
        <f t="shared" ref="BY567" si="10415">Q567/Q591</f>
        <v>0</v>
      </c>
      <c r="BZ567" s="125">
        <f t="shared" ref="BZ567" si="10416">R567/R591</f>
        <v>0</v>
      </c>
      <c r="CA567" s="126">
        <f t="shared" ref="CA567" si="10417">S567/S591</f>
        <v>0</v>
      </c>
      <c r="CB567" s="123">
        <f t="shared" ref="CB567" si="10418">T567/T591</f>
        <v>0</v>
      </c>
      <c r="CC567" s="124">
        <f t="shared" ref="CC567" si="10419">U567/U591</f>
        <v>0</v>
      </c>
      <c r="CD567" s="125">
        <f t="shared" ref="CD567" si="10420">V567/V591</f>
        <v>0</v>
      </c>
      <c r="CE567" s="126">
        <f t="shared" ref="CE567" si="10421">W567/W591</f>
        <v>0</v>
      </c>
      <c r="CF567" s="123">
        <f t="shared" ref="CF567" si="10422">X567/X591</f>
        <v>0</v>
      </c>
      <c r="CG567" s="124">
        <f t="shared" ref="CG567" si="10423">Y567/Y591</f>
        <v>0</v>
      </c>
      <c r="CH567" s="125">
        <f t="shared" ref="CH567" si="10424">Z567/Z591</f>
        <v>0</v>
      </c>
      <c r="CI567" s="123">
        <f t="shared" ref="CI567" si="10425">AA567/AA591</f>
        <v>0</v>
      </c>
      <c r="CJ567" s="129">
        <f t="shared" ref="CJ567" si="10426">AB567/AB591</f>
        <v>0</v>
      </c>
      <c r="CK567" s="130">
        <f t="shared" ref="CK567" si="10427">AC567/AC591</f>
        <v>0</v>
      </c>
    </row>
    <row r="568" spans="1:89" x14ac:dyDescent="0.25">
      <c r="A568" s="131" t="s">
        <v>17</v>
      </c>
      <c r="B568" s="180">
        <v>232</v>
      </c>
      <c r="C568" s="181">
        <v>0</v>
      </c>
      <c r="D568" s="182">
        <v>195</v>
      </c>
      <c r="E568" s="183">
        <v>3</v>
      </c>
      <c r="F568" s="180">
        <v>276</v>
      </c>
      <c r="G568" s="184">
        <v>1</v>
      </c>
      <c r="H568" s="182">
        <v>291</v>
      </c>
      <c r="I568" s="183">
        <v>18</v>
      </c>
      <c r="J568" s="180">
        <v>18</v>
      </c>
      <c r="K568" s="184">
        <v>13</v>
      </c>
      <c r="L568" s="182">
        <v>23</v>
      </c>
      <c r="M568" s="180">
        <v>52</v>
      </c>
      <c r="N568" s="185">
        <v>129</v>
      </c>
      <c r="O568" s="186">
        <v>84</v>
      </c>
      <c r="P568" s="180">
        <v>56</v>
      </c>
      <c r="Q568" s="184">
        <v>32</v>
      </c>
      <c r="R568" s="182">
        <v>45</v>
      </c>
      <c r="S568" s="183">
        <v>66</v>
      </c>
      <c r="T568" s="180">
        <v>0</v>
      </c>
      <c r="U568" s="184">
        <v>28</v>
      </c>
      <c r="V568" s="182">
        <v>8</v>
      </c>
      <c r="W568" s="183">
        <v>52</v>
      </c>
      <c r="X568" s="180">
        <v>2</v>
      </c>
      <c r="Y568" s="184">
        <v>0</v>
      </c>
      <c r="Z568" s="182">
        <v>1</v>
      </c>
      <c r="AA568" s="180">
        <v>0</v>
      </c>
      <c r="AB568" s="162">
        <f t="shared" si="10397"/>
        <v>1276</v>
      </c>
      <c r="AC568" s="165">
        <f t="shared" ref="AC568:AC590" si="10428">SUM(C568,E568,G568,I568,K568,M568,O568,Q568,S568,U568,W568,Y568,AA568)</f>
        <v>349</v>
      </c>
      <c r="AE568" s="256" t="str">
        <f>$AE$10</f>
        <v>08:00 - 08:59</v>
      </c>
      <c r="AF568" s="120">
        <f t="shared" si="10398"/>
        <v>1426</v>
      </c>
      <c r="AG568" s="181">
        <f t="shared" si="10398"/>
        <v>1075</v>
      </c>
      <c r="AH568" s="182">
        <f t="shared" si="10398"/>
        <v>813</v>
      </c>
      <c r="AI568" s="183">
        <f t="shared" si="10398"/>
        <v>668</v>
      </c>
      <c r="AJ568" s="180">
        <f t="shared" si="10398"/>
        <v>1037</v>
      </c>
      <c r="AK568" s="184">
        <f t="shared" si="10398"/>
        <v>659</v>
      </c>
      <c r="AL568" s="182">
        <f t="shared" si="10398"/>
        <v>1919</v>
      </c>
      <c r="AM568" s="183">
        <f t="shared" si="10398"/>
        <v>1733</v>
      </c>
      <c r="AN568" s="180">
        <f t="shared" si="10398"/>
        <v>120</v>
      </c>
      <c r="AO568" s="184">
        <f t="shared" si="10398"/>
        <v>266</v>
      </c>
      <c r="AP568" s="182">
        <f t="shared" si="10399"/>
        <v>388</v>
      </c>
      <c r="AQ568" s="180">
        <f t="shared" si="10399"/>
        <v>985</v>
      </c>
      <c r="AR568" s="185">
        <f t="shared" si="10399"/>
        <v>1419</v>
      </c>
      <c r="AS568" s="186">
        <f t="shared" si="10399"/>
        <v>1823</v>
      </c>
      <c r="AT568" s="180">
        <f t="shared" si="10399"/>
        <v>940</v>
      </c>
      <c r="AU568" s="184">
        <f t="shared" si="10399"/>
        <v>583</v>
      </c>
      <c r="AV568" s="182">
        <f t="shared" si="10399"/>
        <v>1537</v>
      </c>
      <c r="AW568" s="183">
        <f t="shared" si="10399"/>
        <v>1029</v>
      </c>
      <c r="AX568" s="180">
        <f t="shared" si="10399"/>
        <v>181</v>
      </c>
      <c r="AY568" s="184">
        <f t="shared" si="10399"/>
        <v>188</v>
      </c>
      <c r="AZ568" s="182">
        <f t="shared" si="10400"/>
        <v>596</v>
      </c>
      <c r="BA568" s="183">
        <f t="shared" si="10400"/>
        <v>1460</v>
      </c>
      <c r="BB568" s="180">
        <f t="shared" si="10400"/>
        <v>794</v>
      </c>
      <c r="BC568" s="184">
        <f t="shared" si="10400"/>
        <v>457</v>
      </c>
      <c r="BD568" s="182">
        <f t="shared" si="10400"/>
        <v>2337</v>
      </c>
      <c r="BE568" s="180">
        <f t="shared" si="10400"/>
        <v>2204</v>
      </c>
      <c r="BF568" s="164">
        <f>SUM(AF568,AH568,AJ568,AL568,AN568,AP568,AR568,AT568,AV568,AX568,AZ568,BB568,BD568)</f>
        <v>13507</v>
      </c>
      <c r="BG568" s="165">
        <f>SUM(AG568,AI568,AK568,AM568,AO568,AQ568,AS568,AU568,AW568,AY568,BA568,BC568,BE568)</f>
        <v>13130</v>
      </c>
      <c r="BI568" s="131" t="s">
        <v>17</v>
      </c>
      <c r="BJ568" s="123">
        <f>B568/B591</f>
        <v>8.3957586943147686E-3</v>
      </c>
      <c r="BK568" s="124">
        <f t="shared" ref="BK568" si="10429">C568/C591</f>
        <v>0</v>
      </c>
      <c r="BL568" s="125">
        <f t="shared" ref="BL568" si="10430">D568/D591</f>
        <v>1.5131527896329634E-2</v>
      </c>
      <c r="BM568" s="126">
        <f t="shared" ref="BM568" si="10431">E568/E591</f>
        <v>2.5974025974025974E-4</v>
      </c>
      <c r="BN568" s="123">
        <f t="shared" ref="BN568" si="10432">F568/F591</f>
        <v>1.7662869576347114E-2</v>
      </c>
      <c r="BO568" s="124">
        <f t="shared" ref="BO568" si="10433">G568/G591</f>
        <v>6.947339169098236E-5</v>
      </c>
      <c r="BP568" s="125">
        <f t="shared" ref="BP568" si="10434">H568/H591</f>
        <v>7.9371573520988468E-3</v>
      </c>
      <c r="BQ568" s="126">
        <f t="shared" ref="BQ568" si="10435">I568/I591</f>
        <v>5.0149054133117883E-4</v>
      </c>
      <c r="BR568" s="123">
        <f t="shared" ref="BR568" si="10436">J568/J591</f>
        <v>4.1341295360587966E-3</v>
      </c>
      <c r="BS568" s="124">
        <f t="shared" ref="BS568" si="10437">K568/K591</f>
        <v>2.7765912003417342E-3</v>
      </c>
      <c r="BT568" s="125">
        <f t="shared" ref="BT568" si="10438">L568/L591</f>
        <v>1.8124507486209614E-3</v>
      </c>
      <c r="BU568" s="123">
        <f t="shared" ref="BU568" si="10439">M568/M591</f>
        <v>3.4350640771568237E-3</v>
      </c>
      <c r="BV568" s="127">
        <f t="shared" ref="BV568" si="10440">N568/N591</f>
        <v>4.362529590801488E-3</v>
      </c>
      <c r="BW568" s="128">
        <f t="shared" ref="BW568" si="10441">O568/O591</f>
        <v>2.7756666556521164E-3</v>
      </c>
      <c r="BX568" s="123">
        <f t="shared" ref="BX568" si="10442">P568/P591</f>
        <v>3.5026269702276708E-3</v>
      </c>
      <c r="BY568" s="124">
        <f t="shared" ref="BY568" si="10443">Q568/Q591</f>
        <v>2.1033258840541607E-3</v>
      </c>
      <c r="BZ568" s="125">
        <f t="shared" ref="BZ568" si="10444">R568/R591</f>
        <v>1.9309161124222271E-3</v>
      </c>
      <c r="CA568" s="126">
        <f t="shared" ref="CA568" si="10445">S568/S591</f>
        <v>2.7719445611087776E-3</v>
      </c>
      <c r="CB568" s="123">
        <f t="shared" ref="CB568" si="10446">T568/T591</f>
        <v>0</v>
      </c>
      <c r="CC568" s="124">
        <f t="shared" ref="CC568" si="10447">U568/U591</f>
        <v>8.0206244629046127E-3</v>
      </c>
      <c r="CD568" s="125">
        <f t="shared" ref="CD568" si="10448">V568/V591</f>
        <v>4.2145190180170686E-4</v>
      </c>
      <c r="CE568" s="126">
        <f t="shared" ref="CE568" si="10449">W568/W591</f>
        <v>2.0343492038652636E-3</v>
      </c>
      <c r="CF568" s="123">
        <f t="shared" ref="CF568" si="10450">X568/X591</f>
        <v>1.4819205690574984E-4</v>
      </c>
      <c r="CG568" s="124">
        <f t="shared" ref="CG568" si="10451">Y568/Y591</f>
        <v>0</v>
      </c>
      <c r="CH568" s="125">
        <f t="shared" ref="CH568" si="10452">Z568/Z591</f>
        <v>2.3288309268747088E-5</v>
      </c>
      <c r="CI568" s="123">
        <f t="shared" ref="CI568" si="10453">AA568/AA591</f>
        <v>0</v>
      </c>
      <c r="CJ568" s="129">
        <f t="shared" ref="CJ568" si="10454">AB568/AB591</f>
        <v>4.9612933578546681E-3</v>
      </c>
      <c r="CK568" s="130">
        <f t="shared" ref="CK568" si="10455">AC568/AC591</f>
        <v>1.3614996001326389E-3</v>
      </c>
    </row>
    <row r="569" spans="1:89" ht="13.8" thickBot="1" x14ac:dyDescent="0.3">
      <c r="A569" s="139" t="s">
        <v>18</v>
      </c>
      <c r="B569" s="187">
        <v>738</v>
      </c>
      <c r="C569" s="188">
        <v>293</v>
      </c>
      <c r="D569" s="189">
        <v>582</v>
      </c>
      <c r="E569" s="190">
        <v>183</v>
      </c>
      <c r="F569" s="187">
        <v>907</v>
      </c>
      <c r="G569" s="191">
        <v>310</v>
      </c>
      <c r="H569" s="189">
        <v>1022</v>
      </c>
      <c r="I569" s="190">
        <v>465</v>
      </c>
      <c r="J569" s="187">
        <v>53</v>
      </c>
      <c r="K569" s="191">
        <v>168</v>
      </c>
      <c r="L569" s="189">
        <v>199</v>
      </c>
      <c r="M569" s="187">
        <v>536</v>
      </c>
      <c r="N569" s="192">
        <v>883</v>
      </c>
      <c r="O569" s="193">
        <v>781</v>
      </c>
      <c r="P569" s="187">
        <v>396</v>
      </c>
      <c r="Q569" s="191">
        <v>415</v>
      </c>
      <c r="R569" s="189">
        <v>768</v>
      </c>
      <c r="S569" s="190">
        <v>594</v>
      </c>
      <c r="T569" s="187">
        <v>71</v>
      </c>
      <c r="U569" s="191">
        <v>257</v>
      </c>
      <c r="V569" s="189">
        <v>273</v>
      </c>
      <c r="W569" s="190">
        <v>648</v>
      </c>
      <c r="X569" s="187">
        <v>466</v>
      </c>
      <c r="Y569" s="191">
        <v>355</v>
      </c>
      <c r="Z569" s="189">
        <v>1266</v>
      </c>
      <c r="AA569" s="187">
        <v>1026</v>
      </c>
      <c r="AB569" s="162">
        <f t="shared" si="10397"/>
        <v>7624</v>
      </c>
      <c r="AC569" s="165">
        <f t="shared" si="10428"/>
        <v>6031</v>
      </c>
      <c r="AE569" s="254">
        <f>$AE$11</f>
        <v>0</v>
      </c>
      <c r="AF569" s="120">
        <f t="shared" si="10398"/>
        <v>0</v>
      </c>
      <c r="AG569" s="188">
        <f t="shared" si="10398"/>
        <v>0</v>
      </c>
      <c r="AH569" s="189">
        <f t="shared" si="10398"/>
        <v>0</v>
      </c>
      <c r="AI569" s="190">
        <f t="shared" si="10398"/>
        <v>0</v>
      </c>
      <c r="AJ569" s="187">
        <f t="shared" si="10398"/>
        <v>0</v>
      </c>
      <c r="AK569" s="191">
        <f t="shared" si="10398"/>
        <v>0</v>
      </c>
      <c r="AL569" s="189">
        <f t="shared" si="10398"/>
        <v>0</v>
      </c>
      <c r="AM569" s="190">
        <f t="shared" si="10398"/>
        <v>0</v>
      </c>
      <c r="AN569" s="187">
        <f t="shared" si="10398"/>
        <v>0</v>
      </c>
      <c r="AO569" s="191">
        <f t="shared" si="10398"/>
        <v>0</v>
      </c>
      <c r="AP569" s="189">
        <f t="shared" si="10399"/>
        <v>0</v>
      </c>
      <c r="AQ569" s="187">
        <f t="shared" si="10399"/>
        <v>0</v>
      </c>
      <c r="AR569" s="192">
        <f t="shared" si="10399"/>
        <v>0</v>
      </c>
      <c r="AS569" s="193">
        <f t="shared" si="10399"/>
        <v>0</v>
      </c>
      <c r="AT569" s="187">
        <f t="shared" si="10399"/>
        <v>0</v>
      </c>
      <c r="AU569" s="191">
        <f t="shared" si="10399"/>
        <v>0</v>
      </c>
      <c r="AV569" s="189">
        <f t="shared" si="10399"/>
        <v>0</v>
      </c>
      <c r="AW569" s="190">
        <f t="shared" si="10399"/>
        <v>0</v>
      </c>
      <c r="AX569" s="187">
        <f t="shared" si="10399"/>
        <v>0</v>
      </c>
      <c r="AY569" s="191">
        <f t="shared" si="10399"/>
        <v>0</v>
      </c>
      <c r="AZ569" s="189">
        <f t="shared" si="10400"/>
        <v>0</v>
      </c>
      <c r="BA569" s="190">
        <f t="shared" si="10400"/>
        <v>0</v>
      </c>
      <c r="BB569" s="187">
        <f t="shared" si="10400"/>
        <v>0</v>
      </c>
      <c r="BC569" s="191">
        <f t="shared" si="10400"/>
        <v>0</v>
      </c>
      <c r="BD569" s="189">
        <f t="shared" si="10400"/>
        <v>0</v>
      </c>
      <c r="BE569" s="187">
        <f t="shared" si="10400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18</v>
      </c>
      <c r="BJ569" s="123">
        <f>B569/B591</f>
        <v>2.6707197915535774E-2</v>
      </c>
      <c r="BK569" s="124">
        <f t="shared" ref="BK569" si="10456">C569/C591</f>
        <v>1.1548163329654738E-2</v>
      </c>
      <c r="BL569" s="125">
        <f t="shared" ref="BL569" si="10457">D569/D591</f>
        <v>4.5161790952122291E-2</v>
      </c>
      <c r="BM569" s="126">
        <f t="shared" ref="BM569" si="10458">E569/E591</f>
        <v>1.5844155844155845E-2</v>
      </c>
      <c r="BN569" s="123">
        <f t="shared" ref="BN569" si="10459">F569/F591</f>
        <v>5.8044285165749394E-2</v>
      </c>
      <c r="BO569" s="124">
        <f t="shared" ref="BO569" si="10460">G569/G591</f>
        <v>2.1536751424204529E-2</v>
      </c>
      <c r="BP569" s="125">
        <f t="shared" ref="BP569" si="10461">H569/H591</f>
        <v>2.7875514824209694E-2</v>
      </c>
      <c r="BQ569" s="126">
        <f t="shared" ref="BQ569" si="10462">I569/I591</f>
        <v>1.2955172317722119E-2</v>
      </c>
      <c r="BR569" s="123">
        <f t="shared" ref="BR569" si="10463">J569/J591</f>
        <v>1.2172714745062011E-2</v>
      </c>
      <c r="BS569" s="124">
        <f t="shared" ref="BS569" si="10464">K569/K591</f>
        <v>3.5882101665954722E-2</v>
      </c>
      <c r="BT569" s="125">
        <f t="shared" ref="BT569" si="10465">L569/L591</f>
        <v>1.5681639085894403E-2</v>
      </c>
      <c r="BU569" s="123">
        <f t="shared" ref="BU569" si="10466">M569/M591</f>
        <v>3.5407583564539567E-2</v>
      </c>
      <c r="BV569" s="127">
        <f t="shared" ref="BV569" si="10467">N569/N591</f>
        <v>2.9861345958741969E-2</v>
      </c>
      <c r="BW569" s="128">
        <f t="shared" ref="BW569" si="10468">O569/O591</f>
        <v>2.5807091167432177E-2</v>
      </c>
      <c r="BX569" s="123">
        <f t="shared" ref="BX569" si="10469">P569/P591</f>
        <v>2.4768576432324243E-2</v>
      </c>
      <c r="BY569" s="124">
        <f t="shared" ref="BY569" si="10470">Q569/Q591</f>
        <v>2.7277507558827397E-2</v>
      </c>
      <c r="BZ569" s="125">
        <f t="shared" ref="BZ569" si="10471">R569/R591</f>
        <v>3.295430165200601E-2</v>
      </c>
      <c r="CA569" s="126">
        <f t="shared" ref="CA569" si="10472">S569/S591</f>
        <v>2.4947501049979001E-2</v>
      </c>
      <c r="CB569" s="123">
        <f t="shared" ref="CB569" si="10473">T569/T591</f>
        <v>2.3225384363755316E-2</v>
      </c>
      <c r="CC569" s="124">
        <f t="shared" ref="CC569" si="10474">U569/U591</f>
        <v>7.3617874534517333E-2</v>
      </c>
      <c r="CD569" s="125">
        <f t="shared" ref="CD569" si="10475">V569/V591</f>
        <v>1.4382046148983247E-2</v>
      </c>
      <c r="CE569" s="126">
        <f t="shared" ref="CE569" si="10476">W569/W591</f>
        <v>2.5351120848167128E-2</v>
      </c>
      <c r="CF569" s="123">
        <f t="shared" ref="CF569" si="10477">X569/X591</f>
        <v>3.4528749259039718E-2</v>
      </c>
      <c r="CG569" s="124">
        <f t="shared" ref="CG569" si="10478">Y569/Y591</f>
        <v>4.7472586253008826E-2</v>
      </c>
      <c r="CH569" s="125">
        <f t="shared" ref="CH569" si="10479">Z569/Z591</f>
        <v>2.9482999534233816E-2</v>
      </c>
      <c r="CI569" s="123">
        <f t="shared" ref="CI569" si="10480">AA569/AA591</f>
        <v>2.3592172733334867E-2</v>
      </c>
      <c r="CJ569" s="129">
        <f t="shared" ref="CJ569" si="10481">AB569/AB591</f>
        <v>2.9643338997087768E-2</v>
      </c>
      <c r="CK569" s="130">
        <f t="shared" ref="CK569" si="10482">AC569/AC591</f>
        <v>2.3527805410888097E-2</v>
      </c>
    </row>
    <row r="570" spans="1:89" ht="14.4" thickTop="1" thickBot="1" x14ac:dyDescent="0.3">
      <c r="A570" s="131" t="s">
        <v>19</v>
      </c>
      <c r="B570" s="180">
        <v>927</v>
      </c>
      <c r="C570" s="181">
        <v>756</v>
      </c>
      <c r="D570" s="182">
        <v>619</v>
      </c>
      <c r="E570" s="183">
        <v>495</v>
      </c>
      <c r="F570" s="180">
        <v>969</v>
      </c>
      <c r="G570" s="184">
        <v>695</v>
      </c>
      <c r="H570" s="182">
        <v>1439</v>
      </c>
      <c r="I570" s="183">
        <v>1140</v>
      </c>
      <c r="J570" s="180">
        <v>123</v>
      </c>
      <c r="K570" s="184">
        <v>252</v>
      </c>
      <c r="L570" s="182">
        <v>413</v>
      </c>
      <c r="M570" s="180">
        <v>621</v>
      </c>
      <c r="N570" s="185">
        <v>1311</v>
      </c>
      <c r="O570" s="186">
        <v>1172</v>
      </c>
      <c r="P570" s="180">
        <v>757</v>
      </c>
      <c r="Q570" s="184">
        <v>692</v>
      </c>
      <c r="R570" s="182">
        <v>1070</v>
      </c>
      <c r="S570" s="183">
        <v>843</v>
      </c>
      <c r="T570" s="180">
        <v>249</v>
      </c>
      <c r="U570" s="184">
        <v>284</v>
      </c>
      <c r="V570" s="182">
        <v>608</v>
      </c>
      <c r="W570" s="183">
        <v>1014</v>
      </c>
      <c r="X570" s="180">
        <v>672</v>
      </c>
      <c r="Y570" s="184">
        <v>438</v>
      </c>
      <c r="Z570" s="182">
        <v>1547</v>
      </c>
      <c r="AA570" s="180">
        <v>1712</v>
      </c>
      <c r="AB570" s="162">
        <f t="shared" si="10397"/>
        <v>10704</v>
      </c>
      <c r="AC570" s="165">
        <f t="shared" si="10428"/>
        <v>10114</v>
      </c>
      <c r="AE570" s="251" t="s">
        <v>13</v>
      </c>
      <c r="AF570" s="14">
        <f t="shared" ref="AF570:BG570" si="10483">SUM(AF567:AF569)</f>
        <v>2520</v>
      </c>
      <c r="AG570" s="1">
        <f t="shared" si="10483"/>
        <v>1963</v>
      </c>
      <c r="AH570" s="14">
        <f t="shared" si="10483"/>
        <v>1479</v>
      </c>
      <c r="AI570" s="1">
        <f t="shared" si="10483"/>
        <v>1157</v>
      </c>
      <c r="AJ570" s="14">
        <f t="shared" si="10483"/>
        <v>1965</v>
      </c>
      <c r="AK570" s="1">
        <f t="shared" si="10483"/>
        <v>1357</v>
      </c>
      <c r="AL570" s="14">
        <f t="shared" si="10483"/>
        <v>3489</v>
      </c>
      <c r="AM570" s="1">
        <f t="shared" si="10483"/>
        <v>3032</v>
      </c>
      <c r="AN570" s="14">
        <f t="shared" si="10483"/>
        <v>236</v>
      </c>
      <c r="AO570" s="1">
        <f t="shared" si="10483"/>
        <v>522</v>
      </c>
      <c r="AP570" s="14">
        <f t="shared" si="10483"/>
        <v>845</v>
      </c>
      <c r="AQ570" s="1">
        <f t="shared" si="10483"/>
        <v>1724</v>
      </c>
      <c r="AR570" s="14">
        <f t="shared" si="10483"/>
        <v>2908</v>
      </c>
      <c r="AS570" s="1">
        <f t="shared" si="10483"/>
        <v>3216</v>
      </c>
      <c r="AT570" s="14">
        <f t="shared" si="10483"/>
        <v>1776</v>
      </c>
      <c r="AU570" s="1">
        <f t="shared" si="10483"/>
        <v>1340</v>
      </c>
      <c r="AV570" s="14">
        <f t="shared" si="10483"/>
        <v>2817</v>
      </c>
      <c r="AW570" s="1">
        <f t="shared" si="10483"/>
        <v>2043</v>
      </c>
      <c r="AX570" s="14">
        <f t="shared" si="10483"/>
        <v>435</v>
      </c>
      <c r="AY570" s="1">
        <f t="shared" si="10483"/>
        <v>425</v>
      </c>
      <c r="AZ570" s="14">
        <f t="shared" si="10483"/>
        <v>1254</v>
      </c>
      <c r="BA570" s="1">
        <f t="shared" si="10483"/>
        <v>2666</v>
      </c>
      <c r="BB570" s="14">
        <f t="shared" si="10483"/>
        <v>1602</v>
      </c>
      <c r="BC570" s="1">
        <f t="shared" si="10483"/>
        <v>888</v>
      </c>
      <c r="BD570" s="14">
        <f t="shared" si="10483"/>
        <v>4355</v>
      </c>
      <c r="BE570" s="1">
        <f t="shared" si="10483"/>
        <v>4189</v>
      </c>
      <c r="BF570" s="166">
        <f t="shared" si="10483"/>
        <v>25681</v>
      </c>
      <c r="BG570" s="167">
        <f t="shared" si="10483"/>
        <v>24522</v>
      </c>
      <c r="BI570" s="131" t="s">
        <v>19</v>
      </c>
      <c r="BJ570" s="123">
        <f>B570/B591</f>
        <v>3.3546846162197372E-2</v>
      </c>
      <c r="BK570" s="124">
        <f t="shared" ref="BK570" si="10484">C570/C591</f>
        <v>2.9796626202112566E-2</v>
      </c>
      <c r="BL570" s="125">
        <f t="shared" ref="BL570" si="10485">D570/D591</f>
        <v>4.8032901373477148E-2</v>
      </c>
      <c r="BM570" s="126">
        <f t="shared" ref="BM570" si="10486">E570/E591</f>
        <v>4.2857142857142858E-2</v>
      </c>
      <c r="BN570" s="123">
        <f t="shared" ref="BN570" si="10487">F570/F591</f>
        <v>6.2012031230001277E-2</v>
      </c>
      <c r="BO570" s="124">
        <f t="shared" ref="BO570" si="10488">G570/G591</f>
        <v>4.8284007225232739E-2</v>
      </c>
      <c r="BP570" s="125">
        <f t="shared" ref="BP570" si="10489">H570/H591</f>
        <v>3.9249379483402888E-2</v>
      </c>
      <c r="BQ570" s="126">
        <f t="shared" ref="BQ570" si="10490">I570/I591</f>
        <v>3.1761067617641324E-2</v>
      </c>
      <c r="BR570" s="123">
        <f t="shared" ref="BR570" si="10491">J570/J591</f>
        <v>2.8249885163068443E-2</v>
      </c>
      <c r="BS570" s="124">
        <f t="shared" ref="BS570" si="10492">K570/K591</f>
        <v>5.3823152498932082E-2</v>
      </c>
      <c r="BT570" s="125">
        <f t="shared" ref="BT570" si="10493">L570/L591</f>
        <v>3.2545311268715522E-2</v>
      </c>
      <c r="BU570" s="123">
        <f t="shared" ref="BU570" si="10494">M570/M591</f>
        <v>4.1022592152199763E-2</v>
      </c>
      <c r="BV570" s="127">
        <f t="shared" ref="BV570" si="10495">N570/N591</f>
        <v>4.4335475143726752E-2</v>
      </c>
      <c r="BW570" s="128">
        <f t="shared" ref="BW570" si="10496">O570/O591</f>
        <v>3.8727158576479528E-2</v>
      </c>
      <c r="BX570" s="123">
        <f t="shared" ref="BX570" si="10497">P570/P591</f>
        <v>4.734801100825619E-2</v>
      </c>
      <c r="BY570" s="124">
        <f t="shared" ref="BY570" si="10498">Q570/Q591</f>
        <v>4.5484422242671227E-2</v>
      </c>
      <c r="BZ570" s="125">
        <f t="shared" ref="BZ570" si="10499">R570/R591</f>
        <v>4.5912894228706286E-2</v>
      </c>
      <c r="CA570" s="126">
        <f t="shared" ref="CA570" si="10500">S570/S591</f>
        <v>3.5405291894162118E-2</v>
      </c>
      <c r="CB570" s="123">
        <f t="shared" ref="CB570" si="10501">T570/T591</f>
        <v>8.1452404317958776E-2</v>
      </c>
      <c r="CC570" s="124">
        <f t="shared" ref="CC570" si="10502">U570/U591</f>
        <v>8.1352048123746773E-2</v>
      </c>
      <c r="CD570" s="125">
        <f t="shared" ref="CD570" si="10503">V570/V591</f>
        <v>3.2030344536929725E-2</v>
      </c>
      <c r="CE570" s="126">
        <f t="shared" ref="CE570" si="10504">W570/W591</f>
        <v>3.9669809475372637E-2</v>
      </c>
      <c r="CF570" s="123">
        <f t="shared" ref="CF570" si="10505">X570/X591</f>
        <v>4.9792531120331947E-2</v>
      </c>
      <c r="CG570" s="124">
        <f t="shared" ref="CG570" si="10506">Y570/Y591</f>
        <v>5.8571810644557368E-2</v>
      </c>
      <c r="CH570" s="125">
        <f t="shared" ref="CH570" si="10507">Z570/Z591</f>
        <v>3.6027014438751746E-2</v>
      </c>
      <c r="CI570" s="123">
        <f t="shared" ref="CI570" si="10508">AA570/AA591</f>
        <v>3.9366276529697167E-2</v>
      </c>
      <c r="CJ570" s="129">
        <f t="shared" ref="CJ570" si="10509">AB570/AB591</f>
        <v>4.1618874688461108E-2</v>
      </c>
      <c r="CK570" s="130">
        <f t="shared" ref="CK570" si="10510">AC570/AC591</f>
        <v>3.9456180388944155E-2</v>
      </c>
    </row>
    <row r="571" spans="1:89" ht="13.8" thickTop="1" x14ac:dyDescent="0.25">
      <c r="A571" s="139" t="s">
        <v>20</v>
      </c>
      <c r="B571" s="266">
        <v>1094</v>
      </c>
      <c r="C571" s="267">
        <v>888</v>
      </c>
      <c r="D571" s="268">
        <v>666</v>
      </c>
      <c r="E571" s="269">
        <v>489</v>
      </c>
      <c r="F571" s="266">
        <v>928</v>
      </c>
      <c r="G571" s="270">
        <v>698</v>
      </c>
      <c r="H571" s="268">
        <v>1570</v>
      </c>
      <c r="I571" s="269">
        <v>1299</v>
      </c>
      <c r="J571" s="266">
        <v>116</v>
      </c>
      <c r="K571" s="270">
        <v>256</v>
      </c>
      <c r="L571" s="268">
        <v>457</v>
      </c>
      <c r="M571" s="266">
        <v>739</v>
      </c>
      <c r="N571" s="271">
        <v>1489</v>
      </c>
      <c r="O571" s="272">
        <v>1393</v>
      </c>
      <c r="P571" s="266">
        <v>836</v>
      </c>
      <c r="Q571" s="270">
        <v>757</v>
      </c>
      <c r="R571" s="268">
        <v>1280</v>
      </c>
      <c r="S571" s="269">
        <v>1014</v>
      </c>
      <c r="T571" s="266">
        <v>254</v>
      </c>
      <c r="U571" s="270">
        <v>237</v>
      </c>
      <c r="V571" s="268">
        <v>658</v>
      </c>
      <c r="W571" s="269">
        <v>1206</v>
      </c>
      <c r="X571" s="266">
        <v>808</v>
      </c>
      <c r="Y571" s="270">
        <v>431</v>
      </c>
      <c r="Z571" s="268">
        <v>2018</v>
      </c>
      <c r="AA571" s="266">
        <v>1985</v>
      </c>
      <c r="AB571" s="162">
        <f t="shared" si="10397"/>
        <v>12174</v>
      </c>
      <c r="AC571" s="165">
        <f t="shared" si="10428"/>
        <v>11392</v>
      </c>
      <c r="BI571" s="139" t="s">
        <v>20</v>
      </c>
      <c r="BJ571" s="123">
        <f>B571/B591</f>
        <v>3.9590344877501536E-2</v>
      </c>
      <c r="BK571" s="124">
        <f t="shared" ref="BK571" si="10511">C571/C591</f>
        <v>3.4999211729465553E-2</v>
      </c>
      <c r="BL571" s="125">
        <f t="shared" ref="BL571" si="10512">D571/D591</f>
        <v>5.1679987584387369E-2</v>
      </c>
      <c r="BM571" s="126">
        <f t="shared" ref="BM571" si="10513">E571/E591</f>
        <v>4.2337662337662341E-2</v>
      </c>
      <c r="BN571" s="123">
        <f t="shared" ref="BN571" si="10514">F571/F591</f>
        <v>5.9388199155254062E-2</v>
      </c>
      <c r="BO571" s="124">
        <f t="shared" ref="BO571" si="10515">G571/G591</f>
        <v>4.8492427400305682E-2</v>
      </c>
      <c r="BP571" s="125">
        <f t="shared" ref="BP571" si="10516">H571/H591</f>
        <v>4.2822464064588277E-2</v>
      </c>
      <c r="BQ571" s="126">
        <f t="shared" ref="BQ571" si="10517">I571/I591</f>
        <v>3.61909007327334E-2</v>
      </c>
      <c r="BR571" s="123">
        <f t="shared" ref="BR571" si="10518">J571/J591</f>
        <v>2.6642168121267799E-2</v>
      </c>
      <c r="BS571" s="124">
        <f t="shared" ref="BS571" si="10519">K571/K591</f>
        <v>5.4677488252883384E-2</v>
      </c>
      <c r="BT571" s="125">
        <f t="shared" ref="BT571" si="10520">L571/L591</f>
        <v>3.6012608353033888E-2</v>
      </c>
      <c r="BU571" s="123">
        <f t="shared" ref="BU571" si="10521">M571/M591</f>
        <v>4.8817545250363324E-2</v>
      </c>
      <c r="BV571" s="127">
        <f t="shared" ref="BV571" si="10522">N571/N591</f>
        <v>5.0355089617855932E-2</v>
      </c>
      <c r="BW571" s="128">
        <f t="shared" ref="BW571" si="10523">O571/O591</f>
        <v>4.6029805372897595E-2</v>
      </c>
      <c r="BX571" s="123">
        <f t="shared" ref="BX571" si="10524">P571/P591</f>
        <v>5.2289216912684511E-2</v>
      </c>
      <c r="BY571" s="124">
        <f t="shared" ref="BY571" si="10525">Q571/Q591</f>
        <v>4.9756802944656238E-2</v>
      </c>
      <c r="BZ571" s="125">
        <f t="shared" ref="BZ571" si="10526">R571/R591</f>
        <v>5.4923836086676676E-2</v>
      </c>
      <c r="CA571" s="126">
        <f t="shared" ref="CA571" si="10527">S571/S591</f>
        <v>4.2587148257034857E-2</v>
      </c>
      <c r="CB571" s="123">
        <f t="shared" ref="CB571" si="10528">T571/T591</f>
        <v>8.3087994766110562E-2</v>
      </c>
      <c r="CC571" s="124">
        <f t="shared" ref="CC571" si="10529">U571/U591</f>
        <v>6.7888857061014038E-2</v>
      </c>
      <c r="CD571" s="125">
        <f t="shared" ref="CD571" si="10530">V571/V591</f>
        <v>3.4664418923190388E-2</v>
      </c>
      <c r="CE571" s="126">
        <f t="shared" ref="CE571" si="10531">W571/W591</f>
        <v>4.7181252689644383E-2</v>
      </c>
      <c r="CF571" s="123">
        <f t="shared" ref="CF571" si="10532">X571/X591</f>
        <v>5.9869590989922943E-2</v>
      </c>
      <c r="CG571" s="124">
        <f t="shared" ref="CG571" si="10533">Y571/Y591</f>
        <v>5.7635731479005081E-2</v>
      </c>
      <c r="CH571" s="125">
        <f t="shared" ref="CH571" si="10534">Z571/Z591</f>
        <v>4.6995808104331627E-2</v>
      </c>
      <c r="CI571" s="123">
        <f t="shared" ref="CI571" si="10535">AA571/AA591</f>
        <v>4.5643725999678079E-2</v>
      </c>
      <c r="CJ571" s="129">
        <f t="shared" ref="CJ571" si="10536">AB571/AB591</f>
        <v>4.7334471268434743E-2</v>
      </c>
      <c r="CK571" s="130">
        <f t="shared" ref="CK571" si="10537">AC571/AC591</f>
        <v>4.4441843681120412E-2</v>
      </c>
    </row>
    <row r="572" spans="1:89" ht="13.8" thickBot="1" x14ac:dyDescent="0.3">
      <c r="A572" s="131" t="s">
        <v>21</v>
      </c>
      <c r="B572" s="273">
        <v>1426</v>
      </c>
      <c r="C572" s="274">
        <v>1075</v>
      </c>
      <c r="D572" s="275">
        <v>813</v>
      </c>
      <c r="E572" s="276">
        <v>668</v>
      </c>
      <c r="F572" s="273">
        <v>1037</v>
      </c>
      <c r="G572" s="277">
        <v>659</v>
      </c>
      <c r="H572" s="275">
        <v>1919</v>
      </c>
      <c r="I572" s="276">
        <v>1733</v>
      </c>
      <c r="J572" s="273">
        <v>120</v>
      </c>
      <c r="K572" s="277">
        <v>266</v>
      </c>
      <c r="L572" s="275">
        <v>388</v>
      </c>
      <c r="M572" s="273">
        <v>985</v>
      </c>
      <c r="N572" s="278">
        <v>1419</v>
      </c>
      <c r="O572" s="279">
        <v>1823</v>
      </c>
      <c r="P572" s="273">
        <v>940</v>
      </c>
      <c r="Q572" s="277">
        <v>583</v>
      </c>
      <c r="R572" s="275">
        <v>1537</v>
      </c>
      <c r="S572" s="276">
        <v>1029</v>
      </c>
      <c r="T572" s="273">
        <v>181</v>
      </c>
      <c r="U572" s="277">
        <v>188</v>
      </c>
      <c r="V572" s="275">
        <v>596</v>
      </c>
      <c r="W572" s="276">
        <v>1460</v>
      </c>
      <c r="X572" s="273">
        <v>794</v>
      </c>
      <c r="Y572" s="277">
        <v>457</v>
      </c>
      <c r="Z572" s="275">
        <v>2337</v>
      </c>
      <c r="AA572" s="273">
        <v>2204</v>
      </c>
      <c r="AB572" s="162">
        <f t="shared" si="10397"/>
        <v>13507</v>
      </c>
      <c r="AC572" s="165">
        <f t="shared" si="10428"/>
        <v>13130</v>
      </c>
      <c r="AE572" t="s">
        <v>85</v>
      </c>
      <c r="BI572" s="131" t="s">
        <v>21</v>
      </c>
      <c r="BJ572" s="123">
        <f>B572/B591</f>
        <v>5.1604965077986467E-2</v>
      </c>
      <c r="BK572" s="124">
        <f t="shared" ref="BK572" si="10538">C572/C591</f>
        <v>4.236954122654895E-2</v>
      </c>
      <c r="BL572" s="125">
        <f t="shared" ref="BL572" si="10539">D572/D591</f>
        <v>6.3086831690851247E-2</v>
      </c>
      <c r="BM572" s="126">
        <f t="shared" ref="BM572" si="10540">E572/E591</f>
        <v>5.7835497835497837E-2</v>
      </c>
      <c r="BN572" s="123">
        <f t="shared" ref="BN572" si="10541">F572/F591</f>
        <v>6.6363752719825933E-2</v>
      </c>
      <c r="BO572" s="124">
        <f t="shared" ref="BO572" si="10542">G572/G591</f>
        <v>4.5782965124357373E-2</v>
      </c>
      <c r="BP572" s="125">
        <f t="shared" ref="BP572" si="10543">H572/H591</f>
        <v>5.2341597796143252E-2</v>
      </c>
      <c r="BQ572" s="126">
        <f t="shared" ref="BQ572" si="10544">I572/I591</f>
        <v>4.828239489594071E-2</v>
      </c>
      <c r="BR572" s="123">
        <f t="shared" ref="BR572" si="10545">J572/J591</f>
        <v>2.7560863573725312E-2</v>
      </c>
      <c r="BS572" s="124">
        <f t="shared" ref="BS572" si="10546">K572/K591</f>
        <v>5.6813327637761639E-2</v>
      </c>
      <c r="BT572" s="125">
        <f t="shared" ref="BT572" si="10547">L572/L591</f>
        <v>3.0575256107171E-2</v>
      </c>
      <c r="BU572" s="123">
        <f t="shared" ref="BU572" si="10548">M572/M591</f>
        <v>6.5068040692297532E-2</v>
      </c>
      <c r="BV572" s="127">
        <f t="shared" ref="BV572" si="10549">N572/N591</f>
        <v>4.7987825498816368E-2</v>
      </c>
      <c r="BW572" s="128">
        <f t="shared" ref="BW572" si="10550">O572/O591</f>
        <v>6.0238575157783435E-2</v>
      </c>
      <c r="BX572" s="123">
        <f t="shared" ref="BX572" si="10551">P572/P591</f>
        <v>5.8794095571678757E-2</v>
      </c>
      <c r="BY572" s="124">
        <f t="shared" ref="BY572" si="10552">Q572/Q591</f>
        <v>3.8319968450111742E-2</v>
      </c>
      <c r="BZ572" s="125">
        <f t="shared" ref="BZ572" si="10553">R572/R591</f>
        <v>6.595151255095473E-2</v>
      </c>
      <c r="CA572" s="126">
        <f t="shared" ref="CA572" si="10554">S572/S591</f>
        <v>4.3217135657286854E-2</v>
      </c>
      <c r="CB572" s="123">
        <f t="shared" ref="CB572" si="10555">T572/T591</f>
        <v>5.9208374223094537E-2</v>
      </c>
      <c r="CC572" s="124">
        <f t="shared" ref="CC572" si="10556">U572/U591</f>
        <v>5.3852764250930968E-2</v>
      </c>
      <c r="CD572" s="125">
        <f t="shared" ref="CD572" si="10557">V572/V591</f>
        <v>3.1398166684227159E-2</v>
      </c>
      <c r="CE572" s="126">
        <f t="shared" ref="CE572" si="10558">W572/W591</f>
        <v>5.7118266108524704E-2</v>
      </c>
      <c r="CF572" s="123">
        <f t="shared" ref="CF572" si="10559">X572/X591</f>
        <v>5.883224659158269E-2</v>
      </c>
      <c r="CG572" s="124">
        <f t="shared" ref="CG572" si="10560">Y572/Y591</f>
        <v>6.1112596951056433E-2</v>
      </c>
      <c r="CH572" s="125">
        <f t="shared" ref="CH572" si="10561">Z572/Z591</f>
        <v>5.442477876106195E-2</v>
      </c>
      <c r="CI572" s="123">
        <f t="shared" ref="CI572" si="10562">AA572/AA591</f>
        <v>5.0679482167904528E-2</v>
      </c>
      <c r="CJ572" s="129">
        <f t="shared" ref="CJ572" si="10563">AB572/AB591</f>
        <v>5.2517389799798593E-2</v>
      </c>
      <c r="CK572" s="130">
        <f t="shared" ref="CK572" si="10564">AC572/AC591</f>
        <v>5.1222033666881231E-2</v>
      </c>
    </row>
    <row r="573" spans="1:89" ht="14.4" thickTop="1" thickBot="1" x14ac:dyDescent="0.3">
      <c r="A573" s="139" t="s">
        <v>22</v>
      </c>
      <c r="B573" s="187">
        <v>1536</v>
      </c>
      <c r="C573" s="188">
        <v>1284</v>
      </c>
      <c r="D573" s="189">
        <v>922</v>
      </c>
      <c r="E573" s="190">
        <v>567</v>
      </c>
      <c r="F573" s="187">
        <v>1077</v>
      </c>
      <c r="G573" s="191">
        <v>559</v>
      </c>
      <c r="H573" s="189">
        <v>2242</v>
      </c>
      <c r="I573" s="190">
        <v>1697</v>
      </c>
      <c r="J573" s="187">
        <v>169</v>
      </c>
      <c r="K573" s="191">
        <v>356</v>
      </c>
      <c r="L573" s="189">
        <v>348</v>
      </c>
      <c r="M573" s="187">
        <v>1378</v>
      </c>
      <c r="N573" s="192">
        <v>1474</v>
      </c>
      <c r="O573" s="193">
        <v>2047</v>
      </c>
      <c r="P573" s="187">
        <v>1009</v>
      </c>
      <c r="Q573" s="191">
        <v>620</v>
      </c>
      <c r="R573" s="189">
        <v>1675</v>
      </c>
      <c r="S573" s="190">
        <v>1161</v>
      </c>
      <c r="T573" s="187">
        <v>130</v>
      </c>
      <c r="U573" s="191">
        <v>193</v>
      </c>
      <c r="V573" s="189">
        <v>552</v>
      </c>
      <c r="W573" s="190">
        <v>2131</v>
      </c>
      <c r="X573" s="187">
        <v>841</v>
      </c>
      <c r="Y573" s="191">
        <v>378</v>
      </c>
      <c r="Z573" s="189">
        <v>2559</v>
      </c>
      <c r="AA573" s="187">
        <v>2339</v>
      </c>
      <c r="AB573" s="162">
        <f t="shared" si="10397"/>
        <v>14534</v>
      </c>
      <c r="AC573" s="165">
        <f t="shared" si="10428"/>
        <v>14710</v>
      </c>
      <c r="AE573" s="290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39" t="s">
        <v>22</v>
      </c>
      <c r="BJ573" s="123">
        <f>B573/B591</f>
        <v>5.558571273477364E-2</v>
      </c>
      <c r="BK573" s="124">
        <f t="shared" ref="BK573" si="10565">C573/C591</f>
        <v>5.0606968311524517E-2</v>
      </c>
      <c r="BL573" s="125">
        <f t="shared" ref="BL573" si="10566">D573/D591</f>
        <v>7.1544967797004727E-2</v>
      </c>
      <c r="BM573" s="126">
        <f t="shared" ref="BM573" si="10567">E573/E591</f>
        <v>4.9090909090909088E-2</v>
      </c>
      <c r="BN573" s="123">
        <f t="shared" ref="BN573" si="10568">F573/F591</f>
        <v>6.8923588890311013E-2</v>
      </c>
      <c r="BO573" s="124">
        <f t="shared" ref="BO573" si="10569">G573/G591</f>
        <v>3.8835625955259134E-2</v>
      </c>
      <c r="BP573" s="125">
        <f t="shared" ref="BP573" si="10570">H573/H591</f>
        <v>6.1151569702424788E-2</v>
      </c>
      <c r="BQ573" s="126">
        <f t="shared" ref="BQ573" si="10571">I573/I591</f>
        <v>4.7279413813278354E-2</v>
      </c>
      <c r="BR573" s="123">
        <f t="shared" ref="BR573" si="10572">J573/J591</f>
        <v>3.8814882866329808E-2</v>
      </c>
      <c r="BS573" s="124">
        <f t="shared" ref="BS573" si="10573">K573/K591</f>
        <v>7.6035882101665953E-2</v>
      </c>
      <c r="BT573" s="125">
        <f t="shared" ref="BT573" si="10574">L573/L591</f>
        <v>2.7423167848699765E-2</v>
      </c>
      <c r="BU573" s="123">
        <f t="shared" ref="BU573" si="10575">M573/M591</f>
        <v>9.1029198044655826E-2</v>
      </c>
      <c r="BV573" s="127">
        <f t="shared" ref="BV573" si="10576">N573/N591</f>
        <v>4.9847818735204601E-2</v>
      </c>
      <c r="BW573" s="128">
        <f t="shared" ref="BW573" si="10577">O573/O591</f>
        <v>6.7640352906189069E-2</v>
      </c>
      <c r="BX573" s="123">
        <f t="shared" ref="BX573" si="10578">P573/P591</f>
        <v>6.3109832374280708E-2</v>
      </c>
      <c r="BY573" s="124">
        <f t="shared" ref="BY573" si="10579">Q573/Q591</f>
        <v>4.0751939003549363E-2</v>
      </c>
      <c r="BZ573" s="125">
        <f t="shared" ref="BZ573" si="10580">R573/R591</f>
        <v>7.1872988629049561E-2</v>
      </c>
      <c r="CA573" s="126">
        <f t="shared" ref="CA573" si="10581">S573/S591</f>
        <v>4.8761024779504412E-2</v>
      </c>
      <c r="CB573" s="123">
        <f t="shared" ref="CB573" si="10582">T573/T591</f>
        <v>4.2525351651946354E-2</v>
      </c>
      <c r="CC573" s="124">
        <f t="shared" ref="CC573" si="10583">U573/U591</f>
        <v>5.5285018619306792E-2</v>
      </c>
      <c r="CD573" s="125">
        <f t="shared" ref="CD573" si="10584">V573/V591</f>
        <v>2.9080181224317776E-2</v>
      </c>
      <c r="CE573" s="126">
        <f t="shared" ref="CE573" si="10585">W573/W591</f>
        <v>8.3369195258401474E-2</v>
      </c>
      <c r="CF573" s="123">
        <f t="shared" ref="CF573" si="10586">X573/X591</f>
        <v>6.2314759928867813E-2</v>
      </c>
      <c r="CG573" s="124">
        <f t="shared" ref="CG573" si="10587">Y573/Y591</f>
        <v>5.054827493982348E-2</v>
      </c>
      <c r="CH573" s="125">
        <f t="shared" ref="CH573" si="10588">Z573/Z591</f>
        <v>5.9594783418723804E-2</v>
      </c>
      <c r="CI573" s="123">
        <f t="shared" ref="CI573" si="10589">AA573/AA591</f>
        <v>5.3783715422290691E-2</v>
      </c>
      <c r="CJ573" s="129">
        <f t="shared" ref="CJ573" si="10590">AB573/AB591</f>
        <v>5.6510531083902624E-2</v>
      </c>
      <c r="CK573" s="130">
        <f t="shared" ref="CK573" si="10591">AC573/AC591</f>
        <v>5.7385842744845615E-2</v>
      </c>
    </row>
    <row r="574" spans="1:89" ht="15" thickTop="1" thickBot="1" x14ac:dyDescent="0.35">
      <c r="A574" s="131" t="s">
        <v>23</v>
      </c>
      <c r="B574" s="180">
        <v>1598</v>
      </c>
      <c r="C574" s="181">
        <v>1296</v>
      </c>
      <c r="D574" s="182">
        <v>817</v>
      </c>
      <c r="E574" s="183">
        <v>436</v>
      </c>
      <c r="F574" s="180">
        <v>1067</v>
      </c>
      <c r="G574" s="184">
        <v>572</v>
      </c>
      <c r="H574" s="182">
        <v>2049</v>
      </c>
      <c r="I574" s="183">
        <v>1770</v>
      </c>
      <c r="J574" s="180">
        <v>160</v>
      </c>
      <c r="K574" s="184">
        <v>520</v>
      </c>
      <c r="L574" s="182">
        <v>322</v>
      </c>
      <c r="M574" s="180">
        <v>1108</v>
      </c>
      <c r="N574" s="185">
        <v>1446</v>
      </c>
      <c r="O574" s="186">
        <v>1823</v>
      </c>
      <c r="P574" s="180">
        <v>1002</v>
      </c>
      <c r="Q574" s="184">
        <v>645</v>
      </c>
      <c r="R574" s="182">
        <v>1635</v>
      </c>
      <c r="S574" s="183">
        <v>1003</v>
      </c>
      <c r="T574" s="180">
        <v>105</v>
      </c>
      <c r="U574" s="184">
        <v>157</v>
      </c>
      <c r="V574" s="182">
        <v>644</v>
      </c>
      <c r="W574" s="183">
        <v>1740</v>
      </c>
      <c r="X574" s="180">
        <v>846</v>
      </c>
      <c r="Y574" s="184">
        <v>319</v>
      </c>
      <c r="Z574" s="182">
        <v>2367</v>
      </c>
      <c r="AA574" s="180">
        <v>2264</v>
      </c>
      <c r="AB574" s="162">
        <f t="shared" si="10397"/>
        <v>14058</v>
      </c>
      <c r="AC574" s="165">
        <f t="shared" si="10428"/>
        <v>13653</v>
      </c>
      <c r="AE574" s="291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68" t="s">
        <v>14</v>
      </c>
      <c r="BG574" s="169" t="s">
        <v>15</v>
      </c>
      <c r="BI574" s="131" t="s">
        <v>23</v>
      </c>
      <c r="BJ574" s="123">
        <f>B574/B591</f>
        <v>5.7829406868599137E-2</v>
      </c>
      <c r="BK574" s="124">
        <f t="shared" ref="BK574" si="10592">C574/C591</f>
        <v>5.1079930632192967E-2</v>
      </c>
      <c r="BL574" s="125">
        <f t="shared" ref="BL574" si="10593">D574/D591</f>
        <v>6.3397222006673387E-2</v>
      </c>
      <c r="BM574" s="126">
        <f t="shared" ref="BM574" si="10594">E574/E591</f>
        <v>3.7748917748917747E-2</v>
      </c>
      <c r="BN574" s="123">
        <f t="shared" ref="BN574" si="10595">F574/F591</f>
        <v>6.828362984768975E-2</v>
      </c>
      <c r="BO574" s="124">
        <f t="shared" ref="BO574" si="10596">G574/G591</f>
        <v>3.9738780047241906E-2</v>
      </c>
      <c r="BP574" s="125">
        <f t="shared" ref="BP574" si="10597">H574/H591</f>
        <v>5.588740692251043E-2</v>
      </c>
      <c r="BQ574" s="126">
        <f t="shared" ref="BQ574" si="10598">I574/I591</f>
        <v>4.9313236564232581E-2</v>
      </c>
      <c r="BR574" s="123">
        <f t="shared" ref="BR574" si="10599">J574/J591</f>
        <v>3.6747818098300411E-2</v>
      </c>
      <c r="BS574" s="124">
        <f t="shared" ref="BS574" si="10600">K574/K591</f>
        <v>0.11106364801366937</v>
      </c>
      <c r="BT574" s="125">
        <f t="shared" ref="BT574" si="10601">L574/L591</f>
        <v>2.5374310480693458E-2</v>
      </c>
      <c r="BU574" s="123">
        <f t="shared" ref="BU574" si="10602">M574/M591</f>
        <v>7.3193288413264626E-2</v>
      </c>
      <c r="BV574" s="127">
        <f t="shared" ref="BV574" si="10603">N574/N591</f>
        <v>4.8900913087588774E-2</v>
      </c>
      <c r="BW574" s="128">
        <f t="shared" ref="BW574" si="10604">O574/O591</f>
        <v>6.0238575157783435E-2</v>
      </c>
      <c r="BX574" s="123">
        <f t="shared" ref="BX574" si="10605">P574/P591</f>
        <v>6.2672004003002255E-2</v>
      </c>
      <c r="BY574" s="124">
        <f t="shared" ref="BY574" si="10606">Q574/Q591</f>
        <v>4.2395162350466677E-2</v>
      </c>
      <c r="BZ574" s="125">
        <f t="shared" ref="BZ574" si="10607">R574/R591</f>
        <v>7.015661875134091E-2</v>
      </c>
      <c r="CA574" s="126">
        <f t="shared" ref="CA574" si="10608">S574/S591</f>
        <v>4.2125157496850064E-2</v>
      </c>
      <c r="CB574" s="123">
        <f t="shared" ref="CB574" si="10609">T574/T591</f>
        <v>3.4347399411187439E-2</v>
      </c>
      <c r="CC574" s="124">
        <f t="shared" ref="CC574" si="10610">U574/U591</f>
        <v>4.4972787167000858E-2</v>
      </c>
      <c r="CD574" s="125">
        <f t="shared" ref="CD574" si="10611">V574/V591</f>
        <v>3.3926878095037402E-2</v>
      </c>
      <c r="CE574" s="126">
        <f t="shared" ref="CE574" si="10612">W574/W591</f>
        <v>6.8072454129337656E-2</v>
      </c>
      <c r="CF574" s="123">
        <f t="shared" ref="CF574" si="10613">X574/X591</f>
        <v>6.2685240071132187E-2</v>
      </c>
      <c r="CG574" s="124">
        <f t="shared" ref="CG574" si="10614">Y574/Y591</f>
        <v>4.2658464830168497E-2</v>
      </c>
      <c r="CH574" s="125">
        <f t="shared" ref="CH574" si="10615">Z574/Z591</f>
        <v>5.5123428039124359E-2</v>
      </c>
      <c r="CI574" s="123">
        <f t="shared" ref="CI574" si="10616">AA574/AA591</f>
        <v>5.2059141392076159E-2</v>
      </c>
      <c r="CJ574" s="129">
        <f t="shared" ref="CJ574" si="10617">AB574/AB591</f>
        <v>5.465976647705402E-2</v>
      </c>
      <c r="CK574" s="130">
        <f t="shared" ref="CK574" si="10618">AC574/AC591</f>
        <v>5.3262332494587158E-2</v>
      </c>
    </row>
    <row r="575" spans="1:89" ht="13.8" thickTop="1" x14ac:dyDescent="0.25">
      <c r="A575" s="139" t="s">
        <v>24</v>
      </c>
      <c r="B575" s="194">
        <v>1708</v>
      </c>
      <c r="C575" s="188">
        <v>1404</v>
      </c>
      <c r="D575" s="189">
        <v>835</v>
      </c>
      <c r="E575" s="190">
        <v>524</v>
      </c>
      <c r="F575" s="187">
        <v>963</v>
      </c>
      <c r="G575" s="191">
        <v>531</v>
      </c>
      <c r="H575" s="189">
        <v>2194</v>
      </c>
      <c r="I575" s="190">
        <v>1907</v>
      </c>
      <c r="J575" s="187">
        <v>164</v>
      </c>
      <c r="K575" s="191">
        <v>438</v>
      </c>
      <c r="L575" s="189">
        <v>362</v>
      </c>
      <c r="M575" s="187">
        <v>1232</v>
      </c>
      <c r="N575" s="192">
        <v>1485</v>
      </c>
      <c r="O575" s="195">
        <v>2047</v>
      </c>
      <c r="P575" s="187">
        <v>1122</v>
      </c>
      <c r="Q575" s="191">
        <v>506</v>
      </c>
      <c r="R575" s="189">
        <v>1615</v>
      </c>
      <c r="S575" s="190">
        <v>1050</v>
      </c>
      <c r="T575" s="187">
        <v>145</v>
      </c>
      <c r="U575" s="191">
        <v>162</v>
      </c>
      <c r="V575" s="189">
        <v>645</v>
      </c>
      <c r="W575" s="196">
        <v>1962</v>
      </c>
      <c r="X575" s="187">
        <v>807</v>
      </c>
      <c r="Y575" s="191">
        <v>354</v>
      </c>
      <c r="Z575" s="189">
        <v>2708</v>
      </c>
      <c r="AA575" s="187">
        <v>2393</v>
      </c>
      <c r="AB575" s="162">
        <f t="shared" si="10397"/>
        <v>14753</v>
      </c>
      <c r="AC575" s="165">
        <f t="shared" si="10428"/>
        <v>14510</v>
      </c>
      <c r="AE575" s="254" t="str">
        <f>$AE$17</f>
        <v>17:00 - 17:59</v>
      </c>
      <c r="AF575" s="120">
        <f t="shared" ref="AF575:AO577" si="10619">SUMIF($A$9:$A$32,$AE575,B$567:B$590)</f>
        <v>2044</v>
      </c>
      <c r="AG575" s="177">
        <f t="shared" si="10619"/>
        <v>2011</v>
      </c>
      <c r="AH575" s="121">
        <f t="shared" si="10619"/>
        <v>870</v>
      </c>
      <c r="AI575" s="172">
        <f t="shared" si="10619"/>
        <v>767</v>
      </c>
      <c r="AJ575" s="120">
        <f t="shared" si="10619"/>
        <v>996</v>
      </c>
      <c r="AK575" s="122">
        <f t="shared" si="10619"/>
        <v>1073</v>
      </c>
      <c r="AL575" s="121">
        <f t="shared" si="10619"/>
        <v>2546</v>
      </c>
      <c r="AM575" s="172">
        <f t="shared" si="10619"/>
        <v>2717</v>
      </c>
      <c r="AN575" s="120">
        <f t="shared" si="10619"/>
        <v>386</v>
      </c>
      <c r="AO575" s="122">
        <f t="shared" si="10619"/>
        <v>239</v>
      </c>
      <c r="AP575" s="121">
        <f t="shared" ref="AP575:AY577" si="10620">SUMIF($A$9:$A$32,$AE575,L$567:L$590)</f>
        <v>1083</v>
      </c>
      <c r="AQ575" s="120">
        <f t="shared" si="10620"/>
        <v>805</v>
      </c>
      <c r="AR575" s="171">
        <f t="shared" si="10620"/>
        <v>1965</v>
      </c>
      <c r="AS575" s="173">
        <f t="shared" si="10620"/>
        <v>2040</v>
      </c>
      <c r="AT575" s="120">
        <f t="shared" si="10620"/>
        <v>1153</v>
      </c>
      <c r="AU575" s="122">
        <f t="shared" si="10620"/>
        <v>1132</v>
      </c>
      <c r="AV575" s="121">
        <f t="shared" si="10620"/>
        <v>1406</v>
      </c>
      <c r="AW575" s="172">
        <f t="shared" si="10620"/>
        <v>1793</v>
      </c>
      <c r="AX575" s="120">
        <f t="shared" si="10620"/>
        <v>233</v>
      </c>
      <c r="AY575" s="122">
        <f t="shared" si="10620"/>
        <v>227</v>
      </c>
      <c r="AZ575" s="121">
        <f t="shared" ref="AZ575:BE577" si="10621">SUMIF($A$9:$A$32,$AE575,V$567:V$590)</f>
        <v>1505</v>
      </c>
      <c r="BA575" s="172">
        <f t="shared" si="10621"/>
        <v>1616</v>
      </c>
      <c r="BB575" s="120">
        <f t="shared" si="10621"/>
        <v>885</v>
      </c>
      <c r="BC575" s="122">
        <f t="shared" si="10621"/>
        <v>548</v>
      </c>
      <c r="BD575" s="21">
        <f t="shared" si="10621"/>
        <v>3015</v>
      </c>
      <c r="BE575" s="176">
        <f t="shared" si="10621"/>
        <v>2952</v>
      </c>
      <c r="BF575" s="162">
        <f>AF575+AH575+AJ575+AL575+AN575+AP575+AR575+AT575+AV575+AX575+AZ575+BB575+BD575</f>
        <v>18087</v>
      </c>
      <c r="BG575" s="163">
        <f>AG575+AI575+AK575+AM575+AO575+AQ575+AS575+AU575+AW575+AY575+BA575+BC575+BE575</f>
        <v>17920</v>
      </c>
      <c r="BI575" s="139" t="s">
        <v>24</v>
      </c>
      <c r="BJ575" s="123">
        <f>B575/B591</f>
        <v>6.1810154525386317E-2</v>
      </c>
      <c r="BK575" s="124">
        <f t="shared" ref="BK575" si="10622">C575/C591</f>
        <v>5.533659151820905E-2</v>
      </c>
      <c r="BL575" s="125">
        <f t="shared" ref="BL575" si="10623">D575/D591</f>
        <v>6.4793978427873045E-2</v>
      </c>
      <c r="BM575" s="126">
        <f t="shared" ref="BM575" si="10624">E575/E591</f>
        <v>4.536796536796537E-2</v>
      </c>
      <c r="BN575" s="123">
        <f t="shared" ref="BN575" si="10625">F575/F591</f>
        <v>6.1628055804428518E-2</v>
      </c>
      <c r="BO575" s="124">
        <f t="shared" ref="BO575" si="10626">G575/G591</f>
        <v>3.6890370987911633E-2</v>
      </c>
      <c r="BP575" s="125">
        <f t="shared" ref="BP575" si="10627">H575/H591</f>
        <v>5.9842347871150753E-2</v>
      </c>
      <c r="BQ575" s="126">
        <f t="shared" ref="BQ575" si="10628">I575/I591</f>
        <v>5.3130136795475444E-2</v>
      </c>
      <c r="BR575" s="123">
        <f t="shared" ref="BR575" si="10629">J575/J591</f>
        <v>3.7666513550757924E-2</v>
      </c>
      <c r="BS575" s="124">
        <f t="shared" ref="BS575" si="10630">K575/K591</f>
        <v>9.3549765057667669E-2</v>
      </c>
      <c r="BT575" s="125">
        <f t="shared" ref="BT575" si="10631">L575/L591</f>
        <v>2.8526398739164696E-2</v>
      </c>
      <c r="BU575" s="123">
        <f t="shared" ref="BU575" si="10632">M575/M591</f>
        <v>8.1384595058792447E-2</v>
      </c>
      <c r="BV575" s="127">
        <f t="shared" ref="BV575" si="10633">N575/N591</f>
        <v>5.0219817382482247E-2</v>
      </c>
      <c r="BW575" s="128">
        <f t="shared" ref="BW575" si="10634">O575/O591</f>
        <v>6.7640352906189069E-2</v>
      </c>
      <c r="BX575" s="123">
        <f t="shared" ref="BX575" si="10635">P575/P591</f>
        <v>7.0177633224918684E-2</v>
      </c>
      <c r="BY575" s="124">
        <f t="shared" ref="BY575" si="10636">Q575/Q591</f>
        <v>3.3258840541606417E-2</v>
      </c>
      <c r="BZ575" s="125">
        <f t="shared" ref="BZ575" si="10637">R575/R591</f>
        <v>6.9298433812486585E-2</v>
      </c>
      <c r="CA575" s="126">
        <f t="shared" ref="CA575" si="10638">S575/S591</f>
        <v>4.4099118017639646E-2</v>
      </c>
      <c r="CB575" s="123">
        <f t="shared" ref="CB575" si="10639">T575/T591</f>
        <v>4.7432122996401704E-2</v>
      </c>
      <c r="CC575" s="124">
        <f t="shared" ref="CC575" si="10640">U575/U591</f>
        <v>4.6405041535376682E-2</v>
      </c>
      <c r="CD575" s="125">
        <f t="shared" ref="CD575" si="10641">V575/V591</f>
        <v>3.3979559582762615E-2</v>
      </c>
      <c r="CE575" s="126">
        <f t="shared" ref="CE575" si="10642">W575/W591</f>
        <v>7.675756034583936E-2</v>
      </c>
      <c r="CF575" s="123">
        <f t="shared" ref="CF575" si="10643">X575/X591</f>
        <v>5.9795494961470068E-2</v>
      </c>
      <c r="CG575" s="124">
        <f t="shared" ref="CG575" si="10644">Y575/Y591</f>
        <v>4.7338860657929929E-2</v>
      </c>
      <c r="CH575" s="125">
        <f t="shared" ref="CH575" si="10645">Z575/Z591</f>
        <v>6.306474149976711E-2</v>
      </c>
      <c r="CI575" s="123">
        <f t="shared" ref="CI575" si="10646">AA575/AA591</f>
        <v>5.5025408724045162E-2</v>
      </c>
      <c r="CJ575" s="129">
        <f t="shared" ref="CJ575" si="10647">AB575/AB591</f>
        <v>5.7362038329490536E-2</v>
      </c>
      <c r="CK575" s="130">
        <f t="shared" ref="CK575" si="10648">AC575/AC591</f>
        <v>5.6605613747634932E-2</v>
      </c>
    </row>
    <row r="576" spans="1:89" x14ac:dyDescent="0.25">
      <c r="A576" s="131" t="s">
        <v>25</v>
      </c>
      <c r="B576" s="197">
        <v>1749</v>
      </c>
      <c r="C576" s="181">
        <v>1549</v>
      </c>
      <c r="D576" s="182">
        <v>997</v>
      </c>
      <c r="E576" s="183">
        <v>568</v>
      </c>
      <c r="F576" s="180">
        <v>1003</v>
      </c>
      <c r="G576" s="184">
        <v>658</v>
      </c>
      <c r="H576" s="182">
        <v>2453</v>
      </c>
      <c r="I576" s="183">
        <v>2081</v>
      </c>
      <c r="J576" s="180">
        <v>281</v>
      </c>
      <c r="K576" s="181">
        <v>357</v>
      </c>
      <c r="L576" s="182">
        <v>463</v>
      </c>
      <c r="M576" s="180">
        <v>1463</v>
      </c>
      <c r="N576" s="185">
        <v>1603</v>
      </c>
      <c r="O576" s="198">
        <v>2033</v>
      </c>
      <c r="P576" s="180">
        <v>1245</v>
      </c>
      <c r="Q576" s="181">
        <v>693</v>
      </c>
      <c r="R576" s="182">
        <v>1736</v>
      </c>
      <c r="S576" s="183">
        <v>1206</v>
      </c>
      <c r="T576" s="189">
        <v>144</v>
      </c>
      <c r="U576" s="180">
        <v>140</v>
      </c>
      <c r="V576" s="182">
        <v>750</v>
      </c>
      <c r="W576" s="199">
        <v>2030</v>
      </c>
      <c r="X576" s="180">
        <v>874</v>
      </c>
      <c r="Y576" s="184">
        <v>363</v>
      </c>
      <c r="Z576" s="182">
        <v>2842</v>
      </c>
      <c r="AA576" s="180">
        <v>2563</v>
      </c>
      <c r="AB576" s="162">
        <f t="shared" si="10397"/>
        <v>16140</v>
      </c>
      <c r="AC576" s="165">
        <f t="shared" si="10428"/>
        <v>15704</v>
      </c>
      <c r="AE576" s="256" t="str">
        <f>$AE$18</f>
        <v>18:00 - 18:59</v>
      </c>
      <c r="AF576" s="120">
        <f t="shared" si="10619"/>
        <v>2061</v>
      </c>
      <c r="AG576" s="181">
        <f t="shared" si="10619"/>
        <v>1897</v>
      </c>
      <c r="AH576" s="182">
        <f t="shared" si="10619"/>
        <v>803</v>
      </c>
      <c r="AI576" s="183">
        <f t="shared" si="10619"/>
        <v>869</v>
      </c>
      <c r="AJ576" s="180">
        <f t="shared" si="10619"/>
        <v>957</v>
      </c>
      <c r="AK576" s="184">
        <f t="shared" si="10619"/>
        <v>1106</v>
      </c>
      <c r="AL576" s="182">
        <f t="shared" si="10619"/>
        <v>2584</v>
      </c>
      <c r="AM576" s="183">
        <f t="shared" si="10619"/>
        <v>2627</v>
      </c>
      <c r="AN576" s="180">
        <f t="shared" si="10619"/>
        <v>386</v>
      </c>
      <c r="AO576" s="184">
        <f t="shared" si="10619"/>
        <v>229</v>
      </c>
      <c r="AP576" s="182">
        <f t="shared" si="10620"/>
        <v>1323</v>
      </c>
      <c r="AQ576" s="180">
        <f t="shared" si="10620"/>
        <v>606</v>
      </c>
      <c r="AR576" s="185">
        <f t="shared" si="10620"/>
        <v>2101</v>
      </c>
      <c r="AS576" s="186">
        <f t="shared" si="10620"/>
        <v>2035</v>
      </c>
      <c r="AT576" s="180">
        <f t="shared" si="10620"/>
        <v>907</v>
      </c>
      <c r="AU576" s="184">
        <f t="shared" si="10620"/>
        <v>1227</v>
      </c>
      <c r="AV576" s="182">
        <f t="shared" si="10620"/>
        <v>1407</v>
      </c>
      <c r="AW576" s="183">
        <f t="shared" si="10620"/>
        <v>2064</v>
      </c>
      <c r="AX576" s="180">
        <f t="shared" si="10620"/>
        <v>232</v>
      </c>
      <c r="AY576" s="184">
        <f t="shared" si="10620"/>
        <v>257</v>
      </c>
      <c r="AZ576" s="182">
        <f t="shared" si="10621"/>
        <v>1872</v>
      </c>
      <c r="BA576" s="183">
        <f t="shared" si="10621"/>
        <v>1658</v>
      </c>
      <c r="BB576" s="180">
        <f t="shared" si="10621"/>
        <v>879</v>
      </c>
      <c r="BC576" s="184">
        <f t="shared" si="10621"/>
        <v>591</v>
      </c>
      <c r="BD576" s="182">
        <f t="shared" si="10621"/>
        <v>3303</v>
      </c>
      <c r="BE576" s="180">
        <f t="shared" si="10621"/>
        <v>2981</v>
      </c>
      <c r="BF576" s="164">
        <f>SUM(AF576,AH576,AJ576,AL576,AN576,AP576,AR576,AT576,AV576,AX576,AZ576,BB576,BD576)</f>
        <v>18815</v>
      </c>
      <c r="BG576" s="165">
        <f>SUM(AG576,AI576,AK576,AM576,AO576,AQ576,AS576,AU576,AW576,AY576,BA576,BC576,BE576)</f>
        <v>18147</v>
      </c>
      <c r="BI576" s="131" t="s">
        <v>25</v>
      </c>
      <c r="BJ576" s="123">
        <f>B576/B591</f>
        <v>6.3293887742916083E-2</v>
      </c>
      <c r="BK576" s="124">
        <f t="shared" ref="BK576" si="10649">C576/C591</f>
        <v>6.1051552892952859E-2</v>
      </c>
      <c r="BL576" s="125">
        <f t="shared" ref="BL576" si="10650">D576/D591</f>
        <v>7.7364786218669976E-2</v>
      </c>
      <c r="BM576" s="126">
        <f t="shared" ref="BM576" si="10651">E576/E591</f>
        <v>4.9177489177489181E-2</v>
      </c>
      <c r="BN576" s="123">
        <f t="shared" ref="BN576" si="10652">F576/F591</f>
        <v>6.4187891974913605E-2</v>
      </c>
      <c r="BO576" s="124">
        <f t="shared" ref="BO576" si="10653">G576/G591</f>
        <v>4.5713491732666388E-2</v>
      </c>
      <c r="BP576" s="125">
        <f t="shared" ref="BP576" si="10654">H576/H591</f>
        <v>6.6906690669066904E-2</v>
      </c>
      <c r="BQ576" s="126">
        <f t="shared" ref="BQ576" si="10655">I576/I591</f>
        <v>5.7977878695010171E-2</v>
      </c>
      <c r="BR576" s="123">
        <f t="shared" ref="BR576" si="10656">J576/J591</f>
        <v>6.4538355535140104E-2</v>
      </c>
      <c r="BS576" s="124">
        <f t="shared" ref="BS576" si="10657">K576/K591</f>
        <v>7.6249466040153785E-2</v>
      </c>
      <c r="BT576" s="125">
        <f t="shared" ref="BT576" si="10658">L576/L591</f>
        <v>3.6485421591804568E-2</v>
      </c>
      <c r="BU576" s="123">
        <f t="shared" ref="BU576" si="10659">M576/M591</f>
        <v>9.6644206632316029E-2</v>
      </c>
      <c r="BV576" s="127">
        <f t="shared" ref="BV576" si="10660">N576/N591</f>
        <v>5.4210348326006089E-2</v>
      </c>
      <c r="BW576" s="128">
        <f t="shared" ref="BW576" si="10661">O576/O591</f>
        <v>6.7177741796913729E-2</v>
      </c>
      <c r="BX576" s="123">
        <f t="shared" ref="BX576" si="10662">P576/P591</f>
        <v>7.7870903177383044E-2</v>
      </c>
      <c r="BY576" s="124">
        <f t="shared" ref="BY576" si="10663">Q576/Q591</f>
        <v>4.5550151176547919E-2</v>
      </c>
      <c r="BZ576" s="125">
        <f t="shared" ref="BZ576" si="10664">R576/R591</f>
        <v>7.4490452692555248E-2</v>
      </c>
      <c r="CA576" s="126">
        <f t="shared" ref="CA576" si="10665">S576/S591</f>
        <v>5.0650986980260396E-2</v>
      </c>
      <c r="CB576" s="123">
        <f t="shared" ref="CB576" si="10666">T576/T591</f>
        <v>4.7105004906771344E-2</v>
      </c>
      <c r="CC576" s="124">
        <f t="shared" ref="CC576" si="10667">U576/U591</f>
        <v>4.0103122314523058E-2</v>
      </c>
      <c r="CD576" s="125">
        <f t="shared" ref="CD576" si="10668">V576/V591</f>
        <v>3.951111579391002E-2</v>
      </c>
      <c r="CE576" s="126">
        <f t="shared" ref="CE576" si="10669">W576/W591</f>
        <v>7.9417863150893941E-2</v>
      </c>
      <c r="CF576" s="123">
        <f t="shared" ref="CF576" si="10670">X576/X591</f>
        <v>6.4759928867812691E-2</v>
      </c>
      <c r="CG576" s="124">
        <f t="shared" ref="CG576" si="10671">Y576/Y591</f>
        <v>4.854239101364001E-2</v>
      </c>
      <c r="CH576" s="125">
        <f t="shared" ref="CH576" si="10672">Z576/Z591</f>
        <v>6.6185374941779229E-2</v>
      </c>
      <c r="CI576" s="123">
        <f t="shared" ref="CI576" si="10673">AA576/AA591</f>
        <v>5.8934443192531445E-2</v>
      </c>
      <c r="CJ576" s="129">
        <f t="shared" ref="CJ576" si="10674">AB576/AB591</f>
        <v>6.2754917551547287E-2</v>
      </c>
      <c r="CK576" s="130">
        <f t="shared" ref="CK576" si="10675">AC576/AC591</f>
        <v>6.12635808609827E-2</v>
      </c>
    </row>
    <row r="577" spans="1:89" ht="13.8" thickBot="1" x14ac:dyDescent="0.3">
      <c r="A577" s="139" t="s">
        <v>26</v>
      </c>
      <c r="B577" s="194">
        <v>1708</v>
      </c>
      <c r="C577" s="188">
        <v>1668</v>
      </c>
      <c r="D577" s="189">
        <v>861</v>
      </c>
      <c r="E577" s="190">
        <v>574</v>
      </c>
      <c r="F577" s="187">
        <v>963</v>
      </c>
      <c r="G577" s="191">
        <v>642</v>
      </c>
      <c r="H577" s="189">
        <v>2310</v>
      </c>
      <c r="I577" s="190">
        <v>2064</v>
      </c>
      <c r="J577" s="187">
        <v>277</v>
      </c>
      <c r="K577" s="188">
        <v>303</v>
      </c>
      <c r="L577" s="189">
        <v>643</v>
      </c>
      <c r="M577" s="187">
        <v>1166</v>
      </c>
      <c r="N577" s="192">
        <v>1769</v>
      </c>
      <c r="O577" s="195">
        <v>1818</v>
      </c>
      <c r="P577" s="187">
        <v>1172</v>
      </c>
      <c r="Q577" s="188">
        <v>755</v>
      </c>
      <c r="R577" s="189">
        <v>1552</v>
      </c>
      <c r="S577" s="190">
        <v>1178</v>
      </c>
      <c r="T577" s="187">
        <v>119</v>
      </c>
      <c r="U577" s="191">
        <v>214</v>
      </c>
      <c r="V577" s="189">
        <v>934</v>
      </c>
      <c r="W577" s="196">
        <v>1705</v>
      </c>
      <c r="X577" s="187">
        <v>807</v>
      </c>
      <c r="Y577" s="191">
        <v>394</v>
      </c>
      <c r="Z577" s="189">
        <v>2686</v>
      </c>
      <c r="AA577" s="187">
        <v>2882</v>
      </c>
      <c r="AB577" s="162">
        <f t="shared" si="10397"/>
        <v>15801</v>
      </c>
      <c r="AC577" s="165">
        <f t="shared" si="10428"/>
        <v>15363</v>
      </c>
      <c r="AE577" s="254">
        <f>$AE$19</f>
        <v>0</v>
      </c>
      <c r="AF577" s="120">
        <f t="shared" si="10619"/>
        <v>0</v>
      </c>
      <c r="AG577" s="188">
        <f t="shared" si="10619"/>
        <v>0</v>
      </c>
      <c r="AH577" s="189">
        <f t="shared" si="10619"/>
        <v>0</v>
      </c>
      <c r="AI577" s="190">
        <f t="shared" si="10619"/>
        <v>0</v>
      </c>
      <c r="AJ577" s="187">
        <f t="shared" si="10619"/>
        <v>0</v>
      </c>
      <c r="AK577" s="191">
        <f t="shared" si="10619"/>
        <v>0</v>
      </c>
      <c r="AL577" s="189">
        <f t="shared" si="10619"/>
        <v>0</v>
      </c>
      <c r="AM577" s="190">
        <f t="shared" si="10619"/>
        <v>0</v>
      </c>
      <c r="AN577" s="187">
        <f t="shared" si="10619"/>
        <v>0</v>
      </c>
      <c r="AO577" s="191">
        <f t="shared" si="10619"/>
        <v>0</v>
      </c>
      <c r="AP577" s="189">
        <f t="shared" si="10620"/>
        <v>0</v>
      </c>
      <c r="AQ577" s="187">
        <f t="shared" si="10620"/>
        <v>0</v>
      </c>
      <c r="AR577" s="192">
        <f t="shared" si="10620"/>
        <v>0</v>
      </c>
      <c r="AS577" s="193">
        <f t="shared" si="10620"/>
        <v>0</v>
      </c>
      <c r="AT577" s="187">
        <f t="shared" si="10620"/>
        <v>0</v>
      </c>
      <c r="AU577" s="191">
        <f t="shared" si="10620"/>
        <v>0</v>
      </c>
      <c r="AV577" s="189">
        <f t="shared" si="10620"/>
        <v>0</v>
      </c>
      <c r="AW577" s="190">
        <f t="shared" si="10620"/>
        <v>0</v>
      </c>
      <c r="AX577" s="187">
        <f t="shared" si="10620"/>
        <v>0</v>
      </c>
      <c r="AY577" s="191">
        <f t="shared" si="10620"/>
        <v>0</v>
      </c>
      <c r="AZ577" s="189">
        <f t="shared" si="10621"/>
        <v>0</v>
      </c>
      <c r="BA577" s="190">
        <f t="shared" si="10621"/>
        <v>0</v>
      </c>
      <c r="BB577" s="187">
        <f t="shared" si="10621"/>
        <v>0</v>
      </c>
      <c r="BC577" s="191">
        <f t="shared" si="10621"/>
        <v>0</v>
      </c>
      <c r="BD577" s="189">
        <f t="shared" si="10621"/>
        <v>0</v>
      </c>
      <c r="BE577" s="187">
        <f t="shared" si="10621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26</v>
      </c>
      <c r="BJ577" s="123">
        <f>B577/B591</f>
        <v>6.1810154525386317E-2</v>
      </c>
      <c r="BK577" s="124">
        <f t="shared" ref="BK577" si="10676">C577/C591</f>
        <v>6.574176257291503E-2</v>
      </c>
      <c r="BL577" s="125">
        <f t="shared" ref="BL577" si="10677">D577/D591</f>
        <v>6.6811515480716996E-2</v>
      </c>
      <c r="BM577" s="126">
        <f t="shared" ref="BM577" si="10678">E577/E591</f>
        <v>4.9696969696969698E-2</v>
      </c>
      <c r="BN577" s="123">
        <f t="shared" ref="BN577" si="10679">F577/F591</f>
        <v>6.1628055804428518E-2</v>
      </c>
      <c r="BO577" s="124">
        <f t="shared" ref="BO577" si="10680">G577/G591</f>
        <v>4.4601917465610673E-2</v>
      </c>
      <c r="BP577" s="125">
        <f t="shared" ref="BP577" si="10681">H577/H591</f>
        <v>6.3006300630063003E-2</v>
      </c>
      <c r="BQ577" s="126">
        <f t="shared" ref="BQ577" si="10682">I577/I591</f>
        <v>5.7504248739308497E-2</v>
      </c>
      <c r="BR577" s="123">
        <f t="shared" ref="BR577" si="10683">J577/J591</f>
        <v>6.3619660082682591E-2</v>
      </c>
      <c r="BS577" s="124">
        <f t="shared" ref="BS577" si="10684">K577/K591</f>
        <v>6.4715933361811195E-2</v>
      </c>
      <c r="BT577" s="125">
        <f t="shared" ref="BT577" si="10685">L577/L591</f>
        <v>5.0669818754925135E-2</v>
      </c>
      <c r="BU577" s="123">
        <f t="shared" ref="BU577" si="10686">M577/M591</f>
        <v>7.7024706037785703E-2</v>
      </c>
      <c r="BV577" s="127">
        <f t="shared" ref="BV577" si="10687">N577/N591</f>
        <v>5.9824146094014201E-2</v>
      </c>
      <c r="BW577" s="128">
        <f t="shared" ref="BW577" si="10688">O577/O591</f>
        <v>6.0073356904470805E-2</v>
      </c>
      <c r="BX577" s="123">
        <f t="shared" ref="BX577" si="10689">P577/P591</f>
        <v>7.3304978734050535E-2</v>
      </c>
      <c r="BY577" s="124">
        <f t="shared" ref="BY577" si="10690">Q577/Q591</f>
        <v>4.9625345076902853E-2</v>
      </c>
      <c r="BZ577" s="125">
        <f t="shared" ref="BZ577" si="10691">R577/R591</f>
        <v>6.6595151255095478E-2</v>
      </c>
      <c r="CA577" s="126">
        <f t="shared" ref="CA577" si="10692">S577/S591</f>
        <v>4.9475010499790001E-2</v>
      </c>
      <c r="CB577" s="123">
        <f t="shared" ref="CB577" si="10693">T577/T591</f>
        <v>3.8927052666012429E-2</v>
      </c>
      <c r="CC577" s="124">
        <f t="shared" ref="CC577" si="10694">U577/U591</f>
        <v>6.1300486966485247E-2</v>
      </c>
      <c r="CD577" s="125">
        <f t="shared" ref="CD577" si="10695">V577/V591</f>
        <v>4.9204509535349279E-2</v>
      </c>
      <c r="CE577" s="126">
        <f t="shared" ref="CE577" si="10696">W577/W591</f>
        <v>6.6703180626736039E-2</v>
      </c>
      <c r="CF577" s="123">
        <f t="shared" ref="CF577" si="10697">X577/X591</f>
        <v>5.9795494961470068E-2</v>
      </c>
      <c r="CG577" s="124">
        <f t="shared" ref="CG577" si="10698">Y577/Y591</f>
        <v>5.2687884461085854E-2</v>
      </c>
      <c r="CH577" s="125">
        <f t="shared" ref="CH577" si="10699">Z577/Z591</f>
        <v>6.2552398695854675E-2</v>
      </c>
      <c r="CI577" s="123">
        <f t="shared" ref="CI577" si="10700">AA577/AA591</f>
        <v>6.6269631401043944E-2</v>
      </c>
      <c r="CJ577" s="129">
        <f t="shared" ref="CJ577" si="10701">AB577/AB591</f>
        <v>6.1436830993308475E-2</v>
      </c>
      <c r="CK577" s="130">
        <f t="shared" ref="CK577" si="10702">AC577/AC591</f>
        <v>5.9933290420738486E-2</v>
      </c>
    </row>
    <row r="578" spans="1:89" ht="14.4" thickTop="1" thickBot="1" x14ac:dyDescent="0.3">
      <c r="A578" s="131" t="s">
        <v>27</v>
      </c>
      <c r="B578" s="197">
        <v>1759</v>
      </c>
      <c r="C578" s="181">
        <v>1844</v>
      </c>
      <c r="D578" s="182">
        <v>716</v>
      </c>
      <c r="E578" s="183">
        <v>667</v>
      </c>
      <c r="F578" s="180">
        <v>796</v>
      </c>
      <c r="G578" s="184">
        <v>703</v>
      </c>
      <c r="H578" s="182">
        <v>2500</v>
      </c>
      <c r="I578" s="183">
        <v>2593</v>
      </c>
      <c r="J578" s="180">
        <v>268</v>
      </c>
      <c r="K578" s="181">
        <v>317</v>
      </c>
      <c r="L578" s="182">
        <v>706</v>
      </c>
      <c r="M578" s="180">
        <v>1025</v>
      </c>
      <c r="N578" s="185">
        <v>1763</v>
      </c>
      <c r="O578" s="198">
        <v>1622</v>
      </c>
      <c r="P578" s="180">
        <v>1230</v>
      </c>
      <c r="Q578" s="181">
        <v>862</v>
      </c>
      <c r="R578" s="182">
        <v>1436</v>
      </c>
      <c r="S578" s="183">
        <v>1363</v>
      </c>
      <c r="T578" s="180">
        <v>179</v>
      </c>
      <c r="U578" s="184">
        <v>125</v>
      </c>
      <c r="V578" s="182">
        <v>1107</v>
      </c>
      <c r="W578" s="199">
        <v>1579</v>
      </c>
      <c r="X578" s="180">
        <v>888</v>
      </c>
      <c r="Y578" s="184">
        <v>388</v>
      </c>
      <c r="Z578" s="182">
        <v>2864</v>
      </c>
      <c r="AA578" s="180">
        <v>3429</v>
      </c>
      <c r="AB578" s="162">
        <f t="shared" si="10397"/>
        <v>16212</v>
      </c>
      <c r="AC578" s="165">
        <f t="shared" si="10428"/>
        <v>16517</v>
      </c>
      <c r="AE578" s="251" t="s">
        <v>13</v>
      </c>
      <c r="AF578" s="14">
        <f t="shared" ref="AF578:BG578" si="10703">SUM(AF575:AF577)</f>
        <v>4105</v>
      </c>
      <c r="AG578" s="1">
        <f t="shared" si="10703"/>
        <v>3908</v>
      </c>
      <c r="AH578" s="14">
        <f t="shared" si="10703"/>
        <v>1673</v>
      </c>
      <c r="AI578" s="1">
        <f t="shared" si="10703"/>
        <v>1636</v>
      </c>
      <c r="AJ578" s="14">
        <f t="shared" si="10703"/>
        <v>1953</v>
      </c>
      <c r="AK578" s="1">
        <f t="shared" si="10703"/>
        <v>2179</v>
      </c>
      <c r="AL578" s="14">
        <f t="shared" si="10703"/>
        <v>5130</v>
      </c>
      <c r="AM578" s="1">
        <f t="shared" si="10703"/>
        <v>5344</v>
      </c>
      <c r="AN578" s="14">
        <f t="shared" si="10703"/>
        <v>772</v>
      </c>
      <c r="AO578" s="1">
        <f t="shared" si="10703"/>
        <v>468</v>
      </c>
      <c r="AP578" s="14">
        <f t="shared" si="10703"/>
        <v>2406</v>
      </c>
      <c r="AQ578" s="1">
        <f t="shared" si="10703"/>
        <v>1411</v>
      </c>
      <c r="AR578" s="14">
        <f t="shared" si="10703"/>
        <v>4066</v>
      </c>
      <c r="AS578" s="1">
        <f t="shared" si="10703"/>
        <v>4075</v>
      </c>
      <c r="AT578" s="14">
        <f t="shared" si="10703"/>
        <v>2060</v>
      </c>
      <c r="AU578" s="1">
        <f t="shared" si="10703"/>
        <v>2359</v>
      </c>
      <c r="AV578" s="14">
        <f t="shared" si="10703"/>
        <v>2813</v>
      </c>
      <c r="AW578" s="1">
        <f t="shared" si="10703"/>
        <v>3857</v>
      </c>
      <c r="AX578" s="14">
        <f t="shared" si="10703"/>
        <v>465</v>
      </c>
      <c r="AY578" s="1">
        <f t="shared" si="10703"/>
        <v>484</v>
      </c>
      <c r="AZ578" s="14">
        <f t="shared" si="10703"/>
        <v>3377</v>
      </c>
      <c r="BA578" s="1">
        <f t="shared" si="10703"/>
        <v>3274</v>
      </c>
      <c r="BB578" s="14">
        <f t="shared" si="10703"/>
        <v>1764</v>
      </c>
      <c r="BC578" s="1">
        <f t="shared" si="10703"/>
        <v>1139</v>
      </c>
      <c r="BD578" s="14">
        <f t="shared" si="10703"/>
        <v>6318</v>
      </c>
      <c r="BE578" s="1">
        <f t="shared" si="10703"/>
        <v>5933</v>
      </c>
      <c r="BF578" s="166">
        <f t="shared" si="10703"/>
        <v>36902</v>
      </c>
      <c r="BG578" s="167">
        <f t="shared" si="10703"/>
        <v>36067</v>
      </c>
      <c r="BI578" s="131" t="s">
        <v>27</v>
      </c>
      <c r="BJ578" s="123">
        <f>B578/B591</f>
        <v>6.3655773893533094E-2</v>
      </c>
      <c r="BK578" s="124">
        <f t="shared" ref="BK578" si="10704">C578/C591</f>
        <v>7.2678543276052346E-2</v>
      </c>
      <c r="BL578" s="125">
        <f t="shared" ref="BL578" si="10705">D578/D591</f>
        <v>5.5559866532164194E-2</v>
      </c>
      <c r="BM578" s="126">
        <f t="shared" ref="BM578" si="10706">E578/E591</f>
        <v>5.7748917748917751E-2</v>
      </c>
      <c r="BN578" s="123">
        <f t="shared" ref="BN578" si="10707">F578/F591</f>
        <v>5.0940739792653268E-2</v>
      </c>
      <c r="BO578" s="124">
        <f t="shared" ref="BO578" si="10708">G578/G591</f>
        <v>4.8839794358760596E-2</v>
      </c>
      <c r="BP578" s="125">
        <f t="shared" ref="BP578" si="10709">H578/H591</f>
        <v>6.8188637045522735E-2</v>
      </c>
      <c r="BQ578" s="126">
        <f t="shared" ref="BQ578" si="10710">I578/I591</f>
        <v>7.2242498537319261E-2</v>
      </c>
      <c r="BR578" s="123">
        <f t="shared" ref="BR578" si="10711">J578/J591</f>
        <v>6.1552595314653194E-2</v>
      </c>
      <c r="BS578" s="124">
        <f t="shared" ref="BS578" si="10712">K578/K591</f>
        <v>6.7706108500640752E-2</v>
      </c>
      <c r="BT578" s="125">
        <f t="shared" ref="BT578" si="10713">L578/L591</f>
        <v>5.5634357762017334E-2</v>
      </c>
      <c r="BU578" s="123">
        <f t="shared" ref="BU578" si="10714">M578/M591</f>
        <v>6.771039767472585E-2</v>
      </c>
      <c r="BV578" s="127">
        <f t="shared" ref="BV578" si="10715">N578/N591</f>
        <v>5.9621237740953667E-2</v>
      </c>
      <c r="BW578" s="128">
        <f t="shared" ref="BW578" si="10716">O578/O591</f>
        <v>5.3596801374615866E-2</v>
      </c>
      <c r="BX578" s="123">
        <f t="shared" ref="BX578" si="10717">P578/P591</f>
        <v>7.6932699524643489E-2</v>
      </c>
      <c r="BY578" s="124">
        <f t="shared" ref="BY578" si="10718">Q578/Q591</f>
        <v>5.6658341001708953E-2</v>
      </c>
      <c r="BZ578" s="125">
        <f t="shared" ref="BZ578" si="10719">R578/R591</f>
        <v>6.1617678609740399E-2</v>
      </c>
      <c r="CA578" s="126">
        <f t="shared" ref="CA578" si="10720">S578/S591</f>
        <v>5.7244855102897944E-2</v>
      </c>
      <c r="CB578" s="123">
        <f t="shared" ref="CB578" si="10721">T578/T591</f>
        <v>5.8554138043833824E-2</v>
      </c>
      <c r="CC578" s="124">
        <f t="shared" ref="CC578" si="10722">U578/U591</f>
        <v>3.5806359209395587E-2</v>
      </c>
      <c r="CD578" s="125">
        <f t="shared" ref="CD578" si="10723">V578/V591</f>
        <v>5.8318406911811192E-2</v>
      </c>
      <c r="CE578" s="126">
        <f t="shared" ref="CE578" si="10724">W578/W591</f>
        <v>6.1773796017370215E-2</v>
      </c>
      <c r="CF578" s="123">
        <f t="shared" ref="CF578" si="10725">X578/X591</f>
        <v>6.5797273266152936E-2</v>
      </c>
      <c r="CG578" s="124">
        <f t="shared" ref="CG578" si="10726">Y578/Y591</f>
        <v>5.1885530890612465E-2</v>
      </c>
      <c r="CH578" s="125">
        <f t="shared" ref="CH578" si="10727">Z578/Z591</f>
        <v>6.6697717745691665E-2</v>
      </c>
      <c r="CI578" s="123">
        <f t="shared" ref="CI578" si="10728">AA578/AA591</f>
        <v>7.8847524661408638E-2</v>
      </c>
      <c r="CJ578" s="129">
        <f t="shared" ref="CJ578" si="10729">AB578/AB591</f>
        <v>6.3034865139137836E-2</v>
      </c>
      <c r="CK578" s="130">
        <f t="shared" ref="CK578" si="10730">AC578/AC591</f>
        <v>6.4435211734644116E-2</v>
      </c>
    </row>
    <row r="579" spans="1:89" ht="13.8" thickTop="1" x14ac:dyDescent="0.25">
      <c r="A579" s="139" t="s">
        <v>28</v>
      </c>
      <c r="B579" s="194">
        <v>1959</v>
      </c>
      <c r="C579" s="188">
        <v>1717</v>
      </c>
      <c r="D579" s="189">
        <v>723</v>
      </c>
      <c r="E579" s="190">
        <v>813</v>
      </c>
      <c r="F579" s="187">
        <v>857</v>
      </c>
      <c r="G579" s="191">
        <v>947</v>
      </c>
      <c r="H579" s="189">
        <v>2391</v>
      </c>
      <c r="I579" s="190">
        <v>2638</v>
      </c>
      <c r="J579" s="187">
        <v>373</v>
      </c>
      <c r="K579" s="188">
        <v>296</v>
      </c>
      <c r="L579" s="189">
        <v>996</v>
      </c>
      <c r="M579" s="187">
        <v>925</v>
      </c>
      <c r="N579" s="192">
        <v>2222</v>
      </c>
      <c r="O579" s="195">
        <v>1882</v>
      </c>
      <c r="P579" s="187">
        <v>1179</v>
      </c>
      <c r="Q579" s="188">
        <v>999</v>
      </c>
      <c r="R579" s="189">
        <v>1649</v>
      </c>
      <c r="S579" s="190">
        <v>1614</v>
      </c>
      <c r="T579" s="187">
        <v>218</v>
      </c>
      <c r="U579" s="191">
        <v>151</v>
      </c>
      <c r="V579" s="189">
        <v>1385</v>
      </c>
      <c r="W579" s="196">
        <v>1632</v>
      </c>
      <c r="X579" s="187">
        <v>998</v>
      </c>
      <c r="Y579" s="191">
        <v>386</v>
      </c>
      <c r="Z579" s="189">
        <v>2923</v>
      </c>
      <c r="AA579" s="187">
        <v>3259</v>
      </c>
      <c r="AB579" s="162">
        <f t="shared" si="10397"/>
        <v>17873</v>
      </c>
      <c r="AC579" s="165">
        <f t="shared" si="10428"/>
        <v>17259</v>
      </c>
      <c r="BI579" s="139" t="s">
        <v>28</v>
      </c>
      <c r="BJ579" s="123">
        <f>B579/B591</f>
        <v>7.0893496905873418E-2</v>
      </c>
      <c r="BK579" s="124">
        <f t="shared" ref="BK579" si="10731">C579/C591</f>
        <v>6.7673025382311208E-2</v>
      </c>
      <c r="BL579" s="125">
        <f t="shared" ref="BL579" si="10732">D579/D591</f>
        <v>5.6103049584852953E-2</v>
      </c>
      <c r="BM579" s="126">
        <f t="shared" ref="BM579" si="10733">E579/E591</f>
        <v>7.0389610389610391E-2</v>
      </c>
      <c r="BN579" s="123">
        <f t="shared" ref="BN579" si="10734">F579/F591</f>
        <v>5.484448995264303E-2</v>
      </c>
      <c r="BO579" s="124">
        <f t="shared" ref="BO579" si="10735">G579/G591</f>
        <v>6.5791301931360291E-2</v>
      </c>
      <c r="BP579" s="125">
        <f t="shared" ref="BP579" si="10736">H579/H591</f>
        <v>6.5215612470337941E-2</v>
      </c>
      <c r="BQ579" s="126">
        <f t="shared" ref="BQ579" si="10737">I579/I591</f>
        <v>7.3496224890647208E-2</v>
      </c>
      <c r="BR579" s="123">
        <f t="shared" ref="BR579" si="10738">J579/J591</f>
        <v>8.5668350941662835E-2</v>
      </c>
      <c r="BS579" s="124">
        <f t="shared" ref="BS579" si="10739">K579/K591</f>
        <v>6.322084579239641E-2</v>
      </c>
      <c r="BT579" s="125">
        <f t="shared" ref="BT579" si="10740">L579/L591</f>
        <v>7.8486997635933808E-2</v>
      </c>
      <c r="BU579" s="123">
        <f t="shared" ref="BU579" si="10741">M579/M591</f>
        <v>6.1104505218655042E-2</v>
      </c>
      <c r="BV579" s="127">
        <f t="shared" ref="BV579" si="10742">N579/N591</f>
        <v>7.5143726750084544E-2</v>
      </c>
      <c r="BW579" s="128">
        <f t="shared" ref="BW579" si="10743">O579/O591</f>
        <v>6.218815054687242E-2</v>
      </c>
      <c r="BX579" s="123">
        <f t="shared" ref="BX579" si="10744">P579/P591</f>
        <v>7.3742807105329003E-2</v>
      </c>
      <c r="BY579" s="124">
        <f t="shared" ref="BY579" si="10745">Q579/Q591</f>
        <v>6.5663204942815828E-2</v>
      </c>
      <c r="BZ579" s="125">
        <f t="shared" ref="BZ579" si="10746">R579/R591</f>
        <v>7.0757348208538934E-2</v>
      </c>
      <c r="CA579" s="126">
        <f t="shared" ref="CA579" si="10747">S579/S591</f>
        <v>6.7786644267114657E-2</v>
      </c>
      <c r="CB579" s="123">
        <f t="shared" ref="CB579" si="10748">T579/T591</f>
        <v>7.131174353941773E-2</v>
      </c>
      <c r="CC579" s="124">
        <f t="shared" ref="CC579" si="10749">U579/U591</f>
        <v>4.3254081924949873E-2</v>
      </c>
      <c r="CD579" s="125">
        <f t="shared" ref="CD579" si="10750">V579/V591</f>
        <v>7.296386049942051E-2</v>
      </c>
      <c r="CE579" s="126">
        <f t="shared" ref="CE579" si="10751">W579/W591</f>
        <v>6.3847267321309811E-2</v>
      </c>
      <c r="CF579" s="123">
        <f t="shared" ref="CF579" si="10752">X579/X591</f>
        <v>7.3947836395969177E-2</v>
      </c>
      <c r="CG579" s="124">
        <f t="shared" ref="CG579" si="10753">Y579/Y591</f>
        <v>5.1618079700454664E-2</v>
      </c>
      <c r="CH579" s="125">
        <f t="shared" ref="CH579" si="10754">Z579/Z591</f>
        <v>6.8071727992547737E-2</v>
      </c>
      <c r="CI579" s="123">
        <f t="shared" ref="CI579" si="10755">AA579/AA591</f>
        <v>7.4938490192922341E-2</v>
      </c>
      <c r="CJ579" s="129">
        <f t="shared" ref="CJ579" si="10756">AB579/AB591</f>
        <v>6.949310045841417E-2</v>
      </c>
      <c r="CK579" s="130">
        <f t="shared" ref="CK579" si="10757">AC579/AC591</f>
        <v>6.7329861314295747E-2</v>
      </c>
    </row>
    <row r="580" spans="1:89" x14ac:dyDescent="0.25">
      <c r="A580" s="131" t="s">
        <v>29</v>
      </c>
      <c r="B580" s="197">
        <v>2065</v>
      </c>
      <c r="C580" s="181">
        <v>2046</v>
      </c>
      <c r="D580" s="182">
        <v>849</v>
      </c>
      <c r="E580" s="183">
        <v>849</v>
      </c>
      <c r="F580" s="180">
        <v>914</v>
      </c>
      <c r="G580" s="184">
        <v>1175</v>
      </c>
      <c r="H580" s="182">
        <v>2484</v>
      </c>
      <c r="I580" s="183">
        <v>2712</v>
      </c>
      <c r="J580" s="180">
        <v>434</v>
      </c>
      <c r="K580" s="181">
        <v>207</v>
      </c>
      <c r="L580" s="182">
        <v>1158</v>
      </c>
      <c r="M580" s="180">
        <v>903</v>
      </c>
      <c r="N580" s="185">
        <v>2147</v>
      </c>
      <c r="O580" s="198">
        <v>2011</v>
      </c>
      <c r="P580" s="180">
        <v>1207</v>
      </c>
      <c r="Q580" s="181">
        <v>1058</v>
      </c>
      <c r="R580" s="182">
        <v>1477</v>
      </c>
      <c r="S580" s="183">
        <v>1991</v>
      </c>
      <c r="T580" s="180">
        <v>289</v>
      </c>
      <c r="U580" s="184">
        <v>197</v>
      </c>
      <c r="V580" s="182">
        <v>1401</v>
      </c>
      <c r="W580" s="199">
        <v>1701</v>
      </c>
      <c r="X580" s="180">
        <v>1043</v>
      </c>
      <c r="Y580" s="184">
        <v>517</v>
      </c>
      <c r="Z580" s="182">
        <v>3122</v>
      </c>
      <c r="AA580" s="180">
        <v>3199</v>
      </c>
      <c r="AB580" s="162">
        <f t="shared" si="10397"/>
        <v>18590</v>
      </c>
      <c r="AC580" s="165">
        <f t="shared" si="10428"/>
        <v>18566</v>
      </c>
      <c r="BI580" s="131" t="s">
        <v>29</v>
      </c>
      <c r="BJ580" s="123">
        <f>B580/B591</f>
        <v>7.4729490102413781E-2</v>
      </c>
      <c r="BK580" s="124">
        <f t="shared" ref="BK580" si="10758">C580/C591</f>
        <v>8.0640075673971301E-2</v>
      </c>
      <c r="BL580" s="125">
        <f t="shared" ref="BL580" si="10759">D580/D591</f>
        <v>6.5880344533250562E-2</v>
      </c>
      <c r="BM580" s="126">
        <f t="shared" ref="BM580" si="10760">E580/E591</f>
        <v>7.3506493506493506E-2</v>
      </c>
      <c r="BN580" s="123">
        <f t="shared" ref="BN580" si="10761">F580/F591</f>
        <v>5.8492256495584281E-2</v>
      </c>
      <c r="BO580" s="124">
        <f t="shared" ref="BO580" si="10762">G580/G591</f>
        <v>8.163123523690427E-2</v>
      </c>
      <c r="BP580" s="125">
        <f t="shared" ref="BP580" si="10763">H580/H591</f>
        <v>6.7752229768431385E-2</v>
      </c>
      <c r="BQ580" s="126">
        <f t="shared" ref="BQ580" si="10764">I580/I591</f>
        <v>7.5557908227230935E-2</v>
      </c>
      <c r="BR580" s="123">
        <f t="shared" ref="BR580" si="10765">J580/J591</f>
        <v>9.9678456591639875E-2</v>
      </c>
      <c r="BS580" s="124">
        <f t="shared" ref="BS580" si="10766">K580/K591</f>
        <v>4.4211875266979922E-2</v>
      </c>
      <c r="BT580" s="125">
        <f t="shared" ref="BT580" si="10767">L580/L591</f>
        <v>9.1252955082742324E-2</v>
      </c>
      <c r="BU580" s="123">
        <f t="shared" ref="BU580" si="10768">M580/M591</f>
        <v>5.9651208878319463E-2</v>
      </c>
      <c r="BV580" s="127">
        <f t="shared" ref="BV580" si="10769">N580/N591</f>
        <v>7.2607372336827861E-2</v>
      </c>
      <c r="BW580" s="128">
        <f t="shared" ref="BW580" si="10770">O580/O591</f>
        <v>6.645078148233817E-2</v>
      </c>
      <c r="BX580" s="123">
        <f t="shared" ref="BX580" si="10771">P580/P591</f>
        <v>7.5494120590442831E-2</v>
      </c>
      <c r="BY580" s="124">
        <f t="shared" ref="BY580" si="10772">Q580/Q591</f>
        <v>6.9541212041540693E-2</v>
      </c>
      <c r="BZ580" s="125">
        <f t="shared" ref="BZ580" si="10773">R580/R591</f>
        <v>6.3376957734391767E-2</v>
      </c>
      <c r="CA580" s="126">
        <f t="shared" ref="CA580" si="10774">S580/S591</f>
        <v>8.3620327593448132E-2</v>
      </c>
      <c r="CB580" s="123">
        <f t="shared" ref="CB580" si="10775">T580/T591</f>
        <v>9.4537127903173049E-2</v>
      </c>
      <c r="CC580" s="124">
        <f t="shared" ref="CC580" si="10776">U580/U591</f>
        <v>5.6430822114007448E-2</v>
      </c>
      <c r="CD580" s="125">
        <f t="shared" ref="CD580" si="10777">V580/V591</f>
        <v>7.3806764303023922E-2</v>
      </c>
      <c r="CE580" s="126">
        <f t="shared" ref="CE580" si="10778">W580/W591</f>
        <v>6.654669222643872E-2</v>
      </c>
      <c r="CF580" s="123">
        <f t="shared" ref="CF580" si="10779">X580/X591</f>
        <v>7.7282157676348551E-2</v>
      </c>
      <c r="CG580" s="124">
        <f t="shared" ref="CG580" si="10780">Y580/Y591</f>
        <v>6.9136132655790314E-2</v>
      </c>
      <c r="CH580" s="125">
        <f t="shared" ref="CH580" si="10781">Z580/Z591</f>
        <v>7.2706101537028417E-2</v>
      </c>
      <c r="CI580" s="123">
        <f t="shared" ref="CI580" si="10782">AA580/AA591</f>
        <v>7.3558830968750724E-2</v>
      </c>
      <c r="CJ580" s="129">
        <f t="shared" ref="CJ580" si="10783">AB580/AB591</f>
        <v>7.2280911851503357E-2</v>
      </c>
      <c r="CK580" s="130">
        <f t="shared" ref="CK580" si="10784">AC580/AC591</f>
        <v>7.2428657811067554E-2</v>
      </c>
    </row>
    <row r="581" spans="1:89" x14ac:dyDescent="0.25">
      <c r="A581" s="139" t="s">
        <v>30</v>
      </c>
      <c r="B581" s="280">
        <v>2044</v>
      </c>
      <c r="C581" s="267">
        <v>2011</v>
      </c>
      <c r="D581" s="268">
        <v>870</v>
      </c>
      <c r="E581" s="269">
        <v>767</v>
      </c>
      <c r="F581" s="266">
        <v>996</v>
      </c>
      <c r="G581" s="270">
        <v>1073</v>
      </c>
      <c r="H581" s="268">
        <v>2546</v>
      </c>
      <c r="I581" s="269">
        <v>2717</v>
      </c>
      <c r="J581" s="266">
        <v>386</v>
      </c>
      <c r="K581" s="267">
        <v>239</v>
      </c>
      <c r="L581" s="268">
        <v>1083</v>
      </c>
      <c r="M581" s="266">
        <v>805</v>
      </c>
      <c r="N581" s="271">
        <v>1965</v>
      </c>
      <c r="O581" s="281">
        <v>2040</v>
      </c>
      <c r="P581" s="266">
        <v>1153</v>
      </c>
      <c r="Q581" s="267">
        <v>1132</v>
      </c>
      <c r="R581" s="268">
        <v>1406</v>
      </c>
      <c r="S581" s="269">
        <v>1793</v>
      </c>
      <c r="T581" s="266">
        <v>233</v>
      </c>
      <c r="U581" s="270">
        <v>227</v>
      </c>
      <c r="V581" s="268">
        <v>1505</v>
      </c>
      <c r="W581" s="282">
        <v>1616</v>
      </c>
      <c r="X581" s="266">
        <v>885</v>
      </c>
      <c r="Y581" s="270">
        <v>548</v>
      </c>
      <c r="Z581" s="268">
        <v>3015</v>
      </c>
      <c r="AA581" s="266">
        <v>2952</v>
      </c>
      <c r="AB581" s="162">
        <f t="shared" si="10397"/>
        <v>18087</v>
      </c>
      <c r="AC581" s="165">
        <f t="shared" si="10428"/>
        <v>17920</v>
      </c>
      <c r="BI581" s="139" t="s">
        <v>30</v>
      </c>
      <c r="BJ581" s="123">
        <f>B581/B591</f>
        <v>7.3969529186118044E-2</v>
      </c>
      <c r="BK581" s="124">
        <f t="shared" ref="BK581" si="10785">C581/C591</f>
        <v>7.9260602238688319E-2</v>
      </c>
      <c r="BL581" s="125">
        <f t="shared" ref="BL581" si="10786">D581/D591</f>
        <v>6.7509893691316825E-2</v>
      </c>
      <c r="BM581" s="126">
        <f t="shared" ref="BM581" si="10787">E581/E591</f>
        <v>6.64069264069264E-2</v>
      </c>
      <c r="BN581" s="123">
        <f t="shared" ref="BN581" si="10788">F581/F591</f>
        <v>6.3739920645078718E-2</v>
      </c>
      <c r="BO581" s="124">
        <f t="shared" ref="BO581" si="10789">G581/G591</f>
        <v>7.4544949284424067E-2</v>
      </c>
      <c r="BP581" s="125">
        <f t="shared" ref="BP581" si="10790">H581/H591</f>
        <v>6.9443307967160348E-2</v>
      </c>
      <c r="BQ581" s="126">
        <f t="shared" ref="BQ581" si="10791">I581/I591</f>
        <v>7.5697211155378488E-2</v>
      </c>
      <c r="BR581" s="123">
        <f t="shared" ref="BR581" si="10792">J581/J591</f>
        <v>8.8654111162149746E-2</v>
      </c>
      <c r="BS581" s="124">
        <f t="shared" ref="BS581" si="10793">K581/K591</f>
        <v>5.1046561298590344E-2</v>
      </c>
      <c r="BT581" s="125">
        <f t="shared" ref="BT581" si="10794">L581/L591</f>
        <v>8.5342789598108745E-2</v>
      </c>
      <c r="BU581" s="123">
        <f t="shared" ref="BU581" si="10795">M581/M591</f>
        <v>5.3177434271370061E-2</v>
      </c>
      <c r="BV581" s="127">
        <f t="shared" ref="BV581" si="10796">N581/N591</f>
        <v>6.6452485627324989E-2</v>
      </c>
      <c r="BW581" s="128">
        <f t="shared" ref="BW581" si="10797">O581/O591</f>
        <v>6.7409047351551399E-2</v>
      </c>
      <c r="BX581" s="123">
        <f t="shared" ref="BX581" si="10798">P581/P591</f>
        <v>7.2116587440580429E-2</v>
      </c>
      <c r="BY581" s="124">
        <f t="shared" ref="BY581" si="10799">Q581/Q591</f>
        <v>7.4405153148415934E-2</v>
      </c>
      <c r="BZ581" s="125">
        <f t="shared" ref="BZ581" si="10800">R581/R591</f>
        <v>6.0330401201458918E-2</v>
      </c>
      <c r="CA581" s="126">
        <f t="shared" ref="CA581" si="10801">S581/S591</f>
        <v>7.5304493910121797E-2</v>
      </c>
      <c r="CB581" s="123">
        <f t="shared" ref="CB581" si="10802">T581/T591</f>
        <v>7.6218514883873073E-2</v>
      </c>
      <c r="CC581" s="124">
        <f t="shared" ref="CC581" si="10803">U581/U591</f>
        <v>6.502434832426239E-2</v>
      </c>
      <c r="CD581" s="125">
        <f t="shared" ref="CD581" si="10804">V581/V591</f>
        <v>7.92856390264461E-2</v>
      </c>
      <c r="CE581" s="126">
        <f t="shared" ref="CE581" si="10805">W581/W591</f>
        <v>6.3221313720120492E-2</v>
      </c>
      <c r="CF581" s="123">
        <f t="shared" ref="CF581" si="10806">X581/X591</f>
        <v>6.5574985180794312E-2</v>
      </c>
      <c r="CG581" s="124">
        <f t="shared" ref="CG581" si="10807">Y581/Y591</f>
        <v>7.3281626103236158E-2</v>
      </c>
      <c r="CH581" s="125">
        <f t="shared" ref="CH581" si="10808">Z581/Z591</f>
        <v>7.0214252445272476E-2</v>
      </c>
      <c r="CI581" s="123">
        <f t="shared" ref="CI581" si="10809">AA581/AA591</f>
        <v>6.787923382924417E-2</v>
      </c>
      <c r="CJ581" s="129">
        <f t="shared" ref="CJ581" si="10810">AB581/AB591</f>
        <v>7.0325166899308303E-2</v>
      </c>
      <c r="CK581" s="130">
        <f t="shared" ref="CK581" si="10811">AC581/AC591</f>
        <v>6.9908518150077051E-2</v>
      </c>
    </row>
    <row r="582" spans="1:89" x14ac:dyDescent="0.25">
      <c r="A582" s="131" t="s">
        <v>31</v>
      </c>
      <c r="B582" s="283">
        <v>2061</v>
      </c>
      <c r="C582" s="274">
        <v>1897</v>
      </c>
      <c r="D582" s="275">
        <v>803</v>
      </c>
      <c r="E582" s="276">
        <v>869</v>
      </c>
      <c r="F582" s="273">
        <v>957</v>
      </c>
      <c r="G582" s="277">
        <v>1106</v>
      </c>
      <c r="H582" s="275">
        <v>2584</v>
      </c>
      <c r="I582" s="276">
        <v>2627</v>
      </c>
      <c r="J582" s="273">
        <v>386</v>
      </c>
      <c r="K582" s="274">
        <v>229</v>
      </c>
      <c r="L582" s="275">
        <v>1323</v>
      </c>
      <c r="M582" s="273">
        <v>606</v>
      </c>
      <c r="N582" s="278">
        <v>2101</v>
      </c>
      <c r="O582" s="284">
        <v>2035</v>
      </c>
      <c r="P582" s="273">
        <v>907</v>
      </c>
      <c r="Q582" s="274">
        <v>1227</v>
      </c>
      <c r="R582" s="275">
        <v>1407</v>
      </c>
      <c r="S582" s="276">
        <v>2064</v>
      </c>
      <c r="T582" s="273">
        <v>232</v>
      </c>
      <c r="U582" s="277">
        <v>257</v>
      </c>
      <c r="V582" s="275">
        <v>1872</v>
      </c>
      <c r="W582" s="285">
        <v>1658</v>
      </c>
      <c r="X582" s="273">
        <v>879</v>
      </c>
      <c r="Y582" s="277">
        <v>591</v>
      </c>
      <c r="Z582" s="275">
        <v>3303</v>
      </c>
      <c r="AA582" s="273">
        <v>2981</v>
      </c>
      <c r="AB582" s="162">
        <f t="shared" si="10397"/>
        <v>18815</v>
      </c>
      <c r="AC582" s="165">
        <f t="shared" si="10428"/>
        <v>18147</v>
      </c>
      <c r="BI582" s="131" t="s">
        <v>31</v>
      </c>
      <c r="BJ582" s="123">
        <f>B582/B591</f>
        <v>7.4584735642166972E-2</v>
      </c>
      <c r="BK582" s="124">
        <f t="shared" ref="BK582" si="10812">C582/C591</f>
        <v>7.4767460192338014E-2</v>
      </c>
      <c r="BL582" s="125">
        <f t="shared" ref="BL582" si="10813">D582/D591</f>
        <v>6.2310855901295877E-2</v>
      </c>
      <c r="BM582" s="126">
        <f t="shared" ref="BM582" si="10814">E582/E591</f>
        <v>7.5238095238095243E-2</v>
      </c>
      <c r="BN582" s="123">
        <f t="shared" ref="BN582" si="10815">F582/F591</f>
        <v>6.1244080378855752E-2</v>
      </c>
      <c r="BO582" s="124">
        <f t="shared" ref="BO582" si="10816">G582/G591</f>
        <v>7.6837571210226482E-2</v>
      </c>
      <c r="BP582" s="125">
        <f t="shared" ref="BP582" si="10817">H582/H591</f>
        <v>7.04797752502523E-2</v>
      </c>
      <c r="BQ582" s="126">
        <f t="shared" ref="BQ582" si="10818">I582/I591</f>
        <v>7.3189758448722594E-2</v>
      </c>
      <c r="BR582" s="123">
        <f t="shared" ref="BR582" si="10819">J582/J591</f>
        <v>8.8654111162149746E-2</v>
      </c>
      <c r="BS582" s="124">
        <f t="shared" ref="BS582" si="10820">K582/K591</f>
        <v>4.8910721913712089E-2</v>
      </c>
      <c r="BT582" s="125">
        <f t="shared" ref="BT582" si="10821">L582/L591</f>
        <v>0.10425531914893617</v>
      </c>
      <c r="BU582" s="123">
        <f t="shared" ref="BU582" si="10822">M582/M591</f>
        <v>4.0031708283789137E-2</v>
      </c>
      <c r="BV582" s="127">
        <f t="shared" ref="BV582" si="10823">N582/N591</f>
        <v>7.1051741630030432E-2</v>
      </c>
      <c r="BW582" s="128">
        <f t="shared" ref="BW582" si="10824">O582/O591</f>
        <v>6.7243829098238769E-2</v>
      </c>
      <c r="BX582" s="123">
        <f t="shared" ref="BX582" si="10825">P582/P591</f>
        <v>5.6730047535651737E-2</v>
      </c>
      <c r="BY582" s="124">
        <f t="shared" ref="BY582" si="10826">Q582/Q591</f>
        <v>8.064940186670172E-2</v>
      </c>
      <c r="BZ582" s="125">
        <f t="shared" ref="BZ582" si="10827">R582/R591</f>
        <v>6.0373310448401628E-2</v>
      </c>
      <c r="CA582" s="126">
        <f t="shared" ref="CA582" si="10828">S582/S591</f>
        <v>8.6686266274674503E-2</v>
      </c>
      <c r="CB582" s="123">
        <f t="shared" ref="CB582" si="10829">T582/T591</f>
        <v>7.5891396794242727E-2</v>
      </c>
      <c r="CC582" s="124">
        <f t="shared" ref="CC582" si="10830">U582/U591</f>
        <v>7.3617874534517333E-2</v>
      </c>
      <c r="CD582" s="125">
        <f t="shared" ref="CD582" si="10831">V582/V591</f>
        <v>9.8619745021599411E-2</v>
      </c>
      <c r="CE582" s="126">
        <f t="shared" ref="CE582" si="10832">W582/W591</f>
        <v>6.4864441923242436E-2</v>
      </c>
      <c r="CF582" s="123">
        <f t="shared" ref="CF582" si="10833">X582/X591</f>
        <v>6.5130409010077064E-2</v>
      </c>
      <c r="CG582" s="124">
        <f t="shared" ref="CG582" si="10834">Y582/Y591</f>
        <v>7.9031826691628781E-2</v>
      </c>
      <c r="CH582" s="125">
        <f t="shared" ref="CH582" si="10835">Z582/Z591</f>
        <v>7.6921285514671631E-2</v>
      </c>
      <c r="CI582" s="123">
        <f t="shared" ref="CI582" si="10836">AA582/AA591</f>
        <v>6.8546069120927131E-2</v>
      </c>
      <c r="CJ582" s="129">
        <f t="shared" ref="CJ582" si="10837">AB582/AB591</f>
        <v>7.3155748062723819E-2</v>
      </c>
      <c r="CK582" s="130">
        <f t="shared" ref="CK582" si="10838">AC582/AC591</f>
        <v>7.0794078061911167E-2</v>
      </c>
    </row>
    <row r="583" spans="1:89" x14ac:dyDescent="0.25">
      <c r="A583" s="139" t="s">
        <v>32</v>
      </c>
      <c r="B583" s="194">
        <v>2323</v>
      </c>
      <c r="C583" s="188">
        <v>1782</v>
      </c>
      <c r="D583" s="189">
        <v>692</v>
      </c>
      <c r="E583" s="190">
        <v>943</v>
      </c>
      <c r="F583" s="187">
        <v>826</v>
      </c>
      <c r="G583" s="191">
        <v>1276</v>
      </c>
      <c r="H583" s="189">
        <v>2469</v>
      </c>
      <c r="I583" s="190">
        <v>2867</v>
      </c>
      <c r="J583" s="187">
        <v>341</v>
      </c>
      <c r="K583" s="188">
        <v>173</v>
      </c>
      <c r="L583" s="189">
        <v>1177</v>
      </c>
      <c r="M583" s="187">
        <v>613</v>
      </c>
      <c r="N583" s="192">
        <v>2214</v>
      </c>
      <c r="O583" s="195">
        <v>1976</v>
      </c>
      <c r="P583" s="187">
        <v>690</v>
      </c>
      <c r="Q583" s="188">
        <v>1418</v>
      </c>
      <c r="R583" s="189">
        <v>1188</v>
      </c>
      <c r="S583" s="190">
        <v>2146</v>
      </c>
      <c r="T583" s="187">
        <v>214</v>
      </c>
      <c r="U583" s="191">
        <v>222</v>
      </c>
      <c r="V583" s="189">
        <v>2156</v>
      </c>
      <c r="W583" s="196">
        <v>1270</v>
      </c>
      <c r="X583" s="187">
        <v>790</v>
      </c>
      <c r="Y583" s="191">
        <v>557</v>
      </c>
      <c r="Z583" s="189">
        <v>2874</v>
      </c>
      <c r="AA583" s="187">
        <v>3130</v>
      </c>
      <c r="AB583" s="162">
        <f t="shared" si="10397"/>
        <v>17954</v>
      </c>
      <c r="AC583" s="165">
        <f t="shared" si="10428"/>
        <v>18373</v>
      </c>
      <c r="BI583" s="139" t="s">
        <v>32</v>
      </c>
      <c r="BJ583" s="123">
        <f>B583/B591</f>
        <v>8.4066152788332793E-2</v>
      </c>
      <c r="BK583" s="124">
        <f t="shared" ref="BK583" si="10839">C583/C591</f>
        <v>7.0234904619265334E-2</v>
      </c>
      <c r="BL583" s="125">
        <f t="shared" ref="BL583" si="10840">D583/D591</f>
        <v>5.369752463723132E-2</v>
      </c>
      <c r="BM583" s="126">
        <f t="shared" ref="BM583" si="10841">E583/E591</f>
        <v>8.1645021645021645E-2</v>
      </c>
      <c r="BN583" s="123">
        <f t="shared" ref="BN583" si="10842">F583/F591</f>
        <v>5.2860616920517085E-2</v>
      </c>
      <c r="BO583" s="124">
        <f t="shared" ref="BO583" si="10843">G583/G591</f>
        <v>8.8648047797693488E-2</v>
      </c>
      <c r="BP583" s="125">
        <f t="shared" ref="BP583" si="10844">H583/H591</f>
        <v>6.7343097946158254E-2</v>
      </c>
      <c r="BQ583" s="126">
        <f t="shared" ref="BQ583" si="10845">I583/I591</f>
        <v>7.9876298999804973E-2</v>
      </c>
      <c r="BR583" s="123">
        <f t="shared" ref="BR583" si="10846">J583/J591</f>
        <v>7.8318787322002759E-2</v>
      </c>
      <c r="BS583" s="124">
        <f t="shared" ref="BS583" si="10847">K583/K591</f>
        <v>3.6950021358393849E-2</v>
      </c>
      <c r="BT583" s="125">
        <f t="shared" ref="BT583" si="10848">L583/L591</f>
        <v>9.275019700551615E-2</v>
      </c>
      <c r="BU583" s="123">
        <f t="shared" ref="BU583" si="10849">M583/M591</f>
        <v>4.0494120755714097E-2</v>
      </c>
      <c r="BV583" s="127">
        <f t="shared" ref="BV583" si="10850">N583/N591</f>
        <v>7.4873182279337161E-2</v>
      </c>
      <c r="BW583" s="128">
        <f t="shared" ref="BW583" si="10851">O583/O591</f>
        <v>6.5294253709149791E-2</v>
      </c>
      <c r="BX583" s="123">
        <f t="shared" ref="BX583" si="10852">P583/P591</f>
        <v>4.3157368026019514E-2</v>
      </c>
      <c r="BY583" s="124">
        <f t="shared" ref="BY583" si="10853">Q583/Q591</f>
        <v>9.3203628237149991E-2</v>
      </c>
      <c r="BZ583" s="125">
        <f t="shared" ref="BZ583" si="10854">R583/R591</f>
        <v>5.0976185367946791E-2</v>
      </c>
      <c r="CA583" s="126">
        <f t="shared" ref="CA583" si="10855">S583/S591</f>
        <v>9.0130197396052075E-2</v>
      </c>
      <c r="CB583" s="123">
        <f t="shared" ref="CB583" si="10856">T583/T591</f>
        <v>7.0003271180896304E-2</v>
      </c>
      <c r="CC583" s="124">
        <f t="shared" ref="CC583" si="10857">U583/U591</f>
        <v>6.3592093955886567E-2</v>
      </c>
      <c r="CD583" s="125">
        <f t="shared" ref="CD583" si="10858">V583/V591</f>
        <v>0.11358128753556</v>
      </c>
      <c r="CE583" s="126">
        <f t="shared" ref="CE583" si="10859">W583/W591</f>
        <v>4.9685067094401625E-2</v>
      </c>
      <c r="CF583" s="123">
        <f t="shared" ref="CF583" si="10860">X583/X591</f>
        <v>5.8535862477771192E-2</v>
      </c>
      <c r="CG583" s="124">
        <f t="shared" ref="CG583" si="10861">Y583/Y591</f>
        <v>7.4485156458946239E-2</v>
      </c>
      <c r="CH583" s="125">
        <f t="shared" ref="CH583" si="10862">Z583/Z591</f>
        <v>6.6930600838379137E-2</v>
      </c>
      <c r="CI583" s="123">
        <f t="shared" ref="CI583" si="10863">AA583/AA591</f>
        <v>7.1972222860953339E-2</v>
      </c>
      <c r="CJ583" s="129">
        <f t="shared" ref="CJ583" si="10864">AB583/AB591</f>
        <v>6.9808041494453535E-2</v>
      </c>
      <c r="CK583" s="130">
        <f t="shared" ref="CK583" si="10865">AC583/AC591</f>
        <v>7.1675736828759246E-2</v>
      </c>
    </row>
    <row r="584" spans="1:89" x14ac:dyDescent="0.25">
      <c r="A584" s="131" t="s">
        <v>33</v>
      </c>
      <c r="B584" s="197">
        <v>1917</v>
      </c>
      <c r="C584" s="181">
        <v>1628</v>
      </c>
      <c r="D584" s="182">
        <v>622</v>
      </c>
      <c r="E584" s="183">
        <v>848</v>
      </c>
      <c r="F584" s="180">
        <v>785</v>
      </c>
      <c r="G584" s="184">
        <v>1061</v>
      </c>
      <c r="H584" s="182">
        <v>2548</v>
      </c>
      <c r="I584" s="183">
        <v>2569</v>
      </c>
      <c r="J584" s="180">
        <v>257</v>
      </c>
      <c r="K584" s="181">
        <v>148</v>
      </c>
      <c r="L584" s="182">
        <v>1048</v>
      </c>
      <c r="M584" s="180">
        <v>473</v>
      </c>
      <c r="N584" s="185">
        <v>1997</v>
      </c>
      <c r="O584" s="198">
        <v>1903</v>
      </c>
      <c r="P584" s="180">
        <v>585</v>
      </c>
      <c r="Q584" s="181">
        <v>1450</v>
      </c>
      <c r="R584" s="182">
        <v>984</v>
      </c>
      <c r="S584" s="183">
        <v>1985</v>
      </c>
      <c r="T584" s="180">
        <v>146</v>
      </c>
      <c r="U584" s="184">
        <v>227</v>
      </c>
      <c r="V584" s="182">
        <v>1761</v>
      </c>
      <c r="W584" s="199">
        <v>1253</v>
      </c>
      <c r="X584" s="180">
        <v>619</v>
      </c>
      <c r="Y584" s="184">
        <v>513</v>
      </c>
      <c r="Z584" s="182">
        <v>2506</v>
      </c>
      <c r="AA584" s="180">
        <v>2548</v>
      </c>
      <c r="AB584" s="162">
        <f t="shared" si="10397"/>
        <v>15775</v>
      </c>
      <c r="AC584" s="165">
        <f t="shared" si="10428"/>
        <v>16606</v>
      </c>
      <c r="BI584" s="131" t="s">
        <v>33</v>
      </c>
      <c r="BJ584" s="123">
        <f>B584/B591</f>
        <v>6.9373575073281943E-2</v>
      </c>
      <c r="BK584" s="124">
        <f t="shared" ref="BK584" si="10866">C584/C591</f>
        <v>6.4165221504020181E-2</v>
      </c>
      <c r="BL584" s="125">
        <f t="shared" ref="BL584" si="10867">D584/D591</f>
        <v>4.826569411034376E-2</v>
      </c>
      <c r="BM584" s="126">
        <f t="shared" ref="BM584" si="10868">E584/E591</f>
        <v>7.3419913419913427E-2</v>
      </c>
      <c r="BN584" s="123">
        <f t="shared" ref="BN584" si="10869">F584/F591</f>
        <v>5.023678484576987E-2</v>
      </c>
      <c r="BO584" s="124">
        <f t="shared" ref="BO584" si="10870">G584/G591</f>
        <v>7.3711268584132281E-2</v>
      </c>
      <c r="BP584" s="125">
        <f t="shared" ref="BP584" si="10871">H584/H591</f>
        <v>6.949785887679677E-2</v>
      </c>
      <c r="BQ584" s="126">
        <f t="shared" ref="BQ584" si="10872">I584/I591</f>
        <v>7.1573844482211019E-2</v>
      </c>
      <c r="BR584" s="123">
        <f t="shared" ref="BR584" si="10873">J584/J591</f>
        <v>5.902618282039504E-2</v>
      </c>
      <c r="BS584" s="124">
        <f t="shared" ref="BS584" si="10874">K584/K591</f>
        <v>3.1610422896198205E-2</v>
      </c>
      <c r="BT584" s="125">
        <f t="shared" ref="BT584" si="10875">L584/L591</f>
        <v>8.2584712371946409E-2</v>
      </c>
      <c r="BU584" s="123">
        <f t="shared" ref="BU584" si="10876">M584/M591</f>
        <v>3.1245871317214957E-2</v>
      </c>
      <c r="BV584" s="127">
        <f t="shared" ref="BV584" si="10877">N584/N591</f>
        <v>6.7534663510314508E-2</v>
      </c>
      <c r="BW584" s="128">
        <f t="shared" ref="BW584" si="10878">O584/O591</f>
        <v>6.2882067210785444E-2</v>
      </c>
      <c r="BX584" s="123">
        <f t="shared" ref="BX584" si="10879">P584/P591</f>
        <v>3.6589942456842633E-2</v>
      </c>
      <c r="BY584" s="124">
        <f t="shared" ref="BY584" si="10880">Q584/Q591</f>
        <v>9.5306954121204157E-2</v>
      </c>
      <c r="BZ584" s="125">
        <f t="shared" ref="BZ584" si="10881">R584/R591</f>
        <v>4.2222698991632696E-2</v>
      </c>
      <c r="CA584" s="126">
        <f t="shared" ref="CA584" si="10882">S584/S591</f>
        <v>8.3368332633347336E-2</v>
      </c>
      <c r="CB584" s="123">
        <f t="shared" ref="CB584" si="10883">T584/T591</f>
        <v>4.7759241086032057E-2</v>
      </c>
      <c r="CC584" s="124">
        <f t="shared" ref="CC584" si="10884">U584/U591</f>
        <v>6.502434832426239E-2</v>
      </c>
      <c r="CD584" s="125">
        <f t="shared" ref="CD584" si="10885">V584/V591</f>
        <v>9.2772099884100734E-2</v>
      </c>
      <c r="CE584" s="126">
        <f t="shared" ref="CE584" si="10886">W584/W591</f>
        <v>4.9019991393137986E-2</v>
      </c>
      <c r="CF584" s="123">
        <f t="shared" ref="CF584" si="10887">X584/X591</f>
        <v>4.5865441612329576E-2</v>
      </c>
      <c r="CG584" s="124">
        <f t="shared" ref="CG584" si="10888">Y584/Y591</f>
        <v>6.8601230275474726E-2</v>
      </c>
      <c r="CH584" s="125">
        <f t="shared" ref="CH584" si="10889">Z584/Z591</f>
        <v>5.8360503027480207E-2</v>
      </c>
      <c r="CI584" s="123">
        <f t="shared" ref="CI584" si="10890">AA584/AA591</f>
        <v>5.8589528386488537E-2</v>
      </c>
      <c r="CJ584" s="129">
        <f t="shared" ref="CJ584" si="10891">AB584/AB591</f>
        <v>6.133573880890078E-2</v>
      </c>
      <c r="CK584" s="130">
        <f t="shared" ref="CK584" si="10892">AC584/AC591</f>
        <v>6.4782413638402869E-2</v>
      </c>
    </row>
    <row r="585" spans="1:89" x14ac:dyDescent="0.25">
      <c r="A585" s="139" t="s">
        <v>34</v>
      </c>
      <c r="B585" s="194">
        <v>789</v>
      </c>
      <c r="C585" s="188">
        <v>1492</v>
      </c>
      <c r="D585" s="189">
        <v>305</v>
      </c>
      <c r="E585" s="190">
        <v>764</v>
      </c>
      <c r="F585" s="187">
        <v>283</v>
      </c>
      <c r="G585" s="191">
        <v>1041</v>
      </c>
      <c r="H585" s="189">
        <v>1578</v>
      </c>
      <c r="I585" s="190">
        <v>2001</v>
      </c>
      <c r="J585" s="187">
        <v>300</v>
      </c>
      <c r="K585" s="188">
        <v>99</v>
      </c>
      <c r="L585" s="189">
        <v>920</v>
      </c>
      <c r="M585" s="187">
        <v>410</v>
      </c>
      <c r="N585" s="192">
        <v>1716</v>
      </c>
      <c r="O585" s="195">
        <v>1511</v>
      </c>
      <c r="P585" s="187">
        <v>368</v>
      </c>
      <c r="Q585" s="188">
        <v>1164</v>
      </c>
      <c r="R585" s="189">
        <v>712</v>
      </c>
      <c r="S585" s="190">
        <v>1535</v>
      </c>
      <c r="T585" s="187">
        <v>133</v>
      </c>
      <c r="U585" s="191">
        <v>220</v>
      </c>
      <c r="V585" s="189">
        <v>1733</v>
      </c>
      <c r="W585" s="196">
        <v>894</v>
      </c>
      <c r="X585" s="187">
        <v>446</v>
      </c>
      <c r="Y585" s="191">
        <v>483</v>
      </c>
      <c r="Z585" s="189">
        <v>1948</v>
      </c>
      <c r="AA585" s="187">
        <v>2511</v>
      </c>
      <c r="AB585" s="162">
        <f t="shared" si="10397"/>
        <v>11231</v>
      </c>
      <c r="AC585" s="165">
        <f t="shared" si="10428"/>
        <v>14125</v>
      </c>
      <c r="BI585" s="139" t="s">
        <v>34</v>
      </c>
      <c r="BJ585" s="123">
        <f>B585/B591</f>
        <v>2.8552817283682554E-2</v>
      </c>
      <c r="BK585" s="124">
        <f t="shared" ref="BK585" si="10893">C585/C591</f>
        <v>5.8804981869777707E-2</v>
      </c>
      <c r="BL585" s="125">
        <f t="shared" ref="BL585" si="10894">D585/D591</f>
        <v>2.366726158143866E-2</v>
      </c>
      <c r="BM585" s="126">
        <f t="shared" ref="BM585" si="10895">E585/E591</f>
        <v>6.6147186147186149E-2</v>
      </c>
      <c r="BN585" s="123">
        <f t="shared" ref="BN585" si="10896">F585/F591</f>
        <v>1.8110840906182004E-2</v>
      </c>
      <c r="BO585" s="124">
        <f t="shared" ref="BO585" si="10897">G585/G591</f>
        <v>7.2321800750312637E-2</v>
      </c>
      <c r="BP585" s="125">
        <f t="shared" ref="BP585" si="10898">H585/H591</f>
        <v>4.3040667703133952E-2</v>
      </c>
      <c r="BQ585" s="126">
        <f t="shared" ref="BQ585" si="10899">I585/I591</f>
        <v>5.5749031844649376E-2</v>
      </c>
      <c r="BR585" s="123">
        <f t="shared" ref="BR585" si="10900">J585/J591</f>
        <v>6.8902158934313271E-2</v>
      </c>
      <c r="BS585" s="124">
        <f t="shared" ref="BS585" si="10901">K585/K591</f>
        <v>2.1144809910294746E-2</v>
      </c>
      <c r="BT585" s="125">
        <f t="shared" ref="BT585" si="10902">L585/L591</f>
        <v>7.2498029944838449E-2</v>
      </c>
      <c r="BU585" s="123">
        <f t="shared" ref="BU585" si="10903">M585/M591</f>
        <v>2.7084159069890344E-2</v>
      </c>
      <c r="BV585" s="127">
        <f t="shared" ref="BV585" si="10904">N585/N591</f>
        <v>5.8031788975312817E-2</v>
      </c>
      <c r="BW585" s="128">
        <f t="shared" ref="BW585" si="10905">O585/O591</f>
        <v>4.9928956151075572E-2</v>
      </c>
      <c r="BX585" s="123">
        <f t="shared" ref="BX585" si="10906">P585/P591</f>
        <v>2.3017262947210407E-2</v>
      </c>
      <c r="BY585" s="124">
        <f t="shared" ref="BY585" si="10907">Q585/Q591</f>
        <v>7.6508479032470086E-2</v>
      </c>
      <c r="BZ585" s="125">
        <f t="shared" ref="BZ585" si="10908">R585/R591</f>
        <v>3.0551383823213901E-2</v>
      </c>
      <c r="CA585" s="126">
        <f t="shared" ref="CA585" si="10909">S585/S591</f>
        <v>6.446871062578749E-2</v>
      </c>
      <c r="CB585" s="123">
        <f t="shared" ref="CB585" si="10910">T585/T591</f>
        <v>4.350670592083742E-2</v>
      </c>
      <c r="CC585" s="124">
        <f t="shared" ref="CC585" si="10911">U585/U591</f>
        <v>6.3019192208536232E-2</v>
      </c>
      <c r="CD585" s="125">
        <f t="shared" ref="CD585" si="10912">V585/V591</f>
        <v>9.1297018227794749E-2</v>
      </c>
      <c r="CE585" s="126">
        <f t="shared" ref="CE585" si="10913">W585/W591</f>
        <v>3.49751574664528E-2</v>
      </c>
      <c r="CF585" s="123">
        <f t="shared" ref="CF585" si="10914">X585/X591</f>
        <v>3.3046828689982218E-2</v>
      </c>
      <c r="CG585" s="124">
        <f t="shared" ref="CG585" si="10915">Y585/Y591</f>
        <v>6.4589462423107785E-2</v>
      </c>
      <c r="CH585" s="125">
        <f t="shared" ref="CH585" si="10916">Z585/Z591</f>
        <v>4.536562645551933E-2</v>
      </c>
      <c r="CI585" s="123">
        <f t="shared" ref="CI585" si="10917">AA585/AA591</f>
        <v>5.7738738531582699E-2</v>
      </c>
      <c r="CJ585" s="129">
        <f t="shared" ref="CJ585" si="10918">AB585/AB591</f>
        <v>4.3667935503186345E-2</v>
      </c>
      <c r="CK585" s="130">
        <f t="shared" ref="CK585" si="10919">AC585/AC591</f>
        <v>5.5103672928004367E-2</v>
      </c>
    </row>
    <row r="586" spans="1:89" x14ac:dyDescent="0.25">
      <c r="A586" s="131" t="s">
        <v>35</v>
      </c>
      <c r="B586" s="197">
        <v>0</v>
      </c>
      <c r="C586" s="181">
        <v>742</v>
      </c>
      <c r="D586" s="182">
        <v>0</v>
      </c>
      <c r="E586" s="183">
        <v>523</v>
      </c>
      <c r="F586" s="180">
        <v>22</v>
      </c>
      <c r="G586" s="184">
        <v>687</v>
      </c>
      <c r="H586" s="182">
        <v>74</v>
      </c>
      <c r="I586" s="183">
        <v>995</v>
      </c>
      <c r="J586" s="180">
        <v>128</v>
      </c>
      <c r="K586" s="181">
        <v>45</v>
      </c>
      <c r="L586" s="182">
        <v>661</v>
      </c>
      <c r="M586" s="180">
        <v>98</v>
      </c>
      <c r="N586" s="185">
        <v>437</v>
      </c>
      <c r="O586" s="198">
        <v>262</v>
      </c>
      <c r="P586" s="180">
        <v>134</v>
      </c>
      <c r="Q586" s="181">
        <v>206</v>
      </c>
      <c r="R586" s="182">
        <v>133</v>
      </c>
      <c r="S586" s="183">
        <v>175</v>
      </c>
      <c r="T586" s="180">
        <v>15</v>
      </c>
      <c r="U586" s="184">
        <v>5</v>
      </c>
      <c r="V586" s="182">
        <v>394</v>
      </c>
      <c r="W586" s="199">
        <v>10</v>
      </c>
      <c r="X586" s="180">
        <v>31</v>
      </c>
      <c r="Y586" s="184">
        <v>6</v>
      </c>
      <c r="Z586" s="182">
        <v>54</v>
      </c>
      <c r="AA586" s="180">
        <v>112</v>
      </c>
      <c r="AB586" s="162">
        <f t="shared" si="10397"/>
        <v>2083</v>
      </c>
      <c r="AC586" s="165">
        <f t="shared" si="10428"/>
        <v>3866</v>
      </c>
      <c r="BI586" s="131" t="s">
        <v>35</v>
      </c>
      <c r="BJ586" s="123">
        <f>B586/B591</f>
        <v>0</v>
      </c>
      <c r="BK586" s="124">
        <f t="shared" ref="BK586" si="10920">C586/C591</f>
        <v>2.924483682799937E-2</v>
      </c>
      <c r="BL586" s="125">
        <f t="shared" ref="BL586" si="10921">D586/D591</f>
        <v>0</v>
      </c>
      <c r="BM586" s="126">
        <f t="shared" ref="BM586" si="10922">E586/E591</f>
        <v>4.5281385281385284E-2</v>
      </c>
      <c r="BN586" s="123">
        <f t="shared" ref="BN586" si="10923">F586/F591</f>
        <v>1.407909893766799E-3</v>
      </c>
      <c r="BO586" s="124">
        <f t="shared" ref="BO586" si="10924">G586/G591</f>
        <v>4.7728220091704875E-2</v>
      </c>
      <c r="BP586" s="125">
        <f t="shared" ref="BP586" si="10925">H586/H591</f>
        <v>2.018383656547473E-3</v>
      </c>
      <c r="BQ586" s="126">
        <f t="shared" ref="BQ586" si="10926">I586/I591</f>
        <v>2.7721282701362381E-2</v>
      </c>
      <c r="BR586" s="123">
        <f t="shared" ref="BR586" si="10927">J586/J591</f>
        <v>2.9398254478640331E-2</v>
      </c>
      <c r="BS586" s="124">
        <f t="shared" ref="BS586" si="10928">K586/K591</f>
        <v>9.6112772319521568E-3</v>
      </c>
      <c r="BT586" s="125">
        <f t="shared" ref="BT586" si="10929">L586/L591</f>
        <v>5.2088258471237193E-2</v>
      </c>
      <c r="BU586" s="123">
        <f t="shared" ref="BU586" si="10930">M586/M591</f>
        <v>6.4737746069493986E-3</v>
      </c>
      <c r="BV586" s="127">
        <f t="shared" ref="BV586" si="10931">N586/N591</f>
        <v>1.4778491714575584E-2</v>
      </c>
      <c r="BW586" s="128">
        <f t="shared" ref="BW586" si="10932">O586/O591</f>
        <v>8.657436473581602E-3</v>
      </c>
      <c r="BX586" s="123">
        <f t="shared" ref="BX586" si="10933">P586/P591</f>
        <v>8.3812859644733558E-3</v>
      </c>
      <c r="BY586" s="124">
        <f t="shared" ref="BY586" si="10934">Q586/Q591</f>
        <v>1.3540160378598658E-2</v>
      </c>
      <c r="BZ586" s="125">
        <f t="shared" ref="BZ586" si="10935">R586/R591</f>
        <v>5.7069298433812489E-3</v>
      </c>
      <c r="CA586" s="126">
        <f t="shared" ref="CA586" si="10936">S586/S591</f>
        <v>7.3498530029399416E-3</v>
      </c>
      <c r="CB586" s="123">
        <f t="shared" ref="CB586" si="10937">T586/T591</f>
        <v>4.9067713444553487E-3</v>
      </c>
      <c r="CC586" s="124">
        <f t="shared" ref="CC586" si="10938">U586/U591</f>
        <v>1.4322543683758235E-3</v>
      </c>
      <c r="CD586" s="125">
        <f t="shared" ref="CD586" si="10939">V586/V591</f>
        <v>2.0756506163734065E-2</v>
      </c>
      <c r="CE586" s="126">
        <f t="shared" ref="CE586" si="10940">W586/W591</f>
        <v>3.9122100074331988E-4</v>
      </c>
      <c r="CF586" s="123">
        <f t="shared" ref="CF586" si="10941">X586/X591</f>
        <v>2.2969768820391228E-3</v>
      </c>
      <c r="CG586" s="124">
        <f t="shared" ref="CG586" si="10942">Y586/Y591</f>
        <v>8.0235357047338859E-4</v>
      </c>
      <c r="CH586" s="125">
        <f t="shared" ref="CH586" si="10943">Z586/Z591</f>
        <v>1.2575687005123427E-3</v>
      </c>
      <c r="CI586" s="123">
        <f t="shared" ref="CI586" si="10944">AA586/AA591</f>
        <v>2.5753638851203752E-3</v>
      </c>
      <c r="CJ586" s="129">
        <f t="shared" ref="CJ586" si="10945">AB586/AB591</f>
        <v>8.0990392354320338E-3</v>
      </c>
      <c r="CK586" s="130">
        <f t="shared" ref="CK586" si="10946">AC586/AC591</f>
        <v>1.508182651608247E-2</v>
      </c>
    </row>
    <row r="587" spans="1:89" x14ac:dyDescent="0.25">
      <c r="A587" s="139" t="s">
        <v>36</v>
      </c>
      <c r="B587" s="194"/>
      <c r="C587" s="188"/>
      <c r="D587" s="189"/>
      <c r="E587" s="190"/>
      <c r="F587" s="187"/>
      <c r="G587" s="191"/>
      <c r="H587" s="189"/>
      <c r="I587" s="190"/>
      <c r="J587" s="187"/>
      <c r="K587" s="191"/>
      <c r="L587" s="189"/>
      <c r="M587" s="187"/>
      <c r="N587" s="192"/>
      <c r="O587" s="195"/>
      <c r="P587" s="187"/>
      <c r="Q587" s="191"/>
      <c r="R587" s="189"/>
      <c r="S587" s="190"/>
      <c r="T587" s="187"/>
      <c r="U587" s="191"/>
      <c r="V587" s="189"/>
      <c r="W587" s="190"/>
      <c r="X587" s="187"/>
      <c r="Y587" s="191"/>
      <c r="Z587" s="189"/>
      <c r="AA587" s="187"/>
      <c r="AB587" s="162">
        <f t="shared" si="10397"/>
        <v>0</v>
      </c>
      <c r="AC587" s="165">
        <f t="shared" si="10428"/>
        <v>0</v>
      </c>
      <c r="BI587" s="139" t="s">
        <v>36</v>
      </c>
      <c r="BJ587" s="123">
        <f>B587/B591</f>
        <v>0</v>
      </c>
      <c r="BK587" s="124">
        <f t="shared" ref="BK587" si="10947">C587/C591</f>
        <v>0</v>
      </c>
      <c r="BL587" s="125">
        <f t="shared" ref="BL587" si="10948">D587/D591</f>
        <v>0</v>
      </c>
      <c r="BM587" s="126">
        <f t="shared" ref="BM587" si="10949">E587/E591</f>
        <v>0</v>
      </c>
      <c r="BN587" s="123">
        <f t="shared" ref="BN587" si="10950">F587/F591</f>
        <v>0</v>
      </c>
      <c r="BO587" s="124">
        <f t="shared" ref="BO587" si="10951">G587/G591</f>
        <v>0</v>
      </c>
      <c r="BP587" s="125">
        <f t="shared" ref="BP587" si="10952">H587/H591</f>
        <v>0</v>
      </c>
      <c r="BQ587" s="126">
        <f t="shared" ref="BQ587" si="10953">I587/I591</f>
        <v>0</v>
      </c>
      <c r="BR587" s="123">
        <f t="shared" ref="BR587" si="10954">J587/J591</f>
        <v>0</v>
      </c>
      <c r="BS587" s="124">
        <f t="shared" ref="BS587" si="10955">K587/K591</f>
        <v>0</v>
      </c>
      <c r="BT587" s="125">
        <f t="shared" ref="BT587" si="10956">L587/L591</f>
        <v>0</v>
      </c>
      <c r="BU587" s="123">
        <f t="shared" ref="BU587" si="10957">M587/M591</f>
        <v>0</v>
      </c>
      <c r="BV587" s="127">
        <f t="shared" ref="BV587" si="10958">N587/N591</f>
        <v>0</v>
      </c>
      <c r="BW587" s="128">
        <f t="shared" ref="BW587" si="10959">O587/O591</f>
        <v>0</v>
      </c>
      <c r="BX587" s="123">
        <f t="shared" ref="BX587" si="10960">P587/P591</f>
        <v>0</v>
      </c>
      <c r="BY587" s="124">
        <f t="shared" ref="BY587" si="10961">Q587/Q591</f>
        <v>0</v>
      </c>
      <c r="BZ587" s="125">
        <f t="shared" ref="BZ587" si="10962">R587/R591</f>
        <v>0</v>
      </c>
      <c r="CA587" s="126">
        <f t="shared" ref="CA587" si="10963">S587/S591</f>
        <v>0</v>
      </c>
      <c r="CB587" s="123">
        <f t="shared" ref="CB587" si="10964">T587/T591</f>
        <v>0</v>
      </c>
      <c r="CC587" s="124">
        <f t="shared" ref="CC587" si="10965">U587/U591</f>
        <v>0</v>
      </c>
      <c r="CD587" s="125">
        <f t="shared" ref="CD587" si="10966">V587/V591</f>
        <v>0</v>
      </c>
      <c r="CE587" s="126">
        <f t="shared" ref="CE587" si="10967">W587/W591</f>
        <v>0</v>
      </c>
      <c r="CF587" s="123">
        <f t="shared" ref="CF587" si="10968">X587/X591</f>
        <v>0</v>
      </c>
      <c r="CG587" s="124">
        <f t="shared" ref="CG587" si="10969">Y587/Y591</f>
        <v>0</v>
      </c>
      <c r="CH587" s="125">
        <f t="shared" ref="CH587" si="10970">Z587/Z591</f>
        <v>0</v>
      </c>
      <c r="CI587" s="123">
        <f t="shared" ref="CI587" si="10971">AA587/AA591</f>
        <v>0</v>
      </c>
      <c r="CJ587" s="129">
        <f t="shared" ref="CJ587" si="10972">AB587/AB591</f>
        <v>0</v>
      </c>
      <c r="CK587" s="130">
        <f t="shared" ref="CK587" si="10973">AC587/AC591</f>
        <v>0</v>
      </c>
    </row>
    <row r="588" spans="1:89" x14ac:dyDescent="0.25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62">
        <f t="shared" si="10397"/>
        <v>0</v>
      </c>
      <c r="AC588" s="165">
        <f t="shared" si="10428"/>
        <v>0</v>
      </c>
      <c r="BI588" s="131" t="s">
        <v>37</v>
      </c>
      <c r="BJ588" s="123">
        <f>B588/B591</f>
        <v>0</v>
      </c>
      <c r="BK588" s="124">
        <f t="shared" ref="BK588" si="10974">C588/C591</f>
        <v>0</v>
      </c>
      <c r="BL588" s="125">
        <f t="shared" ref="BL588" si="10975">D588/D591</f>
        <v>0</v>
      </c>
      <c r="BM588" s="126">
        <f t="shared" ref="BM588" si="10976">E588/E591</f>
        <v>0</v>
      </c>
      <c r="BN588" s="123">
        <f t="shared" ref="BN588" si="10977">F588/F591</f>
        <v>0</v>
      </c>
      <c r="BO588" s="124">
        <f t="shared" ref="BO588" si="10978">G588/G591</f>
        <v>0</v>
      </c>
      <c r="BP588" s="125">
        <f t="shared" ref="BP588" si="10979">H588/H591</f>
        <v>0</v>
      </c>
      <c r="BQ588" s="126">
        <f t="shared" ref="BQ588" si="10980">I588/I591</f>
        <v>0</v>
      </c>
      <c r="BR588" s="123">
        <f t="shared" ref="BR588" si="10981">J588/J591</f>
        <v>0</v>
      </c>
      <c r="BS588" s="124">
        <f t="shared" ref="BS588" si="10982">K588/K591</f>
        <v>0</v>
      </c>
      <c r="BT588" s="125">
        <f t="shared" ref="BT588" si="10983">L588/L591</f>
        <v>0</v>
      </c>
      <c r="BU588" s="123">
        <f t="shared" ref="BU588" si="10984">M588/M591</f>
        <v>0</v>
      </c>
      <c r="BV588" s="127">
        <f t="shared" ref="BV588" si="10985">N588/N591</f>
        <v>0</v>
      </c>
      <c r="BW588" s="128">
        <f t="shared" ref="BW588" si="10986">O588/O591</f>
        <v>0</v>
      </c>
      <c r="BX588" s="123">
        <f t="shared" ref="BX588" si="10987">P588/P591</f>
        <v>0</v>
      </c>
      <c r="BY588" s="124">
        <f t="shared" ref="BY588" si="10988">Q588/Q591</f>
        <v>0</v>
      </c>
      <c r="BZ588" s="125">
        <f t="shared" ref="BZ588" si="10989">R588/R591</f>
        <v>0</v>
      </c>
      <c r="CA588" s="126">
        <f t="shared" ref="CA588" si="10990">S588/S591</f>
        <v>0</v>
      </c>
      <c r="CB588" s="123">
        <f t="shared" ref="CB588" si="10991">T588/T591</f>
        <v>0</v>
      </c>
      <c r="CC588" s="124">
        <f t="shared" ref="CC588" si="10992">U588/U591</f>
        <v>0</v>
      </c>
      <c r="CD588" s="125">
        <f t="shared" ref="CD588" si="10993">V588/V591</f>
        <v>0</v>
      </c>
      <c r="CE588" s="126">
        <f t="shared" ref="CE588" si="10994">W588/W591</f>
        <v>0</v>
      </c>
      <c r="CF588" s="123">
        <f t="shared" ref="CF588" si="10995">X588/X591</f>
        <v>0</v>
      </c>
      <c r="CG588" s="124">
        <f t="shared" ref="CG588" si="10996">Y588/Y591</f>
        <v>0</v>
      </c>
      <c r="CH588" s="125">
        <f t="shared" ref="CH588" si="10997">Z588/Z591</f>
        <v>0</v>
      </c>
      <c r="CI588" s="123">
        <f t="shared" ref="CI588" si="10998">AA588/AA591</f>
        <v>0</v>
      </c>
      <c r="CJ588" s="129">
        <f t="shared" ref="CJ588" si="10999">AB588/AB591</f>
        <v>0</v>
      </c>
      <c r="CK588" s="130">
        <f t="shared" ref="CK588" si="11000">AC588/AC591</f>
        <v>0</v>
      </c>
    </row>
    <row r="589" spans="1:89" x14ac:dyDescent="0.25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2">
        <f t="shared" si="10397"/>
        <v>0</v>
      </c>
      <c r="AC589" s="165">
        <f t="shared" si="10428"/>
        <v>0</v>
      </c>
      <c r="BI589" s="139" t="s">
        <v>38</v>
      </c>
      <c r="BJ589" s="123">
        <f>B589/B591</f>
        <v>0</v>
      </c>
      <c r="BK589" s="124">
        <f t="shared" ref="BK589" si="11001">C589/C591</f>
        <v>0</v>
      </c>
      <c r="BL589" s="125">
        <f t="shared" ref="BL589" si="11002">D589/D591</f>
        <v>0</v>
      </c>
      <c r="BM589" s="126">
        <f t="shared" ref="BM589" si="11003">E589/E591</f>
        <v>0</v>
      </c>
      <c r="BN589" s="123">
        <f t="shared" ref="BN589" si="11004">F589/F591</f>
        <v>0</v>
      </c>
      <c r="BO589" s="124">
        <f t="shared" ref="BO589" si="11005">G589/G591</f>
        <v>0</v>
      </c>
      <c r="BP589" s="125">
        <f t="shared" ref="BP589" si="11006">H589/H591</f>
        <v>0</v>
      </c>
      <c r="BQ589" s="126">
        <f t="shared" ref="BQ589" si="11007">I589/I591</f>
        <v>0</v>
      </c>
      <c r="BR589" s="123">
        <f t="shared" ref="BR589" si="11008">J589/J591</f>
        <v>0</v>
      </c>
      <c r="BS589" s="124">
        <f t="shared" ref="BS589" si="11009">K589/K591</f>
        <v>0</v>
      </c>
      <c r="BT589" s="125">
        <f t="shared" ref="BT589" si="11010">L589/L591</f>
        <v>0</v>
      </c>
      <c r="BU589" s="123">
        <f t="shared" ref="BU589" si="11011">M589/M591</f>
        <v>0</v>
      </c>
      <c r="BV589" s="127">
        <f t="shared" ref="BV589" si="11012">N589/N591</f>
        <v>0</v>
      </c>
      <c r="BW589" s="128">
        <f t="shared" ref="BW589" si="11013">O589/O591</f>
        <v>0</v>
      </c>
      <c r="BX589" s="123">
        <f t="shared" ref="BX589" si="11014">P589/P591</f>
        <v>0</v>
      </c>
      <c r="BY589" s="124">
        <f t="shared" ref="BY589" si="11015">Q589/Q591</f>
        <v>0</v>
      </c>
      <c r="BZ589" s="125">
        <f t="shared" ref="BZ589" si="11016">R589/R591</f>
        <v>0</v>
      </c>
      <c r="CA589" s="126">
        <f t="shared" ref="CA589" si="11017">S589/S591</f>
        <v>0</v>
      </c>
      <c r="CB589" s="123">
        <f t="shared" ref="CB589" si="11018">T589/T591</f>
        <v>0</v>
      </c>
      <c r="CC589" s="124">
        <f t="shared" ref="CC589" si="11019">U589/U591</f>
        <v>0</v>
      </c>
      <c r="CD589" s="125">
        <f t="shared" ref="CD589" si="11020">V589/V591</f>
        <v>0</v>
      </c>
      <c r="CE589" s="126">
        <f t="shared" ref="CE589" si="11021">W589/W591</f>
        <v>0</v>
      </c>
      <c r="CF589" s="123">
        <f t="shared" ref="CF589" si="11022">X589/X591</f>
        <v>0</v>
      </c>
      <c r="CG589" s="124">
        <f t="shared" ref="CG589" si="11023">Y589/Y591</f>
        <v>0</v>
      </c>
      <c r="CH589" s="125">
        <f t="shared" ref="CH589" si="11024">Z589/Z591</f>
        <v>0</v>
      </c>
      <c r="CI589" s="123">
        <f t="shared" ref="CI589" si="11025">AA589/AA591</f>
        <v>0</v>
      </c>
      <c r="CJ589" s="129">
        <f t="shared" ref="CJ589" si="11026">AB589/AB591</f>
        <v>0</v>
      </c>
      <c r="CK589" s="130">
        <f t="shared" ref="CK589" si="11027">AC589/AC591</f>
        <v>0</v>
      </c>
    </row>
    <row r="590" spans="1:89" ht="13.8" thickBot="1" x14ac:dyDescent="0.3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2">
        <f t="shared" si="10397"/>
        <v>0</v>
      </c>
      <c r="AC590" s="165">
        <f t="shared" si="10428"/>
        <v>0</v>
      </c>
      <c r="BI590" s="131" t="s">
        <v>39</v>
      </c>
      <c r="BJ590" s="123">
        <f>B590/B591</f>
        <v>0</v>
      </c>
      <c r="BK590" s="124">
        <f t="shared" ref="BK590" si="11028">C590/C591</f>
        <v>0</v>
      </c>
      <c r="BL590" s="125">
        <f t="shared" ref="BL590" si="11029">D590/D591</f>
        <v>0</v>
      </c>
      <c r="BM590" s="126">
        <f t="shared" ref="BM590" si="11030">E590/E591</f>
        <v>0</v>
      </c>
      <c r="BN590" s="123">
        <f t="shared" ref="BN590" si="11031">F590/F591</f>
        <v>0</v>
      </c>
      <c r="BO590" s="124">
        <f t="shared" ref="BO590" si="11032">G590/G591</f>
        <v>0</v>
      </c>
      <c r="BP590" s="125">
        <f t="shared" ref="BP590" si="11033">H590/H591</f>
        <v>0</v>
      </c>
      <c r="BQ590" s="126">
        <f t="shared" ref="BQ590" si="11034">I590/I591</f>
        <v>0</v>
      </c>
      <c r="BR590" s="123">
        <f t="shared" ref="BR590" si="11035">J590/J591</f>
        <v>0</v>
      </c>
      <c r="BS590" s="124">
        <f t="shared" ref="BS590" si="11036">K590/K591</f>
        <v>0</v>
      </c>
      <c r="BT590" s="125">
        <f t="shared" ref="BT590" si="11037">L590/L591</f>
        <v>0</v>
      </c>
      <c r="BU590" s="123">
        <f t="shared" ref="BU590" si="11038">M590/M591</f>
        <v>0</v>
      </c>
      <c r="BV590" s="127">
        <f t="shared" ref="BV590" si="11039">N590/N591</f>
        <v>0</v>
      </c>
      <c r="BW590" s="128">
        <f t="shared" ref="BW590" si="11040">O590/O591</f>
        <v>0</v>
      </c>
      <c r="BX590" s="123">
        <f t="shared" ref="BX590" si="11041">P590/P591</f>
        <v>0</v>
      </c>
      <c r="BY590" s="124">
        <f t="shared" ref="BY590" si="11042">Q590/Q591</f>
        <v>0</v>
      </c>
      <c r="BZ590" s="125">
        <f t="shared" ref="BZ590" si="11043">R590/R591</f>
        <v>0</v>
      </c>
      <c r="CA590" s="126">
        <f t="shared" ref="CA590" si="11044">S590/S591</f>
        <v>0</v>
      </c>
      <c r="CB590" s="123">
        <f t="shared" ref="CB590" si="11045">T590/T591</f>
        <v>0</v>
      </c>
      <c r="CC590" s="124">
        <f t="shared" ref="CC590" si="11046">U590/U591</f>
        <v>0</v>
      </c>
      <c r="CD590" s="125">
        <f t="shared" ref="CD590" si="11047">V590/V591</f>
        <v>0</v>
      </c>
      <c r="CE590" s="126">
        <f t="shared" ref="CE590" si="11048">W590/W591</f>
        <v>0</v>
      </c>
      <c r="CF590" s="123">
        <f t="shared" ref="CF590" si="11049">X590/X591</f>
        <v>0</v>
      </c>
      <c r="CG590" s="124">
        <f t="shared" ref="CG590" si="11050">Y590/Y591</f>
        <v>0</v>
      </c>
      <c r="CH590" s="125">
        <f t="shared" ref="CH590" si="11051">Z590/Z591</f>
        <v>0</v>
      </c>
      <c r="CI590" s="123">
        <f t="shared" ref="CI590" si="11052">AA590/AA591</f>
        <v>0</v>
      </c>
      <c r="CJ590" s="129">
        <f t="shared" ref="CJ590" si="11053">AB590/AB591</f>
        <v>0</v>
      </c>
      <c r="CK590" s="130">
        <f t="shared" ref="CK590" si="11054">AC590/AC591</f>
        <v>0</v>
      </c>
    </row>
    <row r="591" spans="1:89" ht="14.4" thickTop="1" thickBot="1" x14ac:dyDescent="0.3">
      <c r="A591" s="251" t="s">
        <v>13</v>
      </c>
      <c r="B591" s="14">
        <f t="shared" ref="B591:AA591" si="11055">SUM(B568:B590)</f>
        <v>27633</v>
      </c>
      <c r="C591" s="1">
        <f t="shared" si="11055"/>
        <v>25372</v>
      </c>
      <c r="D591" s="14">
        <f t="shared" si="11055"/>
        <v>12887</v>
      </c>
      <c r="E591" s="1">
        <f t="shared" si="11055"/>
        <v>11550</v>
      </c>
      <c r="F591" s="14">
        <f t="shared" si="11055"/>
        <v>15626</v>
      </c>
      <c r="G591" s="1">
        <f t="shared" si="11055"/>
        <v>14394</v>
      </c>
      <c r="H591" s="14">
        <f t="shared" si="11055"/>
        <v>36663</v>
      </c>
      <c r="I591" s="1">
        <f t="shared" si="11055"/>
        <v>35893</v>
      </c>
      <c r="J591" s="14">
        <f t="shared" si="11055"/>
        <v>4354</v>
      </c>
      <c r="K591" s="1">
        <f t="shared" si="11055"/>
        <v>4682</v>
      </c>
      <c r="L591" s="14">
        <f t="shared" si="11055"/>
        <v>12690</v>
      </c>
      <c r="M591" s="1">
        <f t="shared" si="11055"/>
        <v>15138</v>
      </c>
      <c r="N591" s="14">
        <f t="shared" si="11055"/>
        <v>29570</v>
      </c>
      <c r="O591" s="1">
        <f t="shared" si="11055"/>
        <v>30263</v>
      </c>
      <c r="P591" s="14">
        <f t="shared" si="11055"/>
        <v>15988</v>
      </c>
      <c r="Q591" s="1">
        <f t="shared" si="11055"/>
        <v>15214</v>
      </c>
      <c r="R591" s="14">
        <f t="shared" si="11055"/>
        <v>23305</v>
      </c>
      <c r="S591" s="1">
        <f t="shared" si="11055"/>
        <v>23810</v>
      </c>
      <c r="T591" s="14">
        <f t="shared" si="11055"/>
        <v>3057</v>
      </c>
      <c r="U591" s="1">
        <f t="shared" si="11055"/>
        <v>3491</v>
      </c>
      <c r="V591" s="14">
        <f t="shared" si="11055"/>
        <v>18982</v>
      </c>
      <c r="W591" s="1">
        <f t="shared" si="11055"/>
        <v>25561</v>
      </c>
      <c r="X591" s="14">
        <f t="shared" si="11055"/>
        <v>13496</v>
      </c>
      <c r="Y591" s="1">
        <f t="shared" si="11055"/>
        <v>7478</v>
      </c>
      <c r="Z591" s="14">
        <f t="shared" si="11055"/>
        <v>42940</v>
      </c>
      <c r="AA591" s="1">
        <f t="shared" si="11055"/>
        <v>43489</v>
      </c>
      <c r="AB591" s="166">
        <f t="shared" ref="AB591:AC591" si="11056">SUM(AB567:AB590)</f>
        <v>257191</v>
      </c>
      <c r="AC591" s="167">
        <f t="shared" si="11056"/>
        <v>256335</v>
      </c>
      <c r="BI591" s="251" t="s">
        <v>13</v>
      </c>
      <c r="BJ591" s="147">
        <f>SUM(BJ567:BJ590)</f>
        <v>1</v>
      </c>
      <c r="BK591" s="148">
        <f t="shared" ref="BK591:CK591" si="11057">SUM(BK567:BK590)</f>
        <v>0.99999999999999989</v>
      </c>
      <c r="BL591" s="147">
        <f t="shared" si="11057"/>
        <v>0.99999999999999989</v>
      </c>
      <c r="BM591" s="148">
        <f t="shared" si="11057"/>
        <v>0.99999999999999989</v>
      </c>
      <c r="BN591" s="147">
        <f t="shared" si="11057"/>
        <v>1</v>
      </c>
      <c r="BO591" s="148">
        <f t="shared" si="11057"/>
        <v>1</v>
      </c>
      <c r="BP591" s="147">
        <f t="shared" si="11057"/>
        <v>0.99999999999999989</v>
      </c>
      <c r="BQ591" s="148">
        <f t="shared" si="11057"/>
        <v>1</v>
      </c>
      <c r="BR591" s="147">
        <f t="shared" si="11057"/>
        <v>0.99999999999999989</v>
      </c>
      <c r="BS591" s="148">
        <f t="shared" si="11057"/>
        <v>1</v>
      </c>
      <c r="BT591" s="147">
        <f t="shared" si="11057"/>
        <v>1</v>
      </c>
      <c r="BU591" s="148">
        <f t="shared" si="11057"/>
        <v>0.99999999999999989</v>
      </c>
      <c r="BV591" s="147">
        <f t="shared" si="11057"/>
        <v>1.0000000000000002</v>
      </c>
      <c r="BW591" s="148">
        <f t="shared" si="11057"/>
        <v>1</v>
      </c>
      <c r="BX591" s="147">
        <f t="shared" si="11057"/>
        <v>1</v>
      </c>
      <c r="BY591" s="148">
        <f t="shared" si="11057"/>
        <v>1</v>
      </c>
      <c r="BZ591" s="147">
        <f t="shared" si="11057"/>
        <v>1</v>
      </c>
      <c r="CA591" s="148">
        <f t="shared" si="11057"/>
        <v>1</v>
      </c>
      <c r="CB591" s="147">
        <f t="shared" si="11057"/>
        <v>1</v>
      </c>
      <c r="CC591" s="148">
        <f t="shared" si="11057"/>
        <v>1</v>
      </c>
      <c r="CD591" s="147">
        <f t="shared" si="11057"/>
        <v>1</v>
      </c>
      <c r="CE591" s="148">
        <f t="shared" si="11057"/>
        <v>1</v>
      </c>
      <c r="CF591" s="147">
        <f t="shared" si="11057"/>
        <v>0.99999999999999978</v>
      </c>
      <c r="CG591" s="148">
        <f t="shared" si="11057"/>
        <v>1</v>
      </c>
      <c r="CH591" s="147">
        <f t="shared" si="11057"/>
        <v>0.99999999999999978</v>
      </c>
      <c r="CI591" s="148">
        <f t="shared" si="11057"/>
        <v>1</v>
      </c>
      <c r="CJ591" s="147">
        <f t="shared" si="11057"/>
        <v>1</v>
      </c>
      <c r="CK591" s="148">
        <f t="shared" si="11057"/>
        <v>1</v>
      </c>
    </row>
    <row r="592" spans="1:89" ht="13.8" thickTop="1" x14ac:dyDescent="0.25">
      <c r="A592" s="178"/>
    </row>
    <row r="594" spans="1:89" x14ac:dyDescent="0.25">
      <c r="A594" s="299">
        <f>+A563+1</f>
        <v>45250</v>
      </c>
      <c r="B594" s="299"/>
      <c r="C594" s="299"/>
      <c r="D594" s="299"/>
      <c r="BI594" s="298">
        <f>+BI532+2</f>
        <v>45250</v>
      </c>
      <c r="BJ594" s="298"/>
      <c r="BK594" s="298"/>
      <c r="BL594" s="298"/>
    </row>
    <row r="595" spans="1:89" ht="13.8" thickBot="1" x14ac:dyDescent="0.3">
      <c r="AE595" t="s">
        <v>84</v>
      </c>
    </row>
    <row r="596" spans="1:89" ht="14.4" thickTop="1" thickBot="1" x14ac:dyDescent="0.3">
      <c r="A596" s="290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0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0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5">
      <c r="A597" s="291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68" t="s">
        <v>14</v>
      </c>
      <c r="AC597" s="169" t="s">
        <v>15</v>
      </c>
      <c r="AE597" s="291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68" t="s">
        <v>14</v>
      </c>
      <c r="BG597" s="169" t="s">
        <v>15</v>
      </c>
      <c r="BI597" s="291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8" thickTop="1" x14ac:dyDescent="0.25">
      <c r="A598" s="119" t="s">
        <v>16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1"/>
      <c r="AA598" s="176"/>
      <c r="AB598" s="162">
        <f t="shared" ref="AB598:AB621" si="11058">B598+D598+F598+H598+J598+L598+N598+P598+R598+T598+V598+X598+Z598</f>
        <v>0</v>
      </c>
      <c r="AC598" s="163">
        <f>C598+E598+G598+I598+K598+M598+O598+Q598+S598+U598+W598+Y598+AA598</f>
        <v>0</v>
      </c>
      <c r="AE598" s="254" t="str">
        <f>$AE$9</f>
        <v>07:00 - 07:59</v>
      </c>
      <c r="AF598" s="120">
        <f t="shared" ref="AF598:AO600" si="11059">SUMIF($A$9:$A$32,$AE598,B$598:B$621)</f>
        <v>5318</v>
      </c>
      <c r="AG598" s="177">
        <f t="shared" si="11059"/>
        <v>1484</v>
      </c>
      <c r="AH598" s="121">
        <f t="shared" si="11059"/>
        <v>2072</v>
      </c>
      <c r="AI598" s="172">
        <f t="shared" si="11059"/>
        <v>1600</v>
      </c>
      <c r="AJ598" s="120">
        <f t="shared" si="11059"/>
        <v>3569</v>
      </c>
      <c r="AK598" s="122">
        <f t="shared" si="11059"/>
        <v>1239</v>
      </c>
      <c r="AL598" s="121">
        <f t="shared" si="11059"/>
        <v>3996</v>
      </c>
      <c r="AM598" s="172">
        <f t="shared" si="11059"/>
        <v>2395</v>
      </c>
      <c r="AN598" s="120">
        <f t="shared" si="11059"/>
        <v>360</v>
      </c>
      <c r="AO598" s="122">
        <f t="shared" si="11059"/>
        <v>1316</v>
      </c>
      <c r="AP598" s="121">
        <f t="shared" ref="AP598:AY600" si="11060">SUMIF($A$9:$A$32,$AE598,L$598:L$621)</f>
        <v>849</v>
      </c>
      <c r="AQ598" s="120">
        <f t="shared" si="11060"/>
        <v>4511</v>
      </c>
      <c r="AR598" s="171">
        <f t="shared" si="11060"/>
        <v>2693</v>
      </c>
      <c r="AS598" s="173">
        <f t="shared" si="11060"/>
        <v>5168</v>
      </c>
      <c r="AT598" s="120">
        <f t="shared" si="11060"/>
        <v>2383</v>
      </c>
      <c r="AU598" s="122">
        <f t="shared" si="11060"/>
        <v>2433</v>
      </c>
      <c r="AV598" s="121">
        <f t="shared" si="11060"/>
        <v>3011</v>
      </c>
      <c r="AW598" s="172">
        <f t="shared" si="11060"/>
        <v>2433</v>
      </c>
      <c r="AX598" s="120">
        <f t="shared" si="11060"/>
        <v>361</v>
      </c>
      <c r="AY598" s="122">
        <f t="shared" si="11060"/>
        <v>2081</v>
      </c>
      <c r="AZ598" s="121">
        <f t="shared" ref="AZ598:BE600" si="11061">SUMIF($A$9:$A$32,$AE598,V$598:V$621)</f>
        <v>990</v>
      </c>
      <c r="BA598" s="172">
        <f t="shared" si="11061"/>
        <v>4134</v>
      </c>
      <c r="BB598" s="120">
        <f t="shared" si="11061"/>
        <v>2142</v>
      </c>
      <c r="BC598" s="122">
        <f t="shared" si="11061"/>
        <v>2452</v>
      </c>
      <c r="BD598" s="21">
        <f t="shared" si="11061"/>
        <v>5699</v>
      </c>
      <c r="BE598" s="176">
        <f t="shared" si="11061"/>
        <v>3284</v>
      </c>
      <c r="BF598" s="162">
        <f>AF598+AH598+AJ598+AL598+AN598+AP598+AR598+AT598+AV598+AX598+AZ598+BB598+BD598</f>
        <v>33443</v>
      </c>
      <c r="BG598" s="163">
        <f>AG598+AI598+AK598+AM598+AO598+AQ598+AS598+AU598+AW598+AY598+BA598+BC598+BE598</f>
        <v>34530</v>
      </c>
      <c r="BI598" s="119" t="s">
        <v>16</v>
      </c>
      <c r="BJ598" s="123">
        <f>B598/B622</f>
        <v>0</v>
      </c>
      <c r="BK598" s="124">
        <f t="shared" ref="BK598" si="11062">C598/C622</f>
        <v>0</v>
      </c>
      <c r="BL598" s="125">
        <f t="shared" ref="BL598" si="11063">D598/D622</f>
        <v>0</v>
      </c>
      <c r="BM598" s="126">
        <f t="shared" ref="BM598" si="11064">E598/E622</f>
        <v>0</v>
      </c>
      <c r="BN598" s="123">
        <f t="shared" ref="BN598" si="11065">F598/F622</f>
        <v>0</v>
      </c>
      <c r="BO598" s="124">
        <f t="shared" ref="BO598" si="11066">G598/G622</f>
        <v>0</v>
      </c>
      <c r="BP598" s="125">
        <f t="shared" ref="BP598" si="11067">H598/H622</f>
        <v>0</v>
      </c>
      <c r="BQ598" s="126">
        <f t="shared" ref="BQ598" si="11068">I598/I622</f>
        <v>0</v>
      </c>
      <c r="BR598" s="123">
        <f t="shared" ref="BR598" si="11069">J598/J622</f>
        <v>0</v>
      </c>
      <c r="BS598" s="124">
        <f t="shared" ref="BS598" si="11070">K598/K622</f>
        <v>0</v>
      </c>
      <c r="BT598" s="125">
        <f t="shared" ref="BT598" si="11071">L598/L622</f>
        <v>0</v>
      </c>
      <c r="BU598" s="123">
        <f t="shared" ref="BU598" si="11072">M598/M622</f>
        <v>0</v>
      </c>
      <c r="BV598" s="127">
        <f t="shared" ref="BV598" si="11073">N598/N622</f>
        <v>0</v>
      </c>
      <c r="BW598" s="128">
        <f t="shared" ref="BW598" si="11074">O598/O622</f>
        <v>0</v>
      </c>
      <c r="BX598" s="123">
        <f t="shared" ref="BX598" si="11075">P598/P622</f>
        <v>0</v>
      </c>
      <c r="BY598" s="124">
        <f t="shared" ref="BY598" si="11076">Q598/Q622</f>
        <v>0</v>
      </c>
      <c r="BZ598" s="125">
        <f t="shared" ref="BZ598" si="11077">R598/R622</f>
        <v>0</v>
      </c>
      <c r="CA598" s="126">
        <f t="shared" ref="CA598" si="11078">S598/S622</f>
        <v>0</v>
      </c>
      <c r="CB598" s="123">
        <f t="shared" ref="CB598" si="11079">T598/T622</f>
        <v>0</v>
      </c>
      <c r="CC598" s="124">
        <f t="shared" ref="CC598" si="11080">U598/U622</f>
        <v>0</v>
      </c>
      <c r="CD598" s="125">
        <f t="shared" ref="CD598" si="11081">V598/V622</f>
        <v>0</v>
      </c>
      <c r="CE598" s="126">
        <f t="shared" ref="CE598" si="11082">W598/W622</f>
        <v>0</v>
      </c>
      <c r="CF598" s="123">
        <f t="shared" ref="CF598" si="11083">X598/X622</f>
        <v>0</v>
      </c>
      <c r="CG598" s="124">
        <f t="shared" ref="CG598" si="11084">Y598/Y622</f>
        <v>0</v>
      </c>
      <c r="CH598" s="125">
        <f t="shared" ref="CH598" si="11085">Z598/Z622</f>
        <v>0</v>
      </c>
      <c r="CI598" s="123">
        <f t="shared" ref="CI598" si="11086">AA598/AA622</f>
        <v>0</v>
      </c>
      <c r="CJ598" s="129">
        <f t="shared" ref="CJ598" si="11087">AB598/AB622</f>
        <v>0</v>
      </c>
      <c r="CK598" s="130">
        <f t="shared" ref="CK598" si="11088">AC598/AC622</f>
        <v>0</v>
      </c>
    </row>
    <row r="599" spans="1:89" x14ac:dyDescent="0.25">
      <c r="A599" s="131" t="s">
        <v>17</v>
      </c>
      <c r="B599" s="180">
        <v>906</v>
      </c>
      <c r="C599" s="181">
        <v>0</v>
      </c>
      <c r="D599" s="182">
        <v>668</v>
      </c>
      <c r="E599" s="183">
        <v>3</v>
      </c>
      <c r="F599" s="180">
        <v>1254</v>
      </c>
      <c r="G599" s="184">
        <v>9</v>
      </c>
      <c r="H599" s="182">
        <v>1060</v>
      </c>
      <c r="I599" s="183">
        <v>37</v>
      </c>
      <c r="J599" s="180">
        <v>29</v>
      </c>
      <c r="K599" s="184">
        <v>50</v>
      </c>
      <c r="L599" s="182">
        <v>63</v>
      </c>
      <c r="M599" s="180">
        <v>206</v>
      </c>
      <c r="N599" s="185">
        <v>498</v>
      </c>
      <c r="O599" s="186">
        <v>374</v>
      </c>
      <c r="P599" s="180">
        <v>115</v>
      </c>
      <c r="Q599" s="184">
        <v>171</v>
      </c>
      <c r="R599" s="182">
        <v>77</v>
      </c>
      <c r="S599" s="183">
        <v>329</v>
      </c>
      <c r="T599" s="180">
        <v>2</v>
      </c>
      <c r="U599" s="184">
        <v>85</v>
      </c>
      <c r="V599" s="182">
        <v>10</v>
      </c>
      <c r="W599" s="183">
        <v>181</v>
      </c>
      <c r="X599" s="180">
        <v>3</v>
      </c>
      <c r="Y599" s="184">
        <v>105</v>
      </c>
      <c r="Z599" s="182">
        <v>67</v>
      </c>
      <c r="AA599" s="180">
        <v>0</v>
      </c>
      <c r="AB599" s="162">
        <f t="shared" si="11058"/>
        <v>4752</v>
      </c>
      <c r="AC599" s="165">
        <f t="shared" ref="AC599:AC621" si="11089">SUM(C599,E599,G599,I599,K599,M599,O599,Q599,S599,U599,W599,Y599,AA599)</f>
        <v>1550</v>
      </c>
      <c r="AE599" s="256" t="str">
        <f>$AE$10</f>
        <v>08:00 - 08:59</v>
      </c>
      <c r="AF599" s="120">
        <f t="shared" si="11059"/>
        <v>3835</v>
      </c>
      <c r="AG599" s="181">
        <f t="shared" si="11059"/>
        <v>1274</v>
      </c>
      <c r="AH599" s="182">
        <f t="shared" si="11059"/>
        <v>1699</v>
      </c>
      <c r="AI599" s="183">
        <f t="shared" si="11059"/>
        <v>1247</v>
      </c>
      <c r="AJ599" s="180">
        <f t="shared" si="11059"/>
        <v>2277</v>
      </c>
      <c r="AK599" s="184">
        <f t="shared" si="11059"/>
        <v>977</v>
      </c>
      <c r="AL599" s="182">
        <f t="shared" si="11059"/>
        <v>3325</v>
      </c>
      <c r="AM599" s="183">
        <f t="shared" si="11059"/>
        <v>2141</v>
      </c>
      <c r="AN599" s="180">
        <f t="shared" si="11059"/>
        <v>266</v>
      </c>
      <c r="AO599" s="184">
        <f t="shared" si="11059"/>
        <v>1128</v>
      </c>
      <c r="AP599" s="182">
        <f t="shared" si="11060"/>
        <v>713</v>
      </c>
      <c r="AQ599" s="180">
        <f t="shared" si="11060"/>
        <v>3749</v>
      </c>
      <c r="AR599" s="185">
        <f t="shared" si="11060"/>
        <v>1965</v>
      </c>
      <c r="AS599" s="186">
        <f t="shared" si="11060"/>
        <v>4530</v>
      </c>
      <c r="AT599" s="180">
        <f t="shared" si="11060"/>
        <v>1758</v>
      </c>
      <c r="AU599" s="184">
        <f t="shared" si="11060"/>
        <v>1995</v>
      </c>
      <c r="AV599" s="182">
        <f t="shared" si="11060"/>
        <v>2390</v>
      </c>
      <c r="AW599" s="183">
        <f t="shared" si="11060"/>
        <v>1955</v>
      </c>
      <c r="AX599" s="180">
        <f t="shared" si="11060"/>
        <v>301</v>
      </c>
      <c r="AY599" s="184">
        <f t="shared" si="11060"/>
        <v>1533</v>
      </c>
      <c r="AZ599" s="182">
        <f t="shared" si="11061"/>
        <v>865</v>
      </c>
      <c r="BA599" s="183">
        <f t="shared" si="11061"/>
        <v>3526</v>
      </c>
      <c r="BB599" s="180">
        <f t="shared" si="11061"/>
        <v>1559</v>
      </c>
      <c r="BC599" s="184">
        <f t="shared" si="11061"/>
        <v>1881</v>
      </c>
      <c r="BD599" s="182">
        <f t="shared" si="11061"/>
        <v>4296</v>
      </c>
      <c r="BE599" s="180">
        <f t="shared" si="11061"/>
        <v>2664</v>
      </c>
      <c r="BF599" s="164">
        <f>SUM(AF599,AH599,AJ599,AL599,AN599,AP599,AR599,AT599,AV599,AX599,AZ599,BB599,BD599)</f>
        <v>25249</v>
      </c>
      <c r="BG599" s="165">
        <f>SUM(AG599,AI599,AK599,AM599,AO599,AQ599,AS599,AU599,AW599,AY599,BA599,BC599,BE599)</f>
        <v>28600</v>
      </c>
      <c r="BI599" s="131" t="s">
        <v>17</v>
      </c>
      <c r="BJ599" s="123">
        <f>B599/B622</f>
        <v>2.106437887982144E-2</v>
      </c>
      <c r="BK599" s="124">
        <f t="shared" ref="BK599" si="11090">C599/C622</f>
        <v>0</v>
      </c>
      <c r="BL599" s="125">
        <f t="shared" ref="BL599" si="11091">D599/D622</f>
        <v>3.0046779417056496E-2</v>
      </c>
      <c r="BM599" s="126">
        <f t="shared" ref="BM599" si="11092">E599/E622</f>
        <v>1.5607116845281447E-4</v>
      </c>
      <c r="BN599" s="123">
        <f t="shared" ref="BN599" si="11093">F599/F622</f>
        <v>4.3147644771702853E-2</v>
      </c>
      <c r="BO599" s="124">
        <f t="shared" ref="BO599" si="11094">G599/G622</f>
        <v>3.996447602131439E-4</v>
      </c>
      <c r="BP599" s="125">
        <f t="shared" ref="BP599" si="11095">H599/H622</f>
        <v>2.3633282796753769E-2</v>
      </c>
      <c r="BQ599" s="126">
        <f t="shared" ref="BQ599" si="11096">I599/I622</f>
        <v>7.8022858588840626E-4</v>
      </c>
      <c r="BR599" s="123">
        <f t="shared" ref="BR599" si="11097">J599/J622</f>
        <v>3.4834834834834836E-3</v>
      </c>
      <c r="BS599" s="124">
        <f t="shared" ref="BS599" si="11098">K599/K622</f>
        <v>5.5108563870825524E-3</v>
      </c>
      <c r="BT599" s="125">
        <f t="shared" ref="BT599" si="11099">L599/L622</f>
        <v>2.4006401707121899E-3</v>
      </c>
      <c r="BU599" s="123">
        <f t="shared" ref="BU599" si="11100">M599/M622</f>
        <v>6.6709844559585492E-3</v>
      </c>
      <c r="BV599" s="127">
        <f t="shared" ref="BV599" si="11101">N599/N622</f>
        <v>1.1462505178842701E-2</v>
      </c>
      <c r="BW599" s="128">
        <f t="shared" ref="BW599" si="11102">O599/O622</f>
        <v>7.8964592614488103E-3</v>
      </c>
      <c r="BX599" s="123">
        <f t="shared" ref="BX599" si="11103">P599/P622</f>
        <v>4.8576497423333618E-3</v>
      </c>
      <c r="BY599" s="124">
        <f t="shared" ref="BY599" si="11104">Q599/Q622</f>
        <v>6.6415504718996387E-3</v>
      </c>
      <c r="BZ599" s="125">
        <f t="shared" ref="BZ599" si="11105">R599/R622</f>
        <v>2.5002435302139817E-3</v>
      </c>
      <c r="CA599" s="126">
        <f t="shared" ref="CA599" si="11106">S599/S622</f>
        <v>9.9645637096041437E-3</v>
      </c>
      <c r="CB599" s="123">
        <f t="shared" ref="CB599" si="11107">T599/T622</f>
        <v>2.0179598425991324E-4</v>
      </c>
      <c r="CC599" s="124">
        <f t="shared" ref="CC599" si="11108">U599/U622</f>
        <v>7.6728651381115726E-3</v>
      </c>
      <c r="CD599" s="125">
        <f t="shared" ref="CD599" si="11109">V599/V622</f>
        <v>3.3789491468153406E-4</v>
      </c>
      <c r="CE599" s="126">
        <f t="shared" ref="CE599" si="11110">W599/W622</f>
        <v>4.6496095355528155E-3</v>
      </c>
      <c r="CF599" s="123">
        <f t="shared" ref="CF599" si="11111">X599/X622</f>
        <v>1.120197154699227E-4</v>
      </c>
      <c r="CG599" s="124">
        <f t="shared" ref="CG599" si="11112">Y599/Y622</f>
        <v>6.0389946511761657E-3</v>
      </c>
      <c r="CH599" s="125">
        <f t="shared" ref="CH599" si="11113">Z599/Z622</f>
        <v>1.1922132460229901E-3</v>
      </c>
      <c r="CI599" s="123">
        <f t="shared" ref="CI599" si="11114">AA599/AA622</f>
        <v>0</v>
      </c>
      <c r="CJ599" s="129">
        <f t="shared" ref="CJ599" si="11115">AB599/AB622</f>
        <v>1.205699671172817E-2</v>
      </c>
      <c r="CK599" s="130">
        <f t="shared" ref="CK599" si="11116">AC599/AC622</f>
        <v>3.9447832150746711E-3</v>
      </c>
    </row>
    <row r="600" spans="1:89" ht="13.8" thickBot="1" x14ac:dyDescent="0.3">
      <c r="A600" s="139" t="s">
        <v>18</v>
      </c>
      <c r="B600" s="187">
        <v>3363</v>
      </c>
      <c r="C600" s="188">
        <v>622</v>
      </c>
      <c r="D600" s="189">
        <v>1782</v>
      </c>
      <c r="E600" s="190">
        <v>511</v>
      </c>
      <c r="F600" s="187">
        <v>2926</v>
      </c>
      <c r="G600" s="191">
        <v>415</v>
      </c>
      <c r="H600" s="189">
        <v>3059</v>
      </c>
      <c r="I600" s="190">
        <v>928</v>
      </c>
      <c r="J600" s="187">
        <v>97</v>
      </c>
      <c r="K600" s="191">
        <v>465</v>
      </c>
      <c r="L600" s="189">
        <v>397</v>
      </c>
      <c r="M600" s="187">
        <v>1806</v>
      </c>
      <c r="N600" s="192">
        <v>1933</v>
      </c>
      <c r="O600" s="193">
        <v>2755</v>
      </c>
      <c r="P600" s="187">
        <v>844</v>
      </c>
      <c r="Q600" s="191">
        <v>1318</v>
      </c>
      <c r="R600" s="189">
        <v>1521</v>
      </c>
      <c r="S600" s="190">
        <v>1590</v>
      </c>
      <c r="T600" s="187">
        <v>97</v>
      </c>
      <c r="U600" s="191">
        <v>893</v>
      </c>
      <c r="V600" s="189">
        <v>613</v>
      </c>
      <c r="W600" s="190">
        <v>2174</v>
      </c>
      <c r="X600" s="187">
        <v>1417</v>
      </c>
      <c r="Y600" s="191">
        <v>1168</v>
      </c>
      <c r="Z600" s="189">
        <v>3682</v>
      </c>
      <c r="AA600" s="187">
        <v>2352</v>
      </c>
      <c r="AB600" s="162">
        <f t="shared" si="11058"/>
        <v>21731</v>
      </c>
      <c r="AC600" s="165">
        <f t="shared" si="11089"/>
        <v>16997</v>
      </c>
      <c r="AE600" s="254">
        <f>$AE$11</f>
        <v>0</v>
      </c>
      <c r="AF600" s="120">
        <f t="shared" si="11059"/>
        <v>0</v>
      </c>
      <c r="AG600" s="188">
        <f t="shared" si="11059"/>
        <v>0</v>
      </c>
      <c r="AH600" s="189">
        <f t="shared" si="11059"/>
        <v>0</v>
      </c>
      <c r="AI600" s="190">
        <f t="shared" si="11059"/>
        <v>0</v>
      </c>
      <c r="AJ600" s="187">
        <f t="shared" si="11059"/>
        <v>0</v>
      </c>
      <c r="AK600" s="191">
        <f t="shared" si="11059"/>
        <v>0</v>
      </c>
      <c r="AL600" s="189">
        <f t="shared" si="11059"/>
        <v>0</v>
      </c>
      <c r="AM600" s="190">
        <f t="shared" si="11059"/>
        <v>0</v>
      </c>
      <c r="AN600" s="187">
        <f t="shared" si="11059"/>
        <v>0</v>
      </c>
      <c r="AO600" s="191">
        <f t="shared" si="11059"/>
        <v>0</v>
      </c>
      <c r="AP600" s="189">
        <f t="shared" si="11060"/>
        <v>0</v>
      </c>
      <c r="AQ600" s="187">
        <f t="shared" si="11060"/>
        <v>0</v>
      </c>
      <c r="AR600" s="192">
        <f t="shared" si="11060"/>
        <v>0</v>
      </c>
      <c r="AS600" s="193">
        <f t="shared" si="11060"/>
        <v>0</v>
      </c>
      <c r="AT600" s="187">
        <f t="shared" si="11060"/>
        <v>0</v>
      </c>
      <c r="AU600" s="191">
        <f t="shared" si="11060"/>
        <v>0</v>
      </c>
      <c r="AV600" s="189">
        <f t="shared" si="11060"/>
        <v>0</v>
      </c>
      <c r="AW600" s="190">
        <f t="shared" si="11060"/>
        <v>0</v>
      </c>
      <c r="AX600" s="187">
        <f t="shared" si="11060"/>
        <v>0</v>
      </c>
      <c r="AY600" s="191">
        <f t="shared" si="11060"/>
        <v>0</v>
      </c>
      <c r="AZ600" s="189">
        <f t="shared" si="11061"/>
        <v>0</v>
      </c>
      <c r="BA600" s="190">
        <f t="shared" si="11061"/>
        <v>0</v>
      </c>
      <c r="BB600" s="187">
        <f t="shared" si="11061"/>
        <v>0</v>
      </c>
      <c r="BC600" s="191">
        <f t="shared" si="11061"/>
        <v>0</v>
      </c>
      <c r="BD600" s="189">
        <f t="shared" si="11061"/>
        <v>0</v>
      </c>
      <c r="BE600" s="187">
        <f t="shared" si="11061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18</v>
      </c>
      <c r="BJ600" s="123">
        <f>B600/B622</f>
        <v>7.8189300411522639E-2</v>
      </c>
      <c r="BK600" s="124">
        <f t="shared" ref="BK600" si="11117">C600/C622</f>
        <v>1.7586021657383585E-2</v>
      </c>
      <c r="BL600" s="125">
        <f t="shared" ref="BL600" si="11118">D600/D622</f>
        <v>8.0154731917956093E-2</v>
      </c>
      <c r="BM600" s="126">
        <f t="shared" ref="BM600" si="11119">E600/E622</f>
        <v>2.6584122359796066E-2</v>
      </c>
      <c r="BN600" s="123">
        <f t="shared" ref="BN600" si="11120">F600/F622</f>
        <v>0.10067783780063999</v>
      </c>
      <c r="BO600" s="124">
        <f t="shared" ref="BO600" si="11121">G600/G622</f>
        <v>1.8428063943161634E-2</v>
      </c>
      <c r="BP600" s="125">
        <f t="shared" ref="BP600" si="11122">H600/H622</f>
        <v>6.8202086863462047E-2</v>
      </c>
      <c r="BQ600" s="126">
        <f t="shared" ref="BQ600" si="11123">I600/I622</f>
        <v>1.956897642444435E-2</v>
      </c>
      <c r="BR600" s="123">
        <f t="shared" ref="BR600" si="11124">J600/J622</f>
        <v>1.1651651651651652E-2</v>
      </c>
      <c r="BS600" s="124">
        <f t="shared" ref="BS600" si="11125">K600/K622</f>
        <v>5.1250964399867739E-2</v>
      </c>
      <c r="BT600" s="125">
        <f t="shared" ref="BT600" si="11126">L600/L622</f>
        <v>1.5127843615440308E-2</v>
      </c>
      <c r="BU600" s="123">
        <f t="shared" ref="BU600" si="11127">M600/M622</f>
        <v>5.8484455958549224E-2</v>
      </c>
      <c r="BV600" s="127">
        <f t="shared" ref="BV600" si="11128">N600/N622</f>
        <v>4.4492013073700688E-2</v>
      </c>
      <c r="BW600" s="128">
        <f t="shared" ref="BW600" si="11129">O600/O622</f>
        <v>5.8167768089014631E-2</v>
      </c>
      <c r="BX600" s="123">
        <f t="shared" ref="BX600" si="11130">P600/P622</f>
        <v>3.5650925065472669E-2</v>
      </c>
      <c r="BY600" s="124">
        <f t="shared" ref="BY600" si="11131">Q600/Q622</f>
        <v>5.1190429953004234E-2</v>
      </c>
      <c r="BZ600" s="125">
        <f t="shared" ref="BZ600" si="11132">R600/R622</f>
        <v>4.9387927395525541E-2</v>
      </c>
      <c r="CA600" s="126">
        <f t="shared" ref="CA600" si="11133">S600/S622</f>
        <v>4.8157010025138565E-2</v>
      </c>
      <c r="CB600" s="123">
        <f t="shared" ref="CB600" si="11134">T600/T622</f>
        <v>9.7871052366057913E-3</v>
      </c>
      <c r="CC600" s="124">
        <f t="shared" ref="CC600" si="11135">U600/U622</f>
        <v>8.0610218450983928E-2</v>
      </c>
      <c r="CD600" s="125">
        <f t="shared" ref="CD600" si="11136">V600/V622</f>
        <v>2.0712958269978037E-2</v>
      </c>
      <c r="CE600" s="126">
        <f t="shared" ref="CE600" si="11137">W600/W622</f>
        <v>5.584669132757912E-2</v>
      </c>
      <c r="CF600" s="123">
        <f t="shared" ref="CF600" si="11138">X600/X622</f>
        <v>5.2910645606960155E-2</v>
      </c>
      <c r="CG600" s="124">
        <f t="shared" ref="CG600" si="11139">Y600/Y622</f>
        <v>6.7176626214988211E-2</v>
      </c>
      <c r="CH600" s="125">
        <f t="shared" ref="CH600" si="11140">Z600/Z622</f>
        <v>6.5518345848606718E-2</v>
      </c>
      <c r="CI600" s="123">
        <f t="shared" ref="CI600" si="11141">AA600/AA622</f>
        <v>4.2827488255216865E-2</v>
      </c>
      <c r="CJ600" s="129">
        <f t="shared" ref="CJ600" si="11142">AB600/AB622</f>
        <v>5.513690983639833E-2</v>
      </c>
      <c r="CK600" s="130">
        <f t="shared" ref="CK600" si="11143">AC600/AC622</f>
        <v>4.3257729230080116E-2</v>
      </c>
    </row>
    <row r="601" spans="1:89" ht="14.4" thickTop="1" thickBot="1" x14ac:dyDescent="0.3">
      <c r="A601" s="131" t="s">
        <v>19</v>
      </c>
      <c r="B601" s="180">
        <v>5092</v>
      </c>
      <c r="C601" s="181">
        <v>1454</v>
      </c>
      <c r="D601" s="182">
        <v>2096</v>
      </c>
      <c r="E601" s="183">
        <v>1244</v>
      </c>
      <c r="F601" s="180">
        <v>3941</v>
      </c>
      <c r="G601" s="184">
        <v>1192</v>
      </c>
      <c r="H601" s="182">
        <v>4205</v>
      </c>
      <c r="I601" s="183">
        <v>2017</v>
      </c>
      <c r="J601" s="180">
        <v>272</v>
      </c>
      <c r="K601" s="184">
        <v>1019</v>
      </c>
      <c r="L601" s="182">
        <v>734</v>
      </c>
      <c r="M601" s="180">
        <v>3202</v>
      </c>
      <c r="N601" s="185">
        <v>2670</v>
      </c>
      <c r="O601" s="186">
        <v>4162</v>
      </c>
      <c r="P601" s="180">
        <v>1754</v>
      </c>
      <c r="Q601" s="184">
        <v>2073</v>
      </c>
      <c r="R601" s="182">
        <v>2540</v>
      </c>
      <c r="S601" s="183">
        <v>2168</v>
      </c>
      <c r="T601" s="180">
        <v>274</v>
      </c>
      <c r="U601" s="184">
        <v>1625</v>
      </c>
      <c r="V601" s="182">
        <v>894</v>
      </c>
      <c r="W601" s="183">
        <v>3671</v>
      </c>
      <c r="X601" s="180">
        <v>2134</v>
      </c>
      <c r="Y601" s="184">
        <v>1887</v>
      </c>
      <c r="Z601" s="182">
        <v>5046</v>
      </c>
      <c r="AA601" s="180">
        <v>2784</v>
      </c>
      <c r="AB601" s="162">
        <f t="shared" si="11058"/>
        <v>31652</v>
      </c>
      <c r="AC601" s="165">
        <f t="shared" si="11089"/>
        <v>28498</v>
      </c>
      <c r="AE601" s="251" t="s">
        <v>13</v>
      </c>
      <c r="AF601" s="14">
        <f t="shared" ref="AF601:BG601" si="11144">SUM(AF598:AF600)</f>
        <v>9153</v>
      </c>
      <c r="AG601" s="1">
        <f t="shared" si="11144"/>
        <v>2758</v>
      </c>
      <c r="AH601" s="14">
        <f t="shared" si="11144"/>
        <v>3771</v>
      </c>
      <c r="AI601" s="1">
        <f t="shared" si="11144"/>
        <v>2847</v>
      </c>
      <c r="AJ601" s="14">
        <f t="shared" si="11144"/>
        <v>5846</v>
      </c>
      <c r="AK601" s="1">
        <f t="shared" si="11144"/>
        <v>2216</v>
      </c>
      <c r="AL601" s="14">
        <f t="shared" si="11144"/>
        <v>7321</v>
      </c>
      <c r="AM601" s="1">
        <f t="shared" si="11144"/>
        <v>4536</v>
      </c>
      <c r="AN601" s="14">
        <f t="shared" si="11144"/>
        <v>626</v>
      </c>
      <c r="AO601" s="1">
        <f t="shared" si="11144"/>
        <v>2444</v>
      </c>
      <c r="AP601" s="14">
        <f t="shared" si="11144"/>
        <v>1562</v>
      </c>
      <c r="AQ601" s="1">
        <f t="shared" si="11144"/>
        <v>8260</v>
      </c>
      <c r="AR601" s="14">
        <f t="shared" si="11144"/>
        <v>4658</v>
      </c>
      <c r="AS601" s="1">
        <f t="shared" si="11144"/>
        <v>9698</v>
      </c>
      <c r="AT601" s="14">
        <f t="shared" si="11144"/>
        <v>4141</v>
      </c>
      <c r="AU601" s="1">
        <f t="shared" si="11144"/>
        <v>4428</v>
      </c>
      <c r="AV601" s="14">
        <f t="shared" si="11144"/>
        <v>5401</v>
      </c>
      <c r="AW601" s="1">
        <f t="shared" si="11144"/>
        <v>4388</v>
      </c>
      <c r="AX601" s="14">
        <f t="shared" si="11144"/>
        <v>662</v>
      </c>
      <c r="AY601" s="1">
        <f t="shared" si="11144"/>
        <v>3614</v>
      </c>
      <c r="AZ601" s="14">
        <f t="shared" si="11144"/>
        <v>1855</v>
      </c>
      <c r="BA601" s="1">
        <f t="shared" si="11144"/>
        <v>7660</v>
      </c>
      <c r="BB601" s="14">
        <f t="shared" si="11144"/>
        <v>3701</v>
      </c>
      <c r="BC601" s="1">
        <f t="shared" si="11144"/>
        <v>4333</v>
      </c>
      <c r="BD601" s="14">
        <f t="shared" si="11144"/>
        <v>9995</v>
      </c>
      <c r="BE601" s="1">
        <f t="shared" si="11144"/>
        <v>5948</v>
      </c>
      <c r="BF601" s="166">
        <f t="shared" si="11144"/>
        <v>58692</v>
      </c>
      <c r="BG601" s="167">
        <f t="shared" si="11144"/>
        <v>63130</v>
      </c>
      <c r="BI601" s="131" t="s">
        <v>19</v>
      </c>
      <c r="BJ601" s="123">
        <f>B601/B622</f>
        <v>0.11838831926716421</v>
      </c>
      <c r="BK601" s="124">
        <f t="shared" ref="BK601" si="11145">C601/C622</f>
        <v>4.1109446125137832E-2</v>
      </c>
      <c r="BL601" s="125">
        <f t="shared" ref="BL601" si="11146">D601/D622</f>
        <v>9.4278517452320978E-2</v>
      </c>
      <c r="BM601" s="126">
        <f t="shared" ref="BM601" si="11147">E601/E622</f>
        <v>6.4717511185100413E-2</v>
      </c>
      <c r="BN601" s="123">
        <f t="shared" ref="BN601" si="11148">F601/F622</f>
        <v>0.13560196813818257</v>
      </c>
      <c r="BO601" s="124">
        <f t="shared" ref="BO601" si="11149">G601/G622</f>
        <v>5.2930728241563058E-2</v>
      </c>
      <c r="BP601" s="125">
        <f t="shared" ref="BP601" si="11150">H601/H622</f>
        <v>9.3752786943726032E-2</v>
      </c>
      <c r="BQ601" s="126">
        <f t="shared" ref="BQ601" si="11151">I601/I622</f>
        <v>4.2533001560457175E-2</v>
      </c>
      <c r="BR601" s="123">
        <f t="shared" ref="BR601" si="11152">J601/J622</f>
        <v>3.2672672672672674E-2</v>
      </c>
      <c r="BS601" s="124">
        <f t="shared" ref="BS601" si="11153">K601/K622</f>
        <v>0.11231125316874242</v>
      </c>
      <c r="BT601" s="125">
        <f t="shared" ref="BT601" si="11154">L601/L622</f>
        <v>2.7969363258773767E-2</v>
      </c>
      <c r="BU601" s="123">
        <f t="shared" ref="BU601" si="11155">M601/M622</f>
        <v>0.10369170984455958</v>
      </c>
      <c r="BV601" s="127">
        <f t="shared" ref="BV601" si="11156">N601/N622</f>
        <v>6.1455600055240991E-2</v>
      </c>
      <c r="BW601" s="128">
        <f t="shared" ref="BW601" si="11157">O601/O622</f>
        <v>8.7874501192914303E-2</v>
      </c>
      <c r="BX601" s="123">
        <f t="shared" ref="BX601" si="11158">P601/P622</f>
        <v>7.4089718678719274E-2</v>
      </c>
      <c r="BY601" s="124">
        <f t="shared" ref="BY601" si="11159">Q601/Q622</f>
        <v>8.0514234668116677E-2</v>
      </c>
      <c r="BZ601" s="125">
        <f t="shared" ref="BZ601" si="11160">R601/R622</f>
        <v>8.2475565801863812E-2</v>
      </c>
      <c r="CA601" s="126">
        <f t="shared" ref="CA601" si="11161">S601/S622</f>
        <v>6.5663143229245546E-2</v>
      </c>
      <c r="CB601" s="123">
        <f t="shared" ref="CB601" si="11162">T601/T622</f>
        <v>2.7646049843608113E-2</v>
      </c>
      <c r="CC601" s="124">
        <f t="shared" ref="CC601" si="11163">U601/U622</f>
        <v>0.14668712764036829</v>
      </c>
      <c r="CD601" s="125">
        <f t="shared" ref="CD601" si="11164">V601/V622</f>
        <v>3.0207805372529144E-2</v>
      </c>
      <c r="CE601" s="126">
        <f t="shared" ref="CE601" si="11165">W601/W622</f>
        <v>9.4302301685162349E-2</v>
      </c>
      <c r="CF601" s="123">
        <f t="shared" ref="CF601" si="11166">X601/X622</f>
        <v>7.9683357604271685E-2</v>
      </c>
      <c r="CG601" s="124">
        <f t="shared" ref="CG601" si="11167">Y601/Y622</f>
        <v>0.10852936101685168</v>
      </c>
      <c r="CH601" s="125">
        <f t="shared" ref="CH601" si="11168">Z601/Z622</f>
        <v>8.9789672230328479E-2</v>
      </c>
      <c r="CI601" s="123">
        <f t="shared" ref="CI601" si="11169">AA601/AA622</f>
        <v>5.0693761608215884E-2</v>
      </c>
      <c r="CJ601" s="129">
        <f t="shared" ref="CJ601" si="11170">AB601/AB622</f>
        <v>8.0308935168270201E-2</v>
      </c>
      <c r="CK601" s="130">
        <f t="shared" ref="CK601" si="11171">AC601/AC622</f>
        <v>7.2528020685934169E-2</v>
      </c>
    </row>
    <row r="602" spans="1:89" ht="13.8" thickTop="1" x14ac:dyDescent="0.25">
      <c r="A602" s="139" t="s">
        <v>20</v>
      </c>
      <c r="B602" s="266">
        <v>5318</v>
      </c>
      <c r="C602" s="267">
        <v>1484</v>
      </c>
      <c r="D602" s="268">
        <v>2072</v>
      </c>
      <c r="E602" s="269">
        <v>1600</v>
      </c>
      <c r="F602" s="266">
        <v>3569</v>
      </c>
      <c r="G602" s="270">
        <v>1239</v>
      </c>
      <c r="H602" s="268">
        <v>3996</v>
      </c>
      <c r="I602" s="269">
        <v>2395</v>
      </c>
      <c r="J602" s="266">
        <v>360</v>
      </c>
      <c r="K602" s="270">
        <v>1316</v>
      </c>
      <c r="L602" s="268">
        <v>849</v>
      </c>
      <c r="M602" s="266">
        <v>4511</v>
      </c>
      <c r="N602" s="271">
        <v>2693</v>
      </c>
      <c r="O602" s="272">
        <v>5168</v>
      </c>
      <c r="P602" s="266">
        <v>2383</v>
      </c>
      <c r="Q602" s="270">
        <v>2433</v>
      </c>
      <c r="R602" s="268">
        <v>3011</v>
      </c>
      <c r="S602" s="269">
        <v>2433</v>
      </c>
      <c r="T602" s="266">
        <v>361</v>
      </c>
      <c r="U602" s="270">
        <v>2081</v>
      </c>
      <c r="V602" s="268">
        <v>990</v>
      </c>
      <c r="W602" s="269">
        <v>4134</v>
      </c>
      <c r="X602" s="266">
        <v>2142</v>
      </c>
      <c r="Y602" s="270">
        <v>2452</v>
      </c>
      <c r="Z602" s="268">
        <v>5699</v>
      </c>
      <c r="AA602" s="266">
        <v>3284</v>
      </c>
      <c r="AB602" s="162">
        <f t="shared" si="11058"/>
        <v>33443</v>
      </c>
      <c r="AC602" s="165">
        <f t="shared" si="11089"/>
        <v>34530</v>
      </c>
      <c r="BI602" s="139" t="s">
        <v>20</v>
      </c>
      <c r="BJ602" s="123">
        <f>B602/B622</f>
        <v>0.12364278905396293</v>
      </c>
      <c r="BK602" s="124">
        <f t="shared" ref="BK602" si="11172">C602/C622</f>
        <v>4.1957646526619354E-2</v>
      </c>
      <c r="BL602" s="125">
        <f t="shared" ref="BL602" si="11173">D602/D622</f>
        <v>9.3198992443324941E-2</v>
      </c>
      <c r="BM602" s="126">
        <f t="shared" ref="BM602" si="11174">E602/E622</f>
        <v>8.3237956508167718E-2</v>
      </c>
      <c r="BN602" s="123">
        <f t="shared" ref="BN602" si="11175">F602/F622</f>
        <v>0.12280218834944776</v>
      </c>
      <c r="BO602" s="124">
        <f t="shared" ref="BO602" si="11176">G602/G622</f>
        <v>5.5017761989342807E-2</v>
      </c>
      <c r="BP602" s="125">
        <f t="shared" ref="BP602" si="11177">H602/H622</f>
        <v>8.9093017033800057E-2</v>
      </c>
      <c r="BQ602" s="126">
        <f t="shared" ref="BQ602" si="11178">I602/I622</f>
        <v>5.0503985491965754E-2</v>
      </c>
      <c r="BR602" s="123">
        <f t="shared" ref="BR602" si="11179">J602/J622</f>
        <v>4.3243243243243246E-2</v>
      </c>
      <c r="BS602" s="124">
        <f t="shared" ref="BS602" si="11180">K602/K622</f>
        <v>0.14504574010801277</v>
      </c>
      <c r="BT602" s="125">
        <f t="shared" ref="BT602" si="11181">L602/L622</f>
        <v>3.2351484205311892E-2</v>
      </c>
      <c r="BU602" s="123">
        <f t="shared" ref="BU602" si="11182">M602/M622</f>
        <v>0.14608160621761659</v>
      </c>
      <c r="BV602" s="127">
        <f t="shared" ref="BV602" si="11183">N602/N622</f>
        <v>6.1984992864705608E-2</v>
      </c>
      <c r="BW602" s="128">
        <f t="shared" ref="BW602" si="11184">O602/O622</f>
        <v>0.10911470979456538</v>
      </c>
      <c r="BX602" s="123">
        <f t="shared" ref="BX602" si="11185">P602/P622</f>
        <v>0.10065895074765566</v>
      </c>
      <c r="BY602" s="124">
        <f t="shared" ref="BY602" si="11186">Q602/Q622</f>
        <v>9.4496446187905384E-2</v>
      </c>
      <c r="BZ602" s="125">
        <f t="shared" ref="BZ602" si="11187">R602/R622</f>
        <v>9.7769263239925963E-2</v>
      </c>
      <c r="CA602" s="126">
        <f t="shared" ref="CA602" si="11188">S602/S622</f>
        <v>7.3689311566768639E-2</v>
      </c>
      <c r="CB602" s="123">
        <f t="shared" ref="CB602" si="11189">T602/T622</f>
        <v>3.6424175158914336E-2</v>
      </c>
      <c r="CC602" s="124">
        <f t="shared" ref="CC602" si="11190">U602/U622</f>
        <v>0.18784979238129626</v>
      </c>
      <c r="CD602" s="125">
        <f t="shared" ref="CD602" si="11191">V602/V622</f>
        <v>3.3451596553471873E-2</v>
      </c>
      <c r="CE602" s="126">
        <f t="shared" ref="CE602" si="11192">W602/W622</f>
        <v>0.1061960542540074</v>
      </c>
      <c r="CF602" s="123">
        <f t="shared" ref="CF602" si="11193">X602/X622</f>
        <v>7.9982076845524816E-2</v>
      </c>
      <c r="CG602" s="124">
        <f t="shared" ref="CG602" si="11194">Y602/Y622</f>
        <v>0.14102490366365675</v>
      </c>
      <c r="CH602" s="125">
        <f t="shared" ref="CH602" si="11195">Z602/Z622</f>
        <v>0.1014093028221645</v>
      </c>
      <c r="CI602" s="123">
        <f t="shared" ref="CI602" si="11196">AA602/AA622</f>
        <v>5.979824465566845E-2</v>
      </c>
      <c r="CJ602" s="129">
        <f t="shared" ref="CJ602" si="11197">AB602/AB622</f>
        <v>8.4853144156213214E-2</v>
      </c>
      <c r="CK602" s="130">
        <f t="shared" ref="CK602" si="11198">AC602/AC622</f>
        <v>8.7879589946147349E-2</v>
      </c>
    </row>
    <row r="603" spans="1:89" ht="13.8" thickBot="1" x14ac:dyDescent="0.3">
      <c r="A603" s="131" t="s">
        <v>21</v>
      </c>
      <c r="B603" s="273">
        <v>3835</v>
      </c>
      <c r="C603" s="274">
        <v>1274</v>
      </c>
      <c r="D603" s="275">
        <v>1699</v>
      </c>
      <c r="E603" s="276">
        <v>1247</v>
      </c>
      <c r="F603" s="273">
        <v>2277</v>
      </c>
      <c r="G603" s="277">
        <v>977</v>
      </c>
      <c r="H603" s="275">
        <v>3325</v>
      </c>
      <c r="I603" s="276">
        <v>2141</v>
      </c>
      <c r="J603" s="273">
        <v>266</v>
      </c>
      <c r="K603" s="277">
        <v>1128</v>
      </c>
      <c r="L603" s="275">
        <v>713</v>
      </c>
      <c r="M603" s="273">
        <v>3749</v>
      </c>
      <c r="N603" s="278">
        <v>1965</v>
      </c>
      <c r="O603" s="279">
        <v>4530</v>
      </c>
      <c r="P603" s="273">
        <v>1758</v>
      </c>
      <c r="Q603" s="277">
        <v>1995</v>
      </c>
      <c r="R603" s="275">
        <v>2390</v>
      </c>
      <c r="S603" s="276">
        <v>1955</v>
      </c>
      <c r="T603" s="273">
        <v>301</v>
      </c>
      <c r="U603" s="277">
        <v>1533</v>
      </c>
      <c r="V603" s="275">
        <v>865</v>
      </c>
      <c r="W603" s="276">
        <v>3526</v>
      </c>
      <c r="X603" s="273">
        <v>1559</v>
      </c>
      <c r="Y603" s="277">
        <v>1881</v>
      </c>
      <c r="Z603" s="275">
        <v>4296</v>
      </c>
      <c r="AA603" s="273">
        <v>2664</v>
      </c>
      <c r="AB603" s="162">
        <f t="shared" si="11058"/>
        <v>25249</v>
      </c>
      <c r="AC603" s="165">
        <f t="shared" si="11089"/>
        <v>28600</v>
      </c>
      <c r="AE603" t="s">
        <v>85</v>
      </c>
      <c r="BI603" s="131" t="s">
        <v>21</v>
      </c>
      <c r="BJ603" s="123">
        <f>B603/B622</f>
        <v>8.9163237311385465E-2</v>
      </c>
      <c r="BK603" s="124">
        <f t="shared" ref="BK603" si="11199">C603/C622</f>
        <v>3.6020243716248693E-2</v>
      </c>
      <c r="BL603" s="125">
        <f t="shared" ref="BL603" si="11200">D603/D622</f>
        <v>7.6421374595178115E-2</v>
      </c>
      <c r="BM603" s="126">
        <f t="shared" ref="BM603" si="11201">E603/E622</f>
        <v>6.4873582353553214E-2</v>
      </c>
      <c r="BN603" s="123">
        <f t="shared" ref="BN603" si="11202">F603/F622</f>
        <v>7.8347039190723597E-2</v>
      </c>
      <c r="BO603" s="124">
        <f t="shared" ref="BO603" si="11203">G603/G622</f>
        <v>4.3383658969804617E-2</v>
      </c>
      <c r="BP603" s="125">
        <f t="shared" ref="BP603" si="11204">H603/H622</f>
        <v>7.4132703112458759E-2</v>
      </c>
      <c r="BQ603" s="126">
        <f t="shared" ref="BQ603" si="11205">I603/I622</f>
        <v>4.5147821686137235E-2</v>
      </c>
      <c r="BR603" s="123">
        <f t="shared" ref="BR603" si="11206">J603/J622</f>
        <v>3.1951951951951954E-2</v>
      </c>
      <c r="BS603" s="124">
        <f t="shared" ref="BS603" si="11207">K603/K622</f>
        <v>0.12432492009258239</v>
      </c>
      <c r="BT603" s="125">
        <f t="shared" ref="BT603" si="11208">L603/L622</f>
        <v>2.7169149868536371E-2</v>
      </c>
      <c r="BU603" s="123">
        <f t="shared" ref="BU603" si="11209">M603/M622</f>
        <v>0.12140544041450778</v>
      </c>
      <c r="BV603" s="127">
        <f t="shared" ref="BV603" si="11210">N603/N622</f>
        <v>4.5228559591216681E-2</v>
      </c>
      <c r="BW603" s="128">
        <f t="shared" ref="BW603" si="11211">O603/O622</f>
        <v>9.5644279289740938E-2</v>
      </c>
      <c r="BX603" s="123">
        <f t="shared" ref="BX603" si="11212">P603/P622</f>
        <v>7.425868040888739E-2</v>
      </c>
      <c r="BY603" s="124">
        <f t="shared" ref="BY603" si="11213">Q603/Q622</f>
        <v>7.7484755505495786E-2</v>
      </c>
      <c r="BZ603" s="125">
        <f t="shared" ref="BZ603" si="11214">R603/R622</f>
        <v>7.7604961522226193E-2</v>
      </c>
      <c r="CA603" s="126">
        <f t="shared" ref="CA603" si="11215">S603/S622</f>
        <v>5.9211921131538302E-2</v>
      </c>
      <c r="CB603" s="123">
        <f t="shared" ref="CB603" si="11216">T603/T622</f>
        <v>3.0370295631116942E-2</v>
      </c>
      <c r="CC603" s="124">
        <f t="shared" ref="CC603" si="11217">U603/U622</f>
        <v>0.13838237949088283</v>
      </c>
      <c r="CD603" s="125">
        <f t="shared" ref="CD603" si="11218">V603/V622</f>
        <v>2.9227910119952696E-2</v>
      </c>
      <c r="CE603" s="126">
        <f t="shared" ref="CE603" si="11219">W603/W622</f>
        <v>9.0577476366625567E-2</v>
      </c>
      <c r="CF603" s="123">
        <f t="shared" ref="CF603" si="11220">X603/X622</f>
        <v>5.8212912139203168E-2</v>
      </c>
      <c r="CG603" s="124">
        <f t="shared" ref="CG603" si="11221">Y603/Y622</f>
        <v>0.10818427560821303</v>
      </c>
      <c r="CH603" s="125">
        <f t="shared" ref="CH603" si="11222">Z603/Z622</f>
        <v>7.6444001565892025E-2</v>
      </c>
      <c r="CI603" s="123">
        <f t="shared" ref="CI603" si="11223">AA603/AA622</f>
        <v>4.8508685676827271E-2</v>
      </c>
      <c r="CJ603" s="129">
        <f t="shared" ref="CJ603" si="11224">AB603/AB622</f>
        <v>6.406294401818699E-2</v>
      </c>
      <c r="CK603" s="130">
        <f t="shared" ref="CK603" si="11225">AC603/AC622</f>
        <v>7.278761287170038E-2</v>
      </c>
    </row>
    <row r="604" spans="1:89" ht="14.4" thickTop="1" thickBot="1" x14ac:dyDescent="0.3">
      <c r="A604" s="139" t="s">
        <v>22</v>
      </c>
      <c r="B604" s="187">
        <v>2614</v>
      </c>
      <c r="C604" s="188">
        <v>1026</v>
      </c>
      <c r="D604" s="189">
        <v>1213</v>
      </c>
      <c r="E604" s="190">
        <v>864</v>
      </c>
      <c r="F604" s="187">
        <v>1632</v>
      </c>
      <c r="G604" s="191">
        <v>850</v>
      </c>
      <c r="H604" s="189">
        <v>2657</v>
      </c>
      <c r="I604" s="190">
        <v>1910</v>
      </c>
      <c r="J604" s="187">
        <v>298</v>
      </c>
      <c r="K604" s="191">
        <v>747</v>
      </c>
      <c r="L604" s="189">
        <v>668</v>
      </c>
      <c r="M604" s="187">
        <v>2399</v>
      </c>
      <c r="N604" s="192">
        <v>1768</v>
      </c>
      <c r="O604" s="193">
        <v>3124</v>
      </c>
      <c r="P604" s="187">
        <v>1184</v>
      </c>
      <c r="Q604" s="191">
        <v>1301</v>
      </c>
      <c r="R604" s="189">
        <v>1813</v>
      </c>
      <c r="S604" s="190">
        <v>1535</v>
      </c>
      <c r="T604" s="187">
        <v>268</v>
      </c>
      <c r="U604" s="191">
        <v>724</v>
      </c>
      <c r="V604" s="189">
        <v>678</v>
      </c>
      <c r="W604" s="190">
        <v>2447</v>
      </c>
      <c r="X604" s="187">
        <v>1647</v>
      </c>
      <c r="Y604" s="191">
        <v>1162</v>
      </c>
      <c r="Z604" s="189">
        <v>3606</v>
      </c>
      <c r="AA604" s="187">
        <v>2388</v>
      </c>
      <c r="AB604" s="162">
        <f t="shared" si="11058"/>
        <v>20046</v>
      </c>
      <c r="AC604" s="165">
        <f t="shared" si="11089"/>
        <v>20477</v>
      </c>
      <c r="AE604" s="290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39" t="s">
        <v>22</v>
      </c>
      <c r="BJ604" s="123">
        <f>B604/B622</f>
        <v>6.0775150542884376E-2</v>
      </c>
      <c r="BK604" s="124">
        <f t="shared" ref="BK604" si="11226">C604/C622</f>
        <v>2.9008453730668099E-2</v>
      </c>
      <c r="BL604" s="125">
        <f t="shared" ref="BL604" si="11227">D604/D622</f>
        <v>5.4560993163008276E-2</v>
      </c>
      <c r="BM604" s="126">
        <f t="shared" ref="BM604" si="11228">E604/E622</f>
        <v>4.4948496514410574E-2</v>
      </c>
      <c r="BN604" s="123">
        <f t="shared" ref="BN604" si="11229">F604/F622</f>
        <v>5.6153872621546294E-2</v>
      </c>
      <c r="BO604" s="124">
        <f t="shared" ref="BO604" si="11230">G604/G622</f>
        <v>3.774422735346359E-2</v>
      </c>
      <c r="BP604" s="125">
        <f t="shared" ref="BP604" si="11231">H604/H622</f>
        <v>5.9239275840542227E-2</v>
      </c>
      <c r="BQ604" s="126">
        <f t="shared" ref="BQ604" si="11232">I604/I622</f>
        <v>4.0276664839104213E-2</v>
      </c>
      <c r="BR604" s="123">
        <f t="shared" ref="BR604" si="11233">J604/J622</f>
        <v>3.5795795795795796E-2</v>
      </c>
      <c r="BS604" s="124">
        <f t="shared" ref="BS604" si="11234">K604/K622</f>
        <v>8.233219442301333E-2</v>
      </c>
      <c r="BT604" s="125">
        <f t="shared" ref="BT604" si="11235">L604/L622</f>
        <v>2.5454406889456237E-2</v>
      </c>
      <c r="BU604" s="123">
        <f t="shared" ref="BU604" si="11236">M604/M622</f>
        <v>7.7687823834196895E-2</v>
      </c>
      <c r="BV604" s="127">
        <f t="shared" ref="BV604" si="11237">N604/N622</f>
        <v>4.0694195092758824E-2</v>
      </c>
      <c r="BW604" s="128">
        <f t="shared" ref="BW604" si="11238">O604/O622</f>
        <v>6.59586597132783E-2</v>
      </c>
      <c r="BX604" s="123">
        <f t="shared" ref="BX604" si="11239">P604/P622</f>
        <v>5.0012672129762611E-2</v>
      </c>
      <c r="BY604" s="124">
        <f t="shared" ref="BY604" si="11240">Q604/Q622</f>
        <v>5.0530158853458657E-2</v>
      </c>
      <c r="BZ604" s="125">
        <f t="shared" ref="BZ604" si="11241">R604/R622</f>
        <v>5.886937039322012E-2</v>
      </c>
      <c r="CA604" s="126">
        <f t="shared" ref="CA604" si="11242">S604/S622</f>
        <v>4.6491201502256413E-2</v>
      </c>
      <c r="CB604" s="123">
        <f t="shared" ref="CB604" si="11243">T604/T622</f>
        <v>2.7040661890828373E-2</v>
      </c>
      <c r="CC604" s="124">
        <f t="shared" ref="CC604" si="11244">U604/U622</f>
        <v>6.5354757176385628E-2</v>
      </c>
      <c r="CD604" s="125">
        <f t="shared" ref="CD604" si="11245">V604/V622</f>
        <v>2.2909275215408007E-2</v>
      </c>
      <c r="CE604" s="126">
        <f t="shared" ref="CE604" si="11246">W604/W622</f>
        <v>6.2859638306617338E-2</v>
      </c>
      <c r="CF604" s="123">
        <f t="shared" ref="CF604" si="11247">X604/X622</f>
        <v>6.1498823792987566E-2</v>
      </c>
      <c r="CG604" s="124">
        <f t="shared" ref="CG604" si="11248">Y604/Y622</f>
        <v>6.6831540806349565E-2</v>
      </c>
      <c r="CH604" s="125">
        <f t="shared" ref="CH604" si="11249">Z604/Z622</f>
        <v>6.4165984554610478E-2</v>
      </c>
      <c r="CI604" s="123">
        <f t="shared" ref="CI604" si="11250">AA604/AA622</f>
        <v>4.3483011034633451E-2</v>
      </c>
      <c r="CJ604" s="129">
        <f t="shared" ref="CJ604" si="11251">AB604/AB622</f>
        <v>5.0861649007429059E-2</v>
      </c>
      <c r="CK604" s="130">
        <f t="shared" ref="CK604" si="11252">AC604/AC622</f>
        <v>5.2114403803280022E-2</v>
      </c>
    </row>
    <row r="605" spans="1:89" ht="15" thickTop="1" thickBot="1" x14ac:dyDescent="0.35">
      <c r="A605" s="131" t="s">
        <v>23</v>
      </c>
      <c r="B605" s="180">
        <v>2060</v>
      </c>
      <c r="C605" s="181">
        <v>1385</v>
      </c>
      <c r="D605" s="182">
        <v>1120</v>
      </c>
      <c r="E605" s="183">
        <v>734</v>
      </c>
      <c r="F605" s="180">
        <v>1499</v>
      </c>
      <c r="G605" s="184">
        <v>726</v>
      </c>
      <c r="H605" s="182">
        <v>2436</v>
      </c>
      <c r="I605" s="183">
        <v>1936</v>
      </c>
      <c r="J605" s="180">
        <v>295</v>
      </c>
      <c r="K605" s="184">
        <v>763</v>
      </c>
      <c r="L605" s="182">
        <v>685</v>
      </c>
      <c r="M605" s="180">
        <v>2176</v>
      </c>
      <c r="N605" s="185">
        <v>1601</v>
      </c>
      <c r="O605" s="186">
        <v>2640</v>
      </c>
      <c r="P605" s="180">
        <v>1050</v>
      </c>
      <c r="Q605" s="184">
        <v>1049</v>
      </c>
      <c r="R605" s="182">
        <v>1747</v>
      </c>
      <c r="S605" s="183">
        <v>1320</v>
      </c>
      <c r="T605" s="180">
        <v>293</v>
      </c>
      <c r="U605" s="184">
        <v>457</v>
      </c>
      <c r="V605" s="182">
        <v>803</v>
      </c>
      <c r="W605" s="183">
        <v>2839</v>
      </c>
      <c r="X605" s="180">
        <v>1393</v>
      </c>
      <c r="Y605" s="184">
        <v>872</v>
      </c>
      <c r="Z605" s="182">
        <v>3086</v>
      </c>
      <c r="AA605" s="180">
        <v>2547</v>
      </c>
      <c r="AB605" s="162">
        <f t="shared" si="11058"/>
        <v>18068</v>
      </c>
      <c r="AC605" s="165">
        <f t="shared" si="11089"/>
        <v>19444</v>
      </c>
      <c r="AE605" s="291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68" t="s">
        <v>14</v>
      </c>
      <c r="BG605" s="169" t="s">
        <v>15</v>
      </c>
      <c r="BI605" s="131" t="s">
        <v>23</v>
      </c>
      <c r="BJ605" s="123">
        <f>B605/B622</f>
        <v>4.7894724605333519E-2</v>
      </c>
      <c r="BK605" s="124">
        <f t="shared" ref="BK605" si="11253">C605/C622</f>
        <v>3.915858520173033E-2</v>
      </c>
      <c r="BL605" s="125">
        <f t="shared" ref="BL605" si="11254">D605/D622</f>
        <v>5.0377833753148617E-2</v>
      </c>
      <c r="BM605" s="126">
        <f t="shared" ref="BM605" si="11255">E605/E622</f>
        <v>3.8185412548121946E-2</v>
      </c>
      <c r="BN605" s="123">
        <f t="shared" ref="BN605" si="11256">F605/F622</f>
        <v>5.1577607266971748E-2</v>
      </c>
      <c r="BO605" s="124">
        <f t="shared" ref="BO605" si="11257">G605/G622</f>
        <v>3.2238010657193603E-2</v>
      </c>
      <c r="BP605" s="125">
        <f t="shared" ref="BP605" si="11258">H605/H622</f>
        <v>5.4311959332917152E-2</v>
      </c>
      <c r="BQ605" s="126">
        <f t="shared" ref="BQ605" si="11259">I605/I622</f>
        <v>4.0824933575133907E-2</v>
      </c>
      <c r="BR605" s="123">
        <f t="shared" ref="BR605" si="11260">J605/J622</f>
        <v>3.5435435435435432E-2</v>
      </c>
      <c r="BS605" s="124">
        <f t="shared" ref="BS605" si="11261">K605/K622</f>
        <v>8.4095668466879755E-2</v>
      </c>
      <c r="BT605" s="125">
        <f t="shared" ref="BT605" si="11262">L605/L622</f>
        <v>2.6102198681553175E-2</v>
      </c>
      <c r="BU605" s="123">
        <f t="shared" ref="BU605" si="11263">M605/M622</f>
        <v>7.0466321243523311E-2</v>
      </c>
      <c r="BV605" s="127">
        <f t="shared" ref="BV605" si="11264">N605/N622</f>
        <v>3.6850342954472218E-2</v>
      </c>
      <c r="BW605" s="128">
        <f t="shared" ref="BW605" si="11265">O605/O622</f>
        <v>5.5739712433756305E-2</v>
      </c>
      <c r="BX605" s="123">
        <f t="shared" ref="BX605" si="11266">P605/P622</f>
        <v>4.4352454169130695E-2</v>
      </c>
      <c r="BY605" s="124">
        <f t="shared" ref="BY605" si="11267">Q605/Q622</f>
        <v>4.0742610789606559E-2</v>
      </c>
      <c r="BZ605" s="125">
        <f t="shared" ref="BZ605" si="11268">R605/R622</f>
        <v>5.6726304510179563E-2</v>
      </c>
      <c r="CA605" s="126">
        <f t="shared" ref="CA605" si="11269">S605/S622</f>
        <v>3.9979404549171642E-2</v>
      </c>
      <c r="CB605" s="123">
        <f t="shared" ref="CB605" si="11270">T605/T622</f>
        <v>2.9563111694077288E-2</v>
      </c>
      <c r="CC605" s="124">
        <f t="shared" ref="CC605" si="11271">U605/U622</f>
        <v>4.1252933742552809E-2</v>
      </c>
      <c r="CD605" s="125">
        <f t="shared" ref="CD605" si="11272">V605/V622</f>
        <v>2.7132961648927183E-2</v>
      </c>
      <c r="CE605" s="126">
        <f t="shared" ref="CE605" si="11273">W605/W622</f>
        <v>7.2929510891902999E-2</v>
      </c>
      <c r="CF605" s="123">
        <f t="shared" ref="CF605" si="11274">X605/X622</f>
        <v>5.2014487883200775E-2</v>
      </c>
      <c r="CG605" s="124">
        <f t="shared" ref="CG605" si="11275">Y605/Y622</f>
        <v>5.015241272214873E-2</v>
      </c>
      <c r="CH605" s="125">
        <f t="shared" ref="CH605" si="11276">Z605/Z622</f>
        <v>5.4912986227267875E-2</v>
      </c>
      <c r="CI605" s="123">
        <f t="shared" ref="CI605" si="11277">AA605/AA622</f>
        <v>4.637823664372337E-2</v>
      </c>
      <c r="CJ605" s="129">
        <f t="shared" ref="CJ605" si="11278">AB605/AB622</f>
        <v>4.5842974871107861E-2</v>
      </c>
      <c r="CK605" s="130">
        <f t="shared" ref="CK605" si="11279">AC605/AC622</f>
        <v>4.9485396667039938E-2</v>
      </c>
    </row>
    <row r="606" spans="1:89" ht="13.8" thickTop="1" x14ac:dyDescent="0.25">
      <c r="A606" s="139" t="s">
        <v>24</v>
      </c>
      <c r="B606" s="194">
        <v>2015</v>
      </c>
      <c r="C606" s="188">
        <v>1242</v>
      </c>
      <c r="D606" s="189">
        <v>1058</v>
      </c>
      <c r="E606" s="190">
        <v>677</v>
      </c>
      <c r="F606" s="187">
        <v>1408</v>
      </c>
      <c r="G606" s="191">
        <v>740</v>
      </c>
      <c r="H606" s="189">
        <v>2305</v>
      </c>
      <c r="I606" s="190">
        <v>1934</v>
      </c>
      <c r="J606" s="187">
        <v>324</v>
      </c>
      <c r="K606" s="191">
        <v>559</v>
      </c>
      <c r="L606" s="189">
        <v>770</v>
      </c>
      <c r="M606" s="187">
        <v>1643</v>
      </c>
      <c r="N606" s="192">
        <v>1730</v>
      </c>
      <c r="O606" s="195">
        <v>2359</v>
      </c>
      <c r="P606" s="187">
        <v>1084</v>
      </c>
      <c r="Q606" s="191">
        <v>861</v>
      </c>
      <c r="R606" s="189">
        <v>1552</v>
      </c>
      <c r="S606" s="190">
        <v>1258</v>
      </c>
      <c r="T606" s="187">
        <v>297</v>
      </c>
      <c r="U606" s="191">
        <v>378</v>
      </c>
      <c r="V606" s="189">
        <v>880</v>
      </c>
      <c r="W606" s="196">
        <v>1918</v>
      </c>
      <c r="X606" s="187">
        <v>1045</v>
      </c>
      <c r="Y606" s="191">
        <v>759</v>
      </c>
      <c r="Z606" s="189">
        <v>2879</v>
      </c>
      <c r="AA606" s="187">
        <v>2518</v>
      </c>
      <c r="AB606" s="162">
        <f t="shared" si="11058"/>
        <v>17347</v>
      </c>
      <c r="AC606" s="165">
        <f t="shared" si="11089"/>
        <v>16846</v>
      </c>
      <c r="AE606" s="254" t="str">
        <f>$AE$17</f>
        <v>17:00 - 17:59</v>
      </c>
      <c r="AF606" s="120">
        <f t="shared" ref="AF606:AO608" si="11280">SUMIF($A$9:$A$32,$AE606,B$598:B$621)</f>
        <v>1945</v>
      </c>
      <c r="AG606" s="177">
        <f t="shared" si="11280"/>
        <v>4332</v>
      </c>
      <c r="AH606" s="121">
        <f t="shared" si="11280"/>
        <v>1607</v>
      </c>
      <c r="AI606" s="172">
        <f t="shared" si="11280"/>
        <v>1625</v>
      </c>
      <c r="AJ606" s="120">
        <f t="shared" si="11280"/>
        <v>1338</v>
      </c>
      <c r="AK606" s="122">
        <f t="shared" si="11280"/>
        <v>2621</v>
      </c>
      <c r="AL606" s="121">
        <f t="shared" si="11280"/>
        <v>2581</v>
      </c>
      <c r="AM606" s="172">
        <f t="shared" si="11280"/>
        <v>4973</v>
      </c>
      <c r="AN606" s="120">
        <f t="shared" si="11280"/>
        <v>1324</v>
      </c>
      <c r="AO606" s="122">
        <f t="shared" si="11280"/>
        <v>345</v>
      </c>
      <c r="AP606" s="121">
        <f t="shared" ref="AP606:AY608" si="11281">SUMIF($A$9:$A$32,$AE606,L$598:L$621)</f>
        <v>3710</v>
      </c>
      <c r="AQ606" s="120">
        <f t="shared" si="11281"/>
        <v>933</v>
      </c>
      <c r="AR606" s="171">
        <f t="shared" si="11281"/>
        <v>4502</v>
      </c>
      <c r="AS606" s="173">
        <f t="shared" si="11281"/>
        <v>2726</v>
      </c>
      <c r="AT606" s="120">
        <f t="shared" si="11281"/>
        <v>2180</v>
      </c>
      <c r="AU606" s="122">
        <f t="shared" si="11281"/>
        <v>1921</v>
      </c>
      <c r="AV606" s="121">
        <f t="shared" si="11281"/>
        <v>2245</v>
      </c>
      <c r="AW606" s="172">
        <f t="shared" si="11281"/>
        <v>3083</v>
      </c>
      <c r="AX606" s="120">
        <f t="shared" si="11281"/>
        <v>1696</v>
      </c>
      <c r="AY606" s="122">
        <f t="shared" si="11281"/>
        <v>364</v>
      </c>
      <c r="AZ606" s="121">
        <f t="shared" ref="AZ606:BE608" si="11282">SUMIF($A$9:$A$32,$AE606,V$598:V$621)</f>
        <v>3734</v>
      </c>
      <c r="BA606" s="172">
        <f t="shared" si="11282"/>
        <v>2102</v>
      </c>
      <c r="BB606" s="120">
        <f t="shared" si="11282"/>
        <v>2675</v>
      </c>
      <c r="BC606" s="122">
        <f t="shared" si="11282"/>
        <v>947</v>
      </c>
      <c r="BD606" s="21">
        <f t="shared" si="11282"/>
        <v>3629</v>
      </c>
      <c r="BE606" s="176">
        <f t="shared" si="11282"/>
        <v>5303</v>
      </c>
      <c r="BF606" s="162">
        <f>AF606+AH606+AJ606+AL606+AN606+AP606+AR606+AT606+AV606+AX606+AZ606+BB606+BD606</f>
        <v>33166</v>
      </c>
      <c r="BG606" s="163">
        <f>AG606+AI606+AK606+AM606+AO606+AQ606+AS606+AU606+AW606+AY606+BA606+BC606+BE606</f>
        <v>31275</v>
      </c>
      <c r="BI606" s="139" t="s">
        <v>24</v>
      </c>
      <c r="BJ606" s="123">
        <f>B606/B622</f>
        <v>4.6848480621236428E-2</v>
      </c>
      <c r="BK606" s="124">
        <f t="shared" ref="BK606" si="11283">C606/C622</f>
        <v>3.511549662133507E-2</v>
      </c>
      <c r="BL606" s="125">
        <f t="shared" ref="BL606" si="11284">D606/D622</f>
        <v>4.7589060813242171E-2</v>
      </c>
      <c r="BM606" s="126">
        <f t="shared" ref="BM606" si="11285">E606/E622</f>
        <v>3.522006034751847E-2</v>
      </c>
      <c r="BN606" s="123">
        <f t="shared" ref="BN606" si="11286">F606/F622</f>
        <v>4.8446478340157591E-2</v>
      </c>
      <c r="BO606" s="124">
        <f t="shared" ref="BO606" si="11287">G606/G622</f>
        <v>3.2859680284191832E-2</v>
      </c>
      <c r="BP606" s="125">
        <f t="shared" ref="BP606" si="11288">H606/H622</f>
        <v>5.1391242308035316E-2</v>
      </c>
      <c r="BQ606" s="126">
        <f t="shared" ref="BQ606" si="11289">I606/I622</f>
        <v>4.0782759056977771E-2</v>
      </c>
      <c r="BR606" s="123">
        <f t="shared" ref="BR606" si="11290">J606/J622</f>
        <v>3.8918918918918917E-2</v>
      </c>
      <c r="BS606" s="124">
        <f t="shared" ref="BS606" si="11291">K606/K622</f>
        <v>6.1611374407582936E-2</v>
      </c>
      <c r="BT606" s="125">
        <f t="shared" ref="BT606" si="11292">L606/L622</f>
        <v>2.9341157642037877E-2</v>
      </c>
      <c r="BU606" s="123">
        <f t="shared" ref="BU606" si="11293">M606/M622</f>
        <v>5.3205958549222797E-2</v>
      </c>
      <c r="BV606" s="127">
        <f t="shared" ref="BV606" si="11294">N606/N622</f>
        <v>3.9819546103208578E-2</v>
      </c>
      <c r="BW606" s="128">
        <f t="shared" ref="BW606" si="11295">O606/O622</f>
        <v>4.9806811223951183E-2</v>
      </c>
      <c r="BX606" s="123">
        <f t="shared" ref="BX606" si="11296">P606/P622</f>
        <v>4.5788628875559685E-2</v>
      </c>
      <c r="BY606" s="124">
        <f t="shared" ref="BY606" si="11297">Q606/Q622</f>
        <v>3.3440789218161342E-2</v>
      </c>
      <c r="BZ606" s="125">
        <f t="shared" ref="BZ606" si="11298">R606/R622</f>
        <v>5.0394518946650646E-2</v>
      </c>
      <c r="CA606" s="126">
        <f t="shared" ref="CA606" si="11299">S606/S622</f>
        <v>3.8101584032468119E-2</v>
      </c>
      <c r="CB606" s="123">
        <f t="shared" ref="CB606" si="11300">T606/T622</f>
        <v>2.9966703662597113E-2</v>
      </c>
      <c r="CC606" s="124">
        <f t="shared" ref="CC606" si="11301">U606/U622</f>
        <v>3.4121682614190289E-2</v>
      </c>
      <c r="CD606" s="125">
        <f t="shared" ref="CD606" si="11302">V606/V622</f>
        <v>2.9734752491974995E-2</v>
      </c>
      <c r="CE606" s="126">
        <f t="shared" ref="CE606" si="11303">W606/W622</f>
        <v>4.9270448006576241E-2</v>
      </c>
      <c r="CF606" s="123">
        <f t="shared" ref="CF606" si="11304">X606/X622</f>
        <v>3.9020200888689745E-2</v>
      </c>
      <c r="CG606" s="124">
        <f t="shared" ref="CG606" si="11305">Y606/Y622</f>
        <v>4.3653304192787713E-2</v>
      </c>
      <c r="CH606" s="125">
        <f t="shared" ref="CH606" si="11306">Z606/Z622</f>
        <v>5.1229581123883414E-2</v>
      </c>
      <c r="CI606" s="123">
        <f t="shared" ref="CI606" si="11307">AA606/AA622</f>
        <v>4.585017662697112E-2</v>
      </c>
      <c r="CJ606" s="129">
        <f t="shared" ref="CJ606" si="11308">AB606/AB622</f>
        <v>4.4013619940729914E-2</v>
      </c>
      <c r="CK606" s="130">
        <f t="shared" ref="CK606" si="11309">AC606/AC622</f>
        <v>4.2873430994288975E-2</v>
      </c>
    </row>
    <row r="607" spans="1:89" x14ac:dyDescent="0.25">
      <c r="A607" s="131" t="s">
        <v>25</v>
      </c>
      <c r="B607" s="197">
        <v>1774</v>
      </c>
      <c r="C607" s="181">
        <v>1264</v>
      </c>
      <c r="D607" s="182">
        <v>1022</v>
      </c>
      <c r="E607" s="183">
        <v>626</v>
      </c>
      <c r="F607" s="180">
        <v>1228</v>
      </c>
      <c r="G607" s="184">
        <v>685</v>
      </c>
      <c r="H607" s="182">
        <v>2369</v>
      </c>
      <c r="I607" s="183">
        <v>1730</v>
      </c>
      <c r="J607" s="180">
        <v>343</v>
      </c>
      <c r="K607" s="181">
        <v>361</v>
      </c>
      <c r="L607" s="182">
        <v>858</v>
      </c>
      <c r="M607" s="180">
        <v>1375</v>
      </c>
      <c r="N607" s="185">
        <v>1738</v>
      </c>
      <c r="O607" s="198">
        <v>1771</v>
      </c>
      <c r="P607" s="180">
        <v>1078</v>
      </c>
      <c r="Q607" s="181">
        <v>746</v>
      </c>
      <c r="R607" s="182">
        <v>1432</v>
      </c>
      <c r="S607" s="183">
        <v>1105</v>
      </c>
      <c r="T607" s="189">
        <v>302</v>
      </c>
      <c r="U607" s="180">
        <v>380</v>
      </c>
      <c r="V607" s="182">
        <v>890</v>
      </c>
      <c r="W607" s="199">
        <v>2112</v>
      </c>
      <c r="X607" s="180">
        <v>1036</v>
      </c>
      <c r="Y607" s="184">
        <v>534</v>
      </c>
      <c r="Z607" s="182">
        <v>2724</v>
      </c>
      <c r="AA607" s="180">
        <v>2412</v>
      </c>
      <c r="AB607" s="162">
        <f t="shared" si="11058"/>
        <v>16794</v>
      </c>
      <c r="AC607" s="165">
        <f t="shared" si="11089"/>
        <v>15101</v>
      </c>
      <c r="AE607" s="256" t="str">
        <f>$AE$18</f>
        <v>18:00 - 18:59</v>
      </c>
      <c r="AF607" s="120">
        <f t="shared" si="11280"/>
        <v>1917</v>
      </c>
      <c r="AG607" s="181">
        <f t="shared" si="11280"/>
        <v>4641</v>
      </c>
      <c r="AH607" s="182">
        <f t="shared" si="11280"/>
        <v>1485</v>
      </c>
      <c r="AI607" s="183">
        <f t="shared" si="11280"/>
        <v>1805</v>
      </c>
      <c r="AJ607" s="180">
        <f t="shared" si="11280"/>
        <v>1296</v>
      </c>
      <c r="AK607" s="184">
        <f t="shared" si="11280"/>
        <v>2795</v>
      </c>
      <c r="AL607" s="182">
        <f t="shared" si="11280"/>
        <v>2598</v>
      </c>
      <c r="AM607" s="183">
        <f t="shared" si="11280"/>
        <v>5655</v>
      </c>
      <c r="AN607" s="180">
        <f t="shared" si="11280"/>
        <v>984</v>
      </c>
      <c r="AO607" s="184">
        <f t="shared" si="11280"/>
        <v>351</v>
      </c>
      <c r="AP607" s="182">
        <f t="shared" si="11281"/>
        <v>3743</v>
      </c>
      <c r="AQ607" s="180">
        <f t="shared" si="11281"/>
        <v>941</v>
      </c>
      <c r="AR607" s="185">
        <f t="shared" si="11281"/>
        <v>4695</v>
      </c>
      <c r="AS607" s="186">
        <f t="shared" si="11281"/>
        <v>2673</v>
      </c>
      <c r="AT607" s="180">
        <f t="shared" si="11281"/>
        <v>2200</v>
      </c>
      <c r="AU607" s="184">
        <f t="shared" si="11281"/>
        <v>2398</v>
      </c>
      <c r="AV607" s="182">
        <f t="shared" si="11281"/>
        <v>2250</v>
      </c>
      <c r="AW607" s="183">
        <f t="shared" si="11281"/>
        <v>3207</v>
      </c>
      <c r="AX607" s="180">
        <f t="shared" si="11281"/>
        <v>1687</v>
      </c>
      <c r="AY607" s="184">
        <f t="shared" si="11281"/>
        <v>292</v>
      </c>
      <c r="AZ607" s="182">
        <f t="shared" si="11282"/>
        <v>4099</v>
      </c>
      <c r="BA607" s="183">
        <f t="shared" si="11282"/>
        <v>2108</v>
      </c>
      <c r="BB607" s="180">
        <f t="shared" si="11282"/>
        <v>2604</v>
      </c>
      <c r="BC607" s="184">
        <f t="shared" si="11282"/>
        <v>1005</v>
      </c>
      <c r="BD607" s="182">
        <f t="shared" si="11282"/>
        <v>3360</v>
      </c>
      <c r="BE607" s="180">
        <f t="shared" si="11282"/>
        <v>5874</v>
      </c>
      <c r="BF607" s="164">
        <f>SUM(AF607,AH607,AJ607,AL607,AN607,AP607,AR607,AT607,AV607,AX607,AZ607,BB607,BD607)</f>
        <v>32918</v>
      </c>
      <c r="BG607" s="165">
        <f>SUM(AG607,AI607,AK607,AM607,AO607,AQ607,AS607,AU607,AW607,AY607,BA607,BC607,BE607)</f>
        <v>33745</v>
      </c>
      <c r="BI607" s="131" t="s">
        <v>25</v>
      </c>
      <c r="BJ607" s="123">
        <f>B607/B622</f>
        <v>4.1245262839738672E-2</v>
      </c>
      <c r="BK607" s="124">
        <f t="shared" ref="BK607" si="11310">C607/C622</f>
        <v>3.5737510249088188E-2</v>
      </c>
      <c r="BL607" s="125">
        <f t="shared" ref="BL607" si="11311">D607/D622</f>
        <v>4.5969773299748114E-2</v>
      </c>
      <c r="BM607" s="126">
        <f t="shared" ref="BM607" si="11312">E607/E622</f>
        <v>3.2566850483820624E-2</v>
      </c>
      <c r="BN607" s="123">
        <f t="shared" ref="BN607" si="11313">F607/F622</f>
        <v>4.2253036506898808E-2</v>
      </c>
      <c r="BO607" s="124">
        <f t="shared" ref="BO607" si="11314">G607/G622</f>
        <v>3.041740674955595E-2</v>
      </c>
      <c r="BP607" s="125">
        <f t="shared" ref="BP607" si="11315">H607/H622</f>
        <v>5.2818157495763844E-2</v>
      </c>
      <c r="BQ607" s="126">
        <f t="shared" ref="BQ607" si="11316">I607/I622</f>
        <v>3.6480958205052511E-2</v>
      </c>
      <c r="BR607" s="123">
        <f t="shared" ref="BR607" si="11317">J607/J622</f>
        <v>4.1201201201201201E-2</v>
      </c>
      <c r="BS607" s="124">
        <f t="shared" ref="BS607" si="11318">K607/K622</f>
        <v>3.978838311473603E-2</v>
      </c>
      <c r="BT607" s="125">
        <f t="shared" ref="BT607" si="11319">L607/L622</f>
        <v>3.2694432801127916E-2</v>
      </c>
      <c r="BU607" s="123">
        <f t="shared" ref="BU607" si="11320">M607/M622</f>
        <v>4.4527202072538859E-2</v>
      </c>
      <c r="BV607" s="127">
        <f t="shared" ref="BV607" si="11321">N607/N622</f>
        <v>4.000368273258758E-2</v>
      </c>
      <c r="BW607" s="128">
        <f t="shared" ref="BW607" si="11322">O607/O622</f>
        <v>3.739205709097819E-2</v>
      </c>
      <c r="BX607" s="123">
        <f t="shared" ref="BX607" si="11323">P607/P622</f>
        <v>4.5535186280307512E-2</v>
      </c>
      <c r="BY607" s="124">
        <f t="shared" ref="BY607" si="11324">Q607/Q622</f>
        <v>2.8974249427117724E-2</v>
      </c>
      <c r="BZ607" s="125">
        <f t="shared" ref="BZ607" si="11325">R607/R622</f>
        <v>4.6498035522940545E-2</v>
      </c>
      <c r="CA607" s="126">
        <f t="shared" ref="CA607" si="11326">S607/S622</f>
        <v>3.3467607596086864E-2</v>
      </c>
      <c r="CB607" s="123">
        <f t="shared" ref="CB607" si="11327">T607/T622</f>
        <v>3.0471193623246899E-2</v>
      </c>
      <c r="CC607" s="124">
        <f t="shared" ref="CC607" si="11328">U607/U622</f>
        <v>3.4302220617439969E-2</v>
      </c>
      <c r="CD607" s="125">
        <f t="shared" ref="CD607" si="11329">V607/V622</f>
        <v>3.0072647406656529E-2</v>
      </c>
      <c r="CE607" s="126">
        <f t="shared" ref="CE607" si="11330">W607/W622</f>
        <v>5.4254007398273733E-2</v>
      </c>
      <c r="CF607" s="123">
        <f t="shared" ref="CF607" si="11331">X607/X622</f>
        <v>3.8684141742279972E-2</v>
      </c>
      <c r="CG607" s="124">
        <f t="shared" ref="CG607" si="11332">Y607/Y622</f>
        <v>3.0712601368838788E-2</v>
      </c>
      <c r="CH607" s="125">
        <f t="shared" ref="CH607" si="11333">Z607/Z622</f>
        <v>4.8471475853233213E-2</v>
      </c>
      <c r="CI607" s="123">
        <f t="shared" ref="CI607" si="11334">AA607/AA622</f>
        <v>4.3920026220911179E-2</v>
      </c>
      <c r="CJ607" s="129">
        <f t="shared" ref="CJ607" si="11335">AB607/AB622</f>
        <v>4.2610522469857505E-2</v>
      </c>
      <c r="CK607" s="130">
        <f t="shared" ref="CK607" si="11336">AC607/AC622</f>
        <v>3.8432368600543616E-2</v>
      </c>
    </row>
    <row r="608" spans="1:89" ht="13.8" thickBot="1" x14ac:dyDescent="0.3">
      <c r="A608" s="139" t="s">
        <v>26</v>
      </c>
      <c r="B608" s="194">
        <v>1644</v>
      </c>
      <c r="C608" s="188">
        <v>1601</v>
      </c>
      <c r="D608" s="189">
        <v>904</v>
      </c>
      <c r="E608" s="190">
        <v>704</v>
      </c>
      <c r="F608" s="187">
        <v>1062</v>
      </c>
      <c r="G608" s="191">
        <v>907</v>
      </c>
      <c r="H608" s="189">
        <v>1984</v>
      </c>
      <c r="I608" s="190">
        <v>2038</v>
      </c>
      <c r="J608" s="187">
        <v>372</v>
      </c>
      <c r="K608" s="188">
        <v>440</v>
      </c>
      <c r="L608" s="189">
        <v>890</v>
      </c>
      <c r="M608" s="187">
        <v>1533</v>
      </c>
      <c r="N608" s="192">
        <v>1617</v>
      </c>
      <c r="O608" s="195">
        <v>2139</v>
      </c>
      <c r="P608" s="187">
        <v>905</v>
      </c>
      <c r="Q608" s="188">
        <v>975</v>
      </c>
      <c r="R608" s="189">
        <v>1340</v>
      </c>
      <c r="S608" s="190">
        <v>1513</v>
      </c>
      <c r="T608" s="187">
        <v>260</v>
      </c>
      <c r="U608" s="191">
        <v>438</v>
      </c>
      <c r="V608" s="189">
        <v>935</v>
      </c>
      <c r="W608" s="196">
        <v>2070</v>
      </c>
      <c r="X608" s="187">
        <v>1049</v>
      </c>
      <c r="Y608" s="191">
        <v>653</v>
      </c>
      <c r="Z608" s="189">
        <v>2442</v>
      </c>
      <c r="AA608" s="187">
        <v>2873</v>
      </c>
      <c r="AB608" s="162">
        <f t="shared" si="11058"/>
        <v>15404</v>
      </c>
      <c r="AC608" s="165">
        <f t="shared" si="11089"/>
        <v>17884</v>
      </c>
      <c r="AE608" s="254">
        <f>$AE$19</f>
        <v>0</v>
      </c>
      <c r="AF608" s="120">
        <f t="shared" si="11280"/>
        <v>0</v>
      </c>
      <c r="AG608" s="188">
        <f t="shared" si="11280"/>
        <v>0</v>
      </c>
      <c r="AH608" s="189">
        <f t="shared" si="11280"/>
        <v>0</v>
      </c>
      <c r="AI608" s="190">
        <f t="shared" si="11280"/>
        <v>0</v>
      </c>
      <c r="AJ608" s="187">
        <f t="shared" si="11280"/>
        <v>0</v>
      </c>
      <c r="AK608" s="191">
        <f t="shared" si="11280"/>
        <v>0</v>
      </c>
      <c r="AL608" s="189">
        <f t="shared" si="11280"/>
        <v>0</v>
      </c>
      <c r="AM608" s="190">
        <f t="shared" si="11280"/>
        <v>0</v>
      </c>
      <c r="AN608" s="187">
        <f t="shared" si="11280"/>
        <v>0</v>
      </c>
      <c r="AO608" s="191">
        <f t="shared" si="11280"/>
        <v>0</v>
      </c>
      <c r="AP608" s="189">
        <f t="shared" si="11281"/>
        <v>0</v>
      </c>
      <c r="AQ608" s="187">
        <f t="shared" si="11281"/>
        <v>0</v>
      </c>
      <c r="AR608" s="192">
        <f t="shared" si="11281"/>
        <v>0</v>
      </c>
      <c r="AS608" s="193">
        <f t="shared" si="11281"/>
        <v>0</v>
      </c>
      <c r="AT608" s="187">
        <f t="shared" si="11281"/>
        <v>0</v>
      </c>
      <c r="AU608" s="191">
        <f t="shared" si="11281"/>
        <v>0</v>
      </c>
      <c r="AV608" s="189">
        <f t="shared" si="11281"/>
        <v>0</v>
      </c>
      <c r="AW608" s="190">
        <f t="shared" si="11281"/>
        <v>0</v>
      </c>
      <c r="AX608" s="187">
        <f t="shared" si="11281"/>
        <v>0</v>
      </c>
      <c r="AY608" s="191">
        <f t="shared" si="11281"/>
        <v>0</v>
      </c>
      <c r="AZ608" s="189">
        <f t="shared" si="11282"/>
        <v>0</v>
      </c>
      <c r="BA608" s="190">
        <f t="shared" si="11282"/>
        <v>0</v>
      </c>
      <c r="BB608" s="187">
        <f t="shared" si="11282"/>
        <v>0</v>
      </c>
      <c r="BC608" s="191">
        <f t="shared" si="11282"/>
        <v>0</v>
      </c>
      <c r="BD608" s="189">
        <f t="shared" si="11282"/>
        <v>0</v>
      </c>
      <c r="BE608" s="187">
        <f t="shared" si="11282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26</v>
      </c>
      <c r="BJ608" s="123">
        <f>B608/B622</f>
        <v>3.8222780219013743E-2</v>
      </c>
      <c r="BK608" s="124">
        <f t="shared" ref="BK608" si="11337">C608/C622</f>
        <v>4.52656280923973E-2</v>
      </c>
      <c r="BL608" s="125">
        <f t="shared" ref="BL608" si="11338">D608/D622</f>
        <v>4.0662108672184241E-2</v>
      </c>
      <c r="BM608" s="126">
        <f t="shared" ref="BM608" si="11339">E608/E622</f>
        <v>3.6624700863593797E-2</v>
      </c>
      <c r="BN608" s="123">
        <f t="shared" ref="BN608" si="11340">F608/F622</f>
        <v>3.6541306816226818E-2</v>
      </c>
      <c r="BO608" s="124">
        <f t="shared" ref="BO608" si="11341">G608/G622</f>
        <v>4.0275310834813498E-2</v>
      </c>
      <c r="BP608" s="125">
        <f t="shared" ref="BP608" si="11342">H608/H622</f>
        <v>4.4234370819584409E-2</v>
      </c>
      <c r="BQ608" s="126">
        <f t="shared" ref="BQ608" si="11343">I608/I622</f>
        <v>4.2975834001096537E-2</v>
      </c>
      <c r="BR608" s="123">
        <f t="shared" ref="BR608" si="11344">J608/J622</f>
        <v>4.4684684684684686E-2</v>
      </c>
      <c r="BS608" s="124">
        <f t="shared" ref="BS608" si="11345">K608/K622</f>
        <v>4.8495536206326462E-2</v>
      </c>
      <c r="BT608" s="125">
        <f t="shared" ref="BT608" si="11346">L608/L622</f>
        <v>3.3913805586251573E-2</v>
      </c>
      <c r="BU608" s="123">
        <f t="shared" ref="BU608" si="11347">M608/M622</f>
        <v>4.9643782383419689E-2</v>
      </c>
      <c r="BV608" s="127">
        <f t="shared" ref="BV608" si="11348">N608/N622</f>
        <v>3.7218616213230214E-2</v>
      </c>
      <c r="BW608" s="128">
        <f t="shared" ref="BW608" si="11349">O608/O622</f>
        <v>4.5161835187804825E-2</v>
      </c>
      <c r="BX608" s="123">
        <f t="shared" ref="BX608" si="11350">P608/P622</f>
        <v>3.8227591450536454E-2</v>
      </c>
      <c r="BY608" s="124">
        <f t="shared" ref="BY608" si="11351">Q608/Q622</f>
        <v>3.7868489532761097E-2</v>
      </c>
      <c r="BZ608" s="125">
        <f t="shared" ref="BZ608" si="11352">R608/R622</f>
        <v>4.3510731564762803E-2</v>
      </c>
      <c r="CA608" s="126">
        <f t="shared" ref="CA608" si="11353">S608/S622</f>
        <v>4.5824878093103552E-2</v>
      </c>
      <c r="CB608" s="123">
        <f t="shared" ref="CB608" si="11354">T608/T622</f>
        <v>2.623347795378872E-2</v>
      </c>
      <c r="CC608" s="124">
        <f t="shared" ref="CC608" si="11355">U608/U622</f>
        <v>3.9537822711680812E-2</v>
      </c>
      <c r="CD608" s="125">
        <f t="shared" ref="CD608" si="11356">V608/V622</f>
        <v>3.1593174522723436E-2</v>
      </c>
      <c r="CE608" s="126">
        <f t="shared" ref="CE608" si="11357">W608/W622</f>
        <v>5.3175092478421698E-2</v>
      </c>
      <c r="CF608" s="123">
        <f t="shared" ref="CF608" si="11358">X608/X622</f>
        <v>3.9169560509316304E-2</v>
      </c>
      <c r="CG608" s="124">
        <f t="shared" ref="CG608" si="11359">Y608/Y622</f>
        <v>3.7556795306838441E-2</v>
      </c>
      <c r="CH608" s="125">
        <f t="shared" ref="CH608" si="11360">Z608/Z622</f>
        <v>4.3453503683405101E-2</v>
      </c>
      <c r="CI608" s="123">
        <f t="shared" ref="CI608" si="11361">AA608/AA622</f>
        <v>5.231435959066244E-2</v>
      </c>
      <c r="CJ608" s="129">
        <f t="shared" ref="CJ608" si="11362">AB608/AB622</f>
        <v>3.9083749441805711E-2</v>
      </c>
      <c r="CK608" s="130">
        <f t="shared" ref="CK608" si="11363">AC608/AC622</f>
        <v>4.5515163237674461E-2</v>
      </c>
    </row>
    <row r="609" spans="1:89" ht="14.4" thickTop="1" thickBot="1" x14ac:dyDescent="0.3">
      <c r="A609" s="131" t="s">
        <v>27</v>
      </c>
      <c r="B609" s="197">
        <v>1469</v>
      </c>
      <c r="C609" s="181">
        <v>1346</v>
      </c>
      <c r="D609" s="182">
        <v>778</v>
      </c>
      <c r="E609" s="183">
        <v>779</v>
      </c>
      <c r="F609" s="180">
        <v>1012</v>
      </c>
      <c r="G609" s="184">
        <v>914</v>
      </c>
      <c r="H609" s="182">
        <v>1911</v>
      </c>
      <c r="I609" s="183">
        <v>2167</v>
      </c>
      <c r="J609" s="180">
        <v>406</v>
      </c>
      <c r="K609" s="181">
        <v>312</v>
      </c>
      <c r="L609" s="182">
        <v>1168</v>
      </c>
      <c r="M609" s="180">
        <v>1004</v>
      </c>
      <c r="N609" s="185">
        <v>1817</v>
      </c>
      <c r="O609" s="198">
        <v>1744</v>
      </c>
      <c r="P609" s="180">
        <v>1015</v>
      </c>
      <c r="Q609" s="181">
        <v>867</v>
      </c>
      <c r="R609" s="182">
        <v>1216</v>
      </c>
      <c r="S609" s="183">
        <v>1361</v>
      </c>
      <c r="T609" s="180">
        <v>364</v>
      </c>
      <c r="U609" s="184">
        <v>330</v>
      </c>
      <c r="V609" s="182">
        <v>1265</v>
      </c>
      <c r="W609" s="199">
        <v>1411</v>
      </c>
      <c r="X609" s="180">
        <v>1067</v>
      </c>
      <c r="Y609" s="184">
        <v>556</v>
      </c>
      <c r="Z609" s="182">
        <v>2442</v>
      </c>
      <c r="AA609" s="180">
        <v>2761</v>
      </c>
      <c r="AB609" s="162">
        <f t="shared" si="11058"/>
        <v>15930</v>
      </c>
      <c r="AC609" s="165">
        <f t="shared" si="11089"/>
        <v>15552</v>
      </c>
      <c r="AE609" s="251" t="s">
        <v>13</v>
      </c>
      <c r="AF609" s="14">
        <f t="shared" ref="AF609:BG609" si="11364">SUM(AF606:AF608)</f>
        <v>3862</v>
      </c>
      <c r="AG609" s="1">
        <f t="shared" si="11364"/>
        <v>8973</v>
      </c>
      <c r="AH609" s="14">
        <f t="shared" si="11364"/>
        <v>3092</v>
      </c>
      <c r="AI609" s="1">
        <f t="shared" si="11364"/>
        <v>3430</v>
      </c>
      <c r="AJ609" s="14">
        <f t="shared" si="11364"/>
        <v>2634</v>
      </c>
      <c r="AK609" s="1">
        <f t="shared" si="11364"/>
        <v>5416</v>
      </c>
      <c r="AL609" s="14">
        <f t="shared" si="11364"/>
        <v>5179</v>
      </c>
      <c r="AM609" s="1">
        <f t="shared" si="11364"/>
        <v>10628</v>
      </c>
      <c r="AN609" s="14">
        <f t="shared" si="11364"/>
        <v>2308</v>
      </c>
      <c r="AO609" s="1">
        <f t="shared" si="11364"/>
        <v>696</v>
      </c>
      <c r="AP609" s="14">
        <f t="shared" si="11364"/>
        <v>7453</v>
      </c>
      <c r="AQ609" s="1">
        <f t="shared" si="11364"/>
        <v>1874</v>
      </c>
      <c r="AR609" s="14">
        <f t="shared" si="11364"/>
        <v>9197</v>
      </c>
      <c r="AS609" s="1">
        <f t="shared" si="11364"/>
        <v>5399</v>
      </c>
      <c r="AT609" s="14">
        <f t="shared" si="11364"/>
        <v>4380</v>
      </c>
      <c r="AU609" s="1">
        <f t="shared" si="11364"/>
        <v>4319</v>
      </c>
      <c r="AV609" s="14">
        <f t="shared" si="11364"/>
        <v>4495</v>
      </c>
      <c r="AW609" s="1">
        <f t="shared" si="11364"/>
        <v>6290</v>
      </c>
      <c r="AX609" s="14">
        <f t="shared" si="11364"/>
        <v>3383</v>
      </c>
      <c r="AY609" s="1">
        <f t="shared" si="11364"/>
        <v>656</v>
      </c>
      <c r="AZ609" s="14">
        <f t="shared" si="11364"/>
        <v>7833</v>
      </c>
      <c r="BA609" s="1">
        <f t="shared" si="11364"/>
        <v>4210</v>
      </c>
      <c r="BB609" s="14">
        <f t="shared" si="11364"/>
        <v>5279</v>
      </c>
      <c r="BC609" s="1">
        <f t="shared" si="11364"/>
        <v>1952</v>
      </c>
      <c r="BD609" s="14">
        <f t="shared" si="11364"/>
        <v>6989</v>
      </c>
      <c r="BE609" s="1">
        <f t="shared" si="11364"/>
        <v>11177</v>
      </c>
      <c r="BF609" s="166">
        <f t="shared" si="11364"/>
        <v>66084</v>
      </c>
      <c r="BG609" s="167">
        <f t="shared" si="11364"/>
        <v>65020</v>
      </c>
      <c r="BI609" s="131" t="s">
        <v>27</v>
      </c>
      <c r="BJ609" s="123">
        <f>B609/B622</f>
        <v>3.4154053614191715E-2</v>
      </c>
      <c r="BK609" s="124">
        <f t="shared" ref="BK609" si="11365">C609/C622</f>
        <v>3.805592467980435E-2</v>
      </c>
      <c r="BL609" s="125">
        <f t="shared" ref="BL609" si="11366">D609/D622</f>
        <v>3.4994602374955018E-2</v>
      </c>
      <c r="BM609" s="126">
        <f t="shared" ref="BM609" si="11367">E609/E622</f>
        <v>4.0526480074914162E-2</v>
      </c>
      <c r="BN609" s="123">
        <f t="shared" ref="BN609" si="11368">F609/F622</f>
        <v>3.4820906306988267E-2</v>
      </c>
      <c r="BO609" s="124">
        <f t="shared" ref="BO609" si="11369">G609/G622</f>
        <v>4.0586145648312609E-2</v>
      </c>
      <c r="BP609" s="125">
        <f t="shared" ref="BP609" si="11370">H609/H622</f>
        <v>4.2606795683581555E-2</v>
      </c>
      <c r="BQ609" s="126">
        <f t="shared" ref="BQ609" si="11371">I609/I622</f>
        <v>4.5696090422166928E-2</v>
      </c>
      <c r="BR609" s="123">
        <f t="shared" ref="BR609" si="11372">J609/J622</f>
        <v>4.8768768768768768E-2</v>
      </c>
      <c r="BS609" s="124">
        <f t="shared" ref="BS609" si="11373">K609/K622</f>
        <v>3.4387743855395128E-2</v>
      </c>
      <c r="BT609" s="125">
        <f t="shared" ref="BT609" si="11374">L609/L622</f>
        <v>4.4507106657013296E-2</v>
      </c>
      <c r="BU609" s="123">
        <f t="shared" ref="BU609" si="11375">M609/M622</f>
        <v>3.2512953367875651E-2</v>
      </c>
      <c r="BV609" s="127">
        <f t="shared" ref="BV609" si="11376">N609/N622</f>
        <v>4.1822031947705195E-2</v>
      </c>
      <c r="BW609" s="128">
        <f t="shared" ref="BW609" si="11377">O609/O622</f>
        <v>3.6821991850178412E-2</v>
      </c>
      <c r="BX609" s="123">
        <f t="shared" ref="BX609" si="11378">P609/P622</f>
        <v>4.2874039030159669E-2</v>
      </c>
      <c r="BY609" s="124">
        <f t="shared" ref="BY609" si="11379">Q609/Q622</f>
        <v>3.3673826076824481E-2</v>
      </c>
      <c r="BZ609" s="125">
        <f t="shared" ref="BZ609" si="11380">R609/R622</f>
        <v>3.9484365360262362E-2</v>
      </c>
      <c r="CA609" s="126">
        <f t="shared" ref="CA609" si="11381">S609/S622</f>
        <v>4.122118908441106E-2</v>
      </c>
      <c r="CB609" s="123">
        <f t="shared" ref="CB609" si="11382">T609/T622</f>
        <v>3.6726869135304208E-2</v>
      </c>
      <c r="CC609" s="124">
        <f t="shared" ref="CC609" si="11383">U609/U622</f>
        <v>2.978877053619787E-2</v>
      </c>
      <c r="CD609" s="125">
        <f t="shared" ref="CD609" si="11384">V609/V622</f>
        <v>4.2743706707214058E-2</v>
      </c>
      <c r="CE609" s="126">
        <f t="shared" ref="CE609" si="11385">W609/W622</f>
        <v>3.6246403616933827E-2</v>
      </c>
      <c r="CF609" s="123">
        <f t="shared" ref="CF609" si="11386">X609/X622</f>
        <v>3.9841678802135842E-2</v>
      </c>
      <c r="CG609" s="124">
        <f t="shared" ref="CG609" si="11387">Y609/Y622</f>
        <v>3.1977914533847129E-2</v>
      </c>
      <c r="CH609" s="125">
        <f t="shared" ref="CH609" si="11388">Z609/Z622</f>
        <v>4.3453503683405101E-2</v>
      </c>
      <c r="CI609" s="123">
        <f t="shared" ref="CI609" si="11389">AA609/AA622</f>
        <v>5.0274955388033067E-2</v>
      </c>
      <c r="CJ609" s="129">
        <f t="shared" ref="CJ609" si="11390">AB609/AB622</f>
        <v>4.0418341249543292E-2</v>
      </c>
      <c r="CK609" s="130">
        <f t="shared" ref="CK609" si="11391">AC609/AC622</f>
        <v>3.9580173265058895E-2</v>
      </c>
    </row>
    <row r="610" spans="1:89" ht="13.8" thickTop="1" x14ac:dyDescent="0.25">
      <c r="A610" s="139" t="s">
        <v>28</v>
      </c>
      <c r="B610" s="194">
        <v>1349</v>
      </c>
      <c r="C610" s="188">
        <v>2293</v>
      </c>
      <c r="D610" s="189">
        <v>895</v>
      </c>
      <c r="E610" s="190">
        <v>941</v>
      </c>
      <c r="F610" s="187">
        <v>952</v>
      </c>
      <c r="G610" s="191">
        <v>1106</v>
      </c>
      <c r="H610" s="189">
        <v>1972</v>
      </c>
      <c r="I610" s="190">
        <v>2583</v>
      </c>
      <c r="J610" s="187">
        <v>517</v>
      </c>
      <c r="K610" s="188">
        <v>288</v>
      </c>
      <c r="L610" s="189">
        <v>1856</v>
      </c>
      <c r="M610" s="187">
        <v>944</v>
      </c>
      <c r="N610" s="192">
        <v>2429</v>
      </c>
      <c r="O610" s="195">
        <v>1768</v>
      </c>
      <c r="P610" s="187">
        <v>1251</v>
      </c>
      <c r="Q610" s="188">
        <v>1005</v>
      </c>
      <c r="R610" s="189">
        <v>1414</v>
      </c>
      <c r="S610" s="190">
        <v>1668</v>
      </c>
      <c r="T610" s="187">
        <v>603</v>
      </c>
      <c r="U610" s="191">
        <v>269</v>
      </c>
      <c r="V610" s="189">
        <v>1811</v>
      </c>
      <c r="W610" s="196">
        <v>1404</v>
      </c>
      <c r="X610" s="187">
        <v>1322</v>
      </c>
      <c r="Y610" s="191">
        <v>531</v>
      </c>
      <c r="Z610" s="189">
        <v>2599</v>
      </c>
      <c r="AA610" s="187">
        <v>3167</v>
      </c>
      <c r="AB610" s="162">
        <f t="shared" si="11058"/>
        <v>18970</v>
      </c>
      <c r="AC610" s="165">
        <f t="shared" si="11089"/>
        <v>17967</v>
      </c>
      <c r="BI610" s="139" t="s">
        <v>28</v>
      </c>
      <c r="BJ610" s="123">
        <f>B610/B622</f>
        <v>3.1364069656599478E-2</v>
      </c>
      <c r="BK610" s="124">
        <f t="shared" ref="BK610" si="11392">C610/C622</f>
        <v>6.4830784019904442E-2</v>
      </c>
      <c r="BL610" s="125">
        <f t="shared" ref="BL610" si="11393">D610/D622</f>
        <v>4.0257286793810722E-2</v>
      </c>
      <c r="BM610" s="126">
        <f t="shared" ref="BM610" si="11394">E610/E622</f>
        <v>4.8954323171366144E-2</v>
      </c>
      <c r="BN610" s="123">
        <f t="shared" ref="BN610" si="11395">F610/F622</f>
        <v>3.2756425695902008E-2</v>
      </c>
      <c r="BO610" s="124">
        <f t="shared" ref="BO610" si="11396">G610/G622</f>
        <v>4.911190053285968E-2</v>
      </c>
      <c r="BP610" s="125">
        <f t="shared" ref="BP610" si="11397">H610/H622</f>
        <v>4.396682422188531E-2</v>
      </c>
      <c r="BQ610" s="126">
        <f t="shared" ref="BQ610" si="11398">I610/I622</f>
        <v>5.4468390198641983E-2</v>
      </c>
      <c r="BR610" s="123">
        <f t="shared" ref="BR610" si="11399">J610/J622</f>
        <v>6.2102102102102104E-2</v>
      </c>
      <c r="BS610" s="124">
        <f t="shared" ref="BS610" si="11400">K610/K622</f>
        <v>3.1742532789595504E-2</v>
      </c>
      <c r="BT610" s="125">
        <f t="shared" ref="BT610" si="11401">L610/L622</f>
        <v>7.0723621537171821E-2</v>
      </c>
      <c r="BU610" s="123">
        <f t="shared" ref="BU610" si="11402">M610/M622</f>
        <v>3.0569948186528497E-2</v>
      </c>
      <c r="BV610" s="127">
        <f t="shared" ref="BV610" si="11403">N610/N622</f>
        <v>5.5908484095198635E-2</v>
      </c>
      <c r="BW610" s="128">
        <f t="shared" ref="BW610" si="11404">O610/O622</f>
        <v>3.7328716508667106E-2</v>
      </c>
      <c r="BX610" s="123">
        <f t="shared" ref="BX610" si="11405">P610/P622</f>
        <v>5.284278111007857E-2</v>
      </c>
      <c r="BY610" s="124">
        <f t="shared" ref="BY610" si="11406">Q610/Q622</f>
        <v>3.9033673826076823E-2</v>
      </c>
      <c r="BZ610" s="125">
        <f t="shared" ref="BZ610" si="11407">R610/R622</f>
        <v>4.5913563009384033E-2</v>
      </c>
      <c r="CA610" s="126">
        <f t="shared" ref="CA610" si="11408">S610/S622</f>
        <v>5.0519429384862341E-2</v>
      </c>
      <c r="CB610" s="123">
        <f t="shared" ref="CB610" si="11409">T610/T622</f>
        <v>6.0841489254363841E-2</v>
      </c>
      <c r="CC610" s="124">
        <f t="shared" ref="CC610" si="11410">U610/U622</f>
        <v>2.4282361437082504E-2</v>
      </c>
      <c r="CD610" s="125">
        <f t="shared" ref="CD610" si="11411">V610/V622</f>
        <v>6.1192769048825812E-2</v>
      </c>
      <c r="CE610" s="126">
        <f t="shared" ref="CE610" si="11412">W610/W622</f>
        <v>3.6066584463625151E-2</v>
      </c>
      <c r="CF610" s="123">
        <f t="shared" ref="CF610" si="11413">X610/X622</f>
        <v>4.9363354617079275E-2</v>
      </c>
      <c r="CG610" s="124">
        <f t="shared" ref="CG610" si="11414">Y610/Y622</f>
        <v>3.0540058664519469E-2</v>
      </c>
      <c r="CH610" s="125">
        <f t="shared" ref="CH610" si="11415">Z610/Z622</f>
        <v>4.6247197409160466E-2</v>
      </c>
      <c r="CI610" s="123">
        <f t="shared" ref="CI610" si="11416">AA610/AA622</f>
        <v>5.7667795622564549E-2</v>
      </c>
      <c r="CJ610" s="129">
        <f t="shared" ref="CJ610" si="11417">AB610/AB622</f>
        <v>4.8131571469167377E-2</v>
      </c>
      <c r="CK610" s="130">
        <f t="shared" ref="CK610" si="11418">AC610/AC622</f>
        <v>4.5726400016288138E-2</v>
      </c>
    </row>
    <row r="611" spans="1:89" x14ac:dyDescent="0.25">
      <c r="A611" s="131" t="s">
        <v>29</v>
      </c>
      <c r="B611" s="197">
        <v>1872</v>
      </c>
      <c r="C611" s="181">
        <v>2842</v>
      </c>
      <c r="D611" s="182">
        <v>1359</v>
      </c>
      <c r="E611" s="183">
        <v>1241</v>
      </c>
      <c r="F611" s="180">
        <v>1399</v>
      </c>
      <c r="G611" s="184">
        <v>1922</v>
      </c>
      <c r="H611" s="182">
        <v>2341</v>
      </c>
      <c r="I611" s="183">
        <v>3724</v>
      </c>
      <c r="J611" s="180">
        <v>886</v>
      </c>
      <c r="K611" s="181">
        <v>346</v>
      </c>
      <c r="L611" s="182">
        <v>2546</v>
      </c>
      <c r="M611" s="180">
        <v>1031</v>
      </c>
      <c r="N611" s="185">
        <v>3264</v>
      </c>
      <c r="O611" s="198">
        <v>2176</v>
      </c>
      <c r="P611" s="180">
        <v>1606</v>
      </c>
      <c r="Q611" s="181">
        <v>1240</v>
      </c>
      <c r="R611" s="182">
        <v>1810</v>
      </c>
      <c r="S611" s="183">
        <v>2169</v>
      </c>
      <c r="T611" s="180">
        <v>1224</v>
      </c>
      <c r="U611" s="184">
        <v>275</v>
      </c>
      <c r="V611" s="182">
        <v>2850</v>
      </c>
      <c r="W611" s="199">
        <v>1679</v>
      </c>
      <c r="X611" s="180">
        <v>1857</v>
      </c>
      <c r="Y611" s="184">
        <v>653</v>
      </c>
      <c r="Z611" s="182">
        <v>3025</v>
      </c>
      <c r="AA611" s="180">
        <v>3666</v>
      </c>
      <c r="AB611" s="162">
        <f t="shared" si="11058"/>
        <v>26039</v>
      </c>
      <c r="AC611" s="165">
        <f t="shared" si="11089"/>
        <v>22964</v>
      </c>
      <c r="BI611" s="131" t="s">
        <v>29</v>
      </c>
      <c r="BJ611" s="123">
        <f>B611/B622</f>
        <v>4.3523749738439005E-2</v>
      </c>
      <c r="BK611" s="124">
        <f t="shared" ref="BK611" si="11419">C611/C622</f>
        <v>8.0352851367016309E-2</v>
      </c>
      <c r="BL611" s="125">
        <f t="shared" ref="BL611" si="11420">D611/D622</f>
        <v>6.1128103634400861E-2</v>
      </c>
      <c r="BM611" s="126">
        <f t="shared" ref="BM611" si="11421">E611/E622</f>
        <v>6.4561440016647598E-2</v>
      </c>
      <c r="BN611" s="123">
        <f t="shared" ref="BN611" si="11422">F611/F622</f>
        <v>4.8136806248494653E-2</v>
      </c>
      <c r="BO611" s="124">
        <f t="shared" ref="BO611" si="11423">G611/G622</f>
        <v>8.5346358792184718E-2</v>
      </c>
      <c r="BP611" s="125">
        <f t="shared" ref="BP611" si="11424">H611/H622</f>
        <v>5.2193882101132613E-2</v>
      </c>
      <c r="BQ611" s="126">
        <f t="shared" ref="BQ611" si="11425">I611/I622</f>
        <v>7.8528952806714181E-2</v>
      </c>
      <c r="BR611" s="123">
        <f t="shared" ref="BR611" si="11426">J611/J622</f>
        <v>0.10642642642642643</v>
      </c>
      <c r="BS611" s="124">
        <f t="shared" ref="BS611" si="11427">K611/K622</f>
        <v>3.8135126198611265E-2</v>
      </c>
      <c r="BT611" s="125">
        <f t="shared" ref="BT611" si="11428">L611/L622</f>
        <v>9.7016347216400567E-2</v>
      </c>
      <c r="BU611" s="123">
        <f t="shared" ref="BU611" si="11429">M611/M622</f>
        <v>3.3387305699481867E-2</v>
      </c>
      <c r="BV611" s="127">
        <f t="shared" ref="BV611" si="11430">N611/N622</f>
        <v>7.5127744786631687E-2</v>
      </c>
      <c r="BW611" s="128">
        <f t="shared" ref="BW611" si="11431">O611/O622</f>
        <v>4.5943035702974894E-2</v>
      </c>
      <c r="BX611" s="123">
        <f t="shared" ref="BX611" si="11432">P611/P622</f>
        <v>6.7838134662498939E-2</v>
      </c>
      <c r="BY611" s="124">
        <f t="shared" ref="BY611" si="11433">Q611/Q622</f>
        <v>4.8160950790383343E-2</v>
      </c>
      <c r="BZ611" s="125">
        <f t="shared" ref="BZ611" si="11434">R611/R622</f>
        <v>5.8771958307627367E-2</v>
      </c>
      <c r="CA611" s="126">
        <f t="shared" ref="CA611" si="11435">S611/S622</f>
        <v>6.569343065693431E-2</v>
      </c>
      <c r="CB611" s="123">
        <f t="shared" ref="CB611" si="11436">T611/T622</f>
        <v>0.1234991423670669</v>
      </c>
      <c r="CC611" s="124">
        <f t="shared" ref="CC611" si="11437">U611/U622</f>
        <v>2.4823975446831559E-2</v>
      </c>
      <c r="CD611" s="125">
        <f t="shared" ref="CD611" si="11438">V611/V622</f>
        <v>9.6300050684237207E-2</v>
      </c>
      <c r="CE611" s="126">
        <f t="shared" ref="CE611" si="11439">W611/W622</f>
        <v>4.3130908343608713E-2</v>
      </c>
      <c r="CF611" s="123">
        <f t="shared" ref="CF611" si="11440">X611/X622</f>
        <v>6.9340203875882161E-2</v>
      </c>
      <c r="CG611" s="124">
        <f t="shared" ref="CG611" si="11441">Y611/Y622</f>
        <v>3.7556795306838441E-2</v>
      </c>
      <c r="CH611" s="125">
        <f t="shared" ref="CH611" si="11442">Z611/Z622</f>
        <v>5.3827538346560379E-2</v>
      </c>
      <c r="CI611" s="123">
        <f t="shared" ref="CI611" si="11443">AA611/AA622</f>
        <v>6.6754069703922211E-2</v>
      </c>
      <c r="CJ611" s="129">
        <f t="shared" ref="CJ611" si="11444">AB611/AB622</f>
        <v>6.6067368976576141E-2</v>
      </c>
      <c r="CK611" s="130">
        <f t="shared" ref="CK611" si="11445">AC611/AC622</f>
        <v>5.8443872097403059E-2</v>
      </c>
    </row>
    <row r="612" spans="1:89" x14ac:dyDescent="0.25">
      <c r="A612" s="139" t="s">
        <v>30</v>
      </c>
      <c r="B612" s="280">
        <v>1945</v>
      </c>
      <c r="C612" s="267">
        <v>4332</v>
      </c>
      <c r="D612" s="268">
        <v>1607</v>
      </c>
      <c r="E612" s="269">
        <v>1625</v>
      </c>
      <c r="F612" s="266">
        <v>1338</v>
      </c>
      <c r="G612" s="270">
        <v>2621</v>
      </c>
      <c r="H612" s="268">
        <v>2581</v>
      </c>
      <c r="I612" s="269">
        <v>4973</v>
      </c>
      <c r="J612" s="266">
        <v>1324</v>
      </c>
      <c r="K612" s="267">
        <v>345</v>
      </c>
      <c r="L612" s="268">
        <v>3710</v>
      </c>
      <c r="M612" s="266">
        <v>933</v>
      </c>
      <c r="N612" s="271">
        <v>4502</v>
      </c>
      <c r="O612" s="281">
        <v>2726</v>
      </c>
      <c r="P612" s="266">
        <v>2180</v>
      </c>
      <c r="Q612" s="267">
        <v>1921</v>
      </c>
      <c r="R612" s="268">
        <v>2245</v>
      </c>
      <c r="S612" s="269">
        <v>3083</v>
      </c>
      <c r="T612" s="266">
        <v>1696</v>
      </c>
      <c r="U612" s="270">
        <v>364</v>
      </c>
      <c r="V612" s="268">
        <v>3734</v>
      </c>
      <c r="W612" s="282">
        <v>2102</v>
      </c>
      <c r="X612" s="266">
        <v>2675</v>
      </c>
      <c r="Y612" s="270">
        <v>947</v>
      </c>
      <c r="Z612" s="268">
        <v>3629</v>
      </c>
      <c r="AA612" s="266">
        <v>5303</v>
      </c>
      <c r="AB612" s="162">
        <f t="shared" si="11058"/>
        <v>33166</v>
      </c>
      <c r="AC612" s="165">
        <f t="shared" si="11089"/>
        <v>31275</v>
      </c>
      <c r="BI612" s="139" t="s">
        <v>30</v>
      </c>
      <c r="BJ612" s="123">
        <f>B612/B622</f>
        <v>4.5220989979307617E-2</v>
      </c>
      <c r="BK612" s="124">
        <f t="shared" ref="BK612" si="11446">C612/C622</f>
        <v>0.12248013797393198</v>
      </c>
      <c r="BL612" s="125">
        <f t="shared" ref="BL612" si="11447">D612/D622</f>
        <v>7.2283195394026625E-2</v>
      </c>
      <c r="BM612" s="126">
        <f t="shared" ref="BM612" si="11448">E612/E622</f>
        <v>8.4538549578607847E-2</v>
      </c>
      <c r="BN612" s="123">
        <f t="shared" ref="BN612" si="11449">F612/F622</f>
        <v>4.6037917627223618E-2</v>
      </c>
      <c r="BO612" s="124">
        <f t="shared" ref="BO612" si="11450">G612/G622</f>
        <v>0.11638543516873889</v>
      </c>
      <c r="BP612" s="125">
        <f t="shared" ref="BP612" si="11451">H612/H622</f>
        <v>5.75448140551146E-2</v>
      </c>
      <c r="BQ612" s="126">
        <f t="shared" ref="BQ612" si="11452">I612/I622</f>
        <v>0.10486693939521741</v>
      </c>
      <c r="BR612" s="123">
        <f t="shared" ref="BR612" si="11453">J612/J622</f>
        <v>0.15903903903903904</v>
      </c>
      <c r="BS612" s="124">
        <f t="shared" ref="BS612" si="11454">K612/K622</f>
        <v>3.8024909070869611E-2</v>
      </c>
      <c r="BT612" s="125">
        <f t="shared" ref="BT612" si="11455">L612/L622</f>
        <v>0.14137103227527339</v>
      </c>
      <c r="BU612" s="123">
        <f t="shared" ref="BU612" si="11456">M612/M622</f>
        <v>3.0213730569948187E-2</v>
      </c>
      <c r="BV612" s="127">
        <f t="shared" ref="BV612" si="11457">N612/N622</f>
        <v>0.10362288818303181</v>
      </c>
      <c r="BW612" s="128">
        <f t="shared" ref="BW612" si="11458">O612/O622</f>
        <v>5.7555475793340791E-2</v>
      </c>
      <c r="BX612" s="123">
        <f t="shared" ref="BX612" si="11459">P612/P622</f>
        <v>9.2084142941623717E-2</v>
      </c>
      <c r="BY612" s="124">
        <f t="shared" ref="BY612" si="11460">Q612/Q622</f>
        <v>7.4610634248650332E-2</v>
      </c>
      <c r="BZ612" s="125">
        <f t="shared" ref="BZ612" si="11461">R612/R622</f>
        <v>7.289671071857648E-2</v>
      </c>
      <c r="CA612" s="126">
        <f t="shared" ref="CA612" si="11462">S612/S622</f>
        <v>9.337613956446679E-2</v>
      </c>
      <c r="CB612" s="123">
        <f t="shared" ref="CB612" si="11463">T612/T622</f>
        <v>0.17112299465240641</v>
      </c>
      <c r="CC612" s="124">
        <f t="shared" ref="CC612" si="11464">U612/U622</f>
        <v>3.28579165914425E-2</v>
      </c>
      <c r="CD612" s="125">
        <f t="shared" ref="CD612" si="11465">V612/V622</f>
        <v>0.12616996114208481</v>
      </c>
      <c r="CE612" s="126">
        <f t="shared" ref="CE612" si="11466">W612/W622</f>
        <v>5.3997122893547064E-2</v>
      </c>
      <c r="CF612" s="123">
        <f t="shared" ref="CF612" si="11467">X612/X622</f>
        <v>9.988424629401442E-2</v>
      </c>
      <c r="CG612" s="124">
        <f t="shared" ref="CG612" si="11468">Y612/Y622</f>
        <v>5.4465980330131711E-2</v>
      </c>
      <c r="CH612" s="125">
        <f t="shared" ref="CH612" si="11469">Z612/Z622</f>
        <v>6.4575251788319868E-2</v>
      </c>
      <c r="CI612" s="123">
        <f t="shared" ref="CI612" si="11470">AA612/AA622</f>
        <v>9.6562147201281909E-2</v>
      </c>
      <c r="CJ612" s="129">
        <f t="shared" ref="CJ612" si="11471">AB612/AB622</f>
        <v>8.4150326797385627E-2</v>
      </c>
      <c r="CK612" s="130">
        <f t="shared" ref="CK612" si="11472">AC612/AC622</f>
        <v>7.9595545194490538E-2</v>
      </c>
    </row>
    <row r="613" spans="1:89" x14ac:dyDescent="0.25">
      <c r="A613" s="131" t="s">
        <v>31</v>
      </c>
      <c r="B613" s="283">
        <v>1917</v>
      </c>
      <c r="C613" s="274">
        <v>4641</v>
      </c>
      <c r="D613" s="275">
        <v>1485</v>
      </c>
      <c r="E613" s="276">
        <v>1805</v>
      </c>
      <c r="F613" s="273">
        <v>1296</v>
      </c>
      <c r="G613" s="277">
        <v>2795</v>
      </c>
      <c r="H613" s="275">
        <v>2598</v>
      </c>
      <c r="I613" s="276">
        <v>5655</v>
      </c>
      <c r="J613" s="273">
        <v>984</v>
      </c>
      <c r="K613" s="274">
        <v>351</v>
      </c>
      <c r="L613" s="275">
        <v>3743</v>
      </c>
      <c r="M613" s="273">
        <v>941</v>
      </c>
      <c r="N613" s="278">
        <v>4695</v>
      </c>
      <c r="O613" s="284">
        <v>2673</v>
      </c>
      <c r="P613" s="273">
        <v>2200</v>
      </c>
      <c r="Q613" s="274">
        <v>2398</v>
      </c>
      <c r="R613" s="275">
        <v>2250</v>
      </c>
      <c r="S613" s="276">
        <v>3207</v>
      </c>
      <c r="T613" s="273">
        <v>1687</v>
      </c>
      <c r="U613" s="277">
        <v>292</v>
      </c>
      <c r="V613" s="275">
        <v>4099</v>
      </c>
      <c r="W613" s="285">
        <v>2108</v>
      </c>
      <c r="X613" s="273">
        <v>2604</v>
      </c>
      <c r="Y613" s="277">
        <v>1005</v>
      </c>
      <c r="Z613" s="275">
        <v>3360</v>
      </c>
      <c r="AA613" s="273">
        <v>5874</v>
      </c>
      <c r="AB613" s="162">
        <f t="shared" si="11058"/>
        <v>32918</v>
      </c>
      <c r="AC613" s="165">
        <f t="shared" si="11089"/>
        <v>33745</v>
      </c>
      <c r="BI613" s="131" t="s">
        <v>31</v>
      </c>
      <c r="BJ613" s="123">
        <f>B613/B622</f>
        <v>4.4569993722536096E-2</v>
      </c>
      <c r="BK613" s="124">
        <f t="shared" ref="BK613" si="11473">C613/C622</f>
        <v>0.13121660210919167</v>
      </c>
      <c r="BL613" s="125">
        <f t="shared" ref="BL613" si="11474">D613/D622</f>
        <v>6.6795609931630084E-2</v>
      </c>
      <c r="BM613" s="126">
        <f t="shared" ref="BM613" si="11475">E613/E622</f>
        <v>9.3902819685776712E-2</v>
      </c>
      <c r="BN613" s="123">
        <f t="shared" ref="BN613" si="11476">F613/F622</f>
        <v>4.4592781199463236E-2</v>
      </c>
      <c r="BO613" s="124">
        <f t="shared" ref="BO613" si="11477">G613/G622</f>
        <v>0.12411190053285968</v>
      </c>
      <c r="BP613" s="125">
        <f t="shared" ref="BP613" si="11478">H613/H622</f>
        <v>5.7923838401854992E-2</v>
      </c>
      <c r="BQ613" s="126">
        <f t="shared" ref="BQ613" si="11479">I613/I622</f>
        <v>0.11924845008645776</v>
      </c>
      <c r="BR613" s="123">
        <f t="shared" ref="BR613" si="11480">J613/J622</f>
        <v>0.1181981981981982</v>
      </c>
      <c r="BS613" s="124">
        <f t="shared" ref="BS613" si="11481">K613/K622</f>
        <v>3.8686211837319517E-2</v>
      </c>
      <c r="BT613" s="125">
        <f t="shared" ref="BT613" si="11482">L613/L622</f>
        <v>0.14262851045993216</v>
      </c>
      <c r="BU613" s="123">
        <f t="shared" ref="BU613" si="11483">M613/M622</f>
        <v>3.0472797927461139E-2</v>
      </c>
      <c r="BV613" s="127">
        <f t="shared" ref="BV613" si="11484">N613/N622</f>
        <v>0.10806518436680017</v>
      </c>
      <c r="BW613" s="128">
        <f t="shared" ref="BW613" si="11485">O613/O622</f>
        <v>5.6436458839178263E-2</v>
      </c>
      <c r="BX613" s="123">
        <f t="shared" ref="BX613" si="11486">P613/P622</f>
        <v>9.2928951592464309E-2</v>
      </c>
      <c r="BY613" s="124">
        <f t="shared" ref="BY613" si="11487">Q613/Q622</f>
        <v>9.3137064512370374E-2</v>
      </c>
      <c r="BZ613" s="125">
        <f t="shared" ref="BZ613" si="11488">R613/R622</f>
        <v>7.3059064194564399E-2</v>
      </c>
      <c r="CA613" s="126">
        <f t="shared" ref="CA613" si="11489">S613/S622</f>
        <v>9.7131780597873821E-2</v>
      </c>
      <c r="CB613" s="123">
        <f t="shared" ref="CB613" si="11490">T613/T622</f>
        <v>0.1702149127232368</v>
      </c>
      <c r="CC613" s="124">
        <f t="shared" ref="CC613" si="11491">U613/U622</f>
        <v>2.6358548474453871E-2</v>
      </c>
      <c r="CD613" s="125">
        <f t="shared" ref="CD613" si="11492">V613/V622</f>
        <v>0.13850312552796079</v>
      </c>
      <c r="CE613" s="126">
        <f t="shared" ref="CE613" si="11493">W613/W622</f>
        <v>5.4151253596383064E-2</v>
      </c>
      <c r="CF613" s="123">
        <f t="shared" ref="CF613" si="11494">X613/X622</f>
        <v>9.7233113027892906E-2</v>
      </c>
      <c r="CG613" s="124">
        <f t="shared" ref="CG613" si="11495">Y613/Y622</f>
        <v>5.7801805946971874E-2</v>
      </c>
      <c r="CH613" s="125">
        <f t="shared" ref="CH613" si="11496">Z613/Z622</f>
        <v>5.9788604576675328E-2</v>
      </c>
      <c r="CI613" s="123">
        <f t="shared" ref="CI613" si="11497">AA613/AA622</f>
        <v>0.10695946684147274</v>
      </c>
      <c r="CJ613" s="129">
        <f t="shared" ref="CJ613" si="11498">AB613/AB622</f>
        <v>8.3521089595258391E-2</v>
      </c>
      <c r="CK613" s="130">
        <f t="shared" ref="CK613" si="11499">AC613/AC622</f>
        <v>8.5881748124319202E-2</v>
      </c>
    </row>
    <row r="614" spans="1:89" x14ac:dyDescent="0.25">
      <c r="A614" s="139" t="s">
        <v>32</v>
      </c>
      <c r="B614" s="194">
        <v>2349</v>
      </c>
      <c r="C614" s="188">
        <v>3513</v>
      </c>
      <c r="D614" s="189">
        <v>1121</v>
      </c>
      <c r="E614" s="190">
        <v>1555</v>
      </c>
      <c r="F614" s="187">
        <v>881</v>
      </c>
      <c r="G614" s="191">
        <v>1589</v>
      </c>
      <c r="H614" s="189">
        <v>2437</v>
      </c>
      <c r="I614" s="190">
        <v>4483</v>
      </c>
      <c r="J614" s="187">
        <v>601</v>
      </c>
      <c r="K614" s="188">
        <v>256</v>
      </c>
      <c r="L614" s="189">
        <v>2801</v>
      </c>
      <c r="M614" s="187">
        <v>1053</v>
      </c>
      <c r="N614" s="192">
        <v>3485</v>
      </c>
      <c r="O614" s="195">
        <v>2616</v>
      </c>
      <c r="P614" s="187">
        <v>1340</v>
      </c>
      <c r="Q614" s="188">
        <v>2038</v>
      </c>
      <c r="R614" s="189">
        <v>1808</v>
      </c>
      <c r="S614" s="190">
        <v>2599</v>
      </c>
      <c r="T614" s="187">
        <v>956</v>
      </c>
      <c r="U614" s="191">
        <v>320</v>
      </c>
      <c r="V614" s="189">
        <v>3355</v>
      </c>
      <c r="W614" s="196">
        <v>2015</v>
      </c>
      <c r="X614" s="187">
        <v>1815</v>
      </c>
      <c r="Y614" s="191">
        <v>761</v>
      </c>
      <c r="Z614" s="189">
        <v>2923</v>
      </c>
      <c r="AA614" s="187">
        <v>4715</v>
      </c>
      <c r="AB614" s="162">
        <f t="shared" si="11058"/>
        <v>25872</v>
      </c>
      <c r="AC614" s="165">
        <f t="shared" si="11089"/>
        <v>27513</v>
      </c>
      <c r="BI614" s="139" t="s">
        <v>32</v>
      </c>
      <c r="BJ614" s="123">
        <f>B614/B622</f>
        <v>5.4613935969868174E-2</v>
      </c>
      <c r="BK614" s="124">
        <f t="shared" ref="BK614" si="11500">C614/C622</f>
        <v>9.9324267013486386E-2</v>
      </c>
      <c r="BL614" s="125">
        <f t="shared" ref="BL614" si="11501">D614/D622</f>
        <v>5.0422813961856786E-2</v>
      </c>
      <c r="BM614" s="126">
        <f t="shared" ref="BM614" si="11502">E614/E622</f>
        <v>8.0896888981375509E-2</v>
      </c>
      <c r="BN614" s="123">
        <f t="shared" ref="BN614" si="11503">F614/F622</f>
        <v>3.0313456972783263E-2</v>
      </c>
      <c r="BO614" s="124">
        <f t="shared" ref="BO614" si="11504">G614/G622</f>
        <v>7.0559502664298404E-2</v>
      </c>
      <c r="BP614" s="125">
        <f t="shared" ref="BP614" si="11505">H614/H622</f>
        <v>5.4334254882725405E-2</v>
      </c>
      <c r="BQ614" s="126">
        <f t="shared" ref="BQ614" si="11506">I614/I622</f>
        <v>9.4534182446965542E-2</v>
      </c>
      <c r="BR614" s="123">
        <f t="shared" ref="BR614" si="11507">J614/J622</f>
        <v>7.2192192192192195E-2</v>
      </c>
      <c r="BS614" s="124">
        <f t="shared" ref="BS614" si="11508">K614/K622</f>
        <v>2.8215584701862671E-2</v>
      </c>
      <c r="BT614" s="125">
        <f t="shared" ref="BT614" si="11509">L614/L622</f>
        <v>0.10673322409785467</v>
      </c>
      <c r="BU614" s="123">
        <f t="shared" ref="BU614" si="11510">M614/M622</f>
        <v>3.4099740932642487E-2</v>
      </c>
      <c r="BV614" s="127">
        <f t="shared" ref="BV614" si="11511">N614/N622</f>
        <v>8.0214519173226528E-2</v>
      </c>
      <c r="BW614" s="128">
        <f t="shared" ref="BW614" si="11512">O614/O622</f>
        <v>5.5232987775267611E-2</v>
      </c>
      <c r="BX614" s="123">
        <f t="shared" ref="BX614" si="11513">P614/P622</f>
        <v>5.6602179606319171E-2</v>
      </c>
      <c r="BY614" s="124">
        <f t="shared" ref="BY614" si="11514">Q614/Q622</f>
        <v>7.9154852992581654E-2</v>
      </c>
      <c r="BZ614" s="125">
        <f t="shared" ref="BZ614" si="11515">R614/R622</f>
        <v>5.8707016917232201E-2</v>
      </c>
      <c r="CA614" s="126">
        <f t="shared" ref="CA614" si="11516">S614/S622</f>
        <v>7.8717024563103852E-2</v>
      </c>
      <c r="CB614" s="123">
        <f t="shared" ref="CB614" si="11517">T614/T622</f>
        <v>9.645848047623852E-2</v>
      </c>
      <c r="CC614" s="124">
        <f t="shared" ref="CC614" si="11518">U614/U622</f>
        <v>2.888608051994945E-2</v>
      </c>
      <c r="CD614" s="125">
        <f t="shared" ref="CD614" si="11519">V614/V622</f>
        <v>0.11336374387565468</v>
      </c>
      <c r="CE614" s="126">
        <f t="shared" ref="CE614" si="11520">W614/W622</f>
        <v>5.1762227702424987E-2</v>
      </c>
      <c r="CF614" s="123">
        <f t="shared" ref="CF614" si="11521">X614/X622</f>
        <v>6.7771927859303235E-2</v>
      </c>
      <c r="CG614" s="124">
        <f t="shared" ref="CG614" si="11522">Y614/Y622</f>
        <v>4.3768332662333931E-2</v>
      </c>
      <c r="CH614" s="125">
        <f t="shared" ref="CH614" si="11523">Z614/Z622</f>
        <v>5.2012527136197015E-2</v>
      </c>
      <c r="CI614" s="123">
        <f t="shared" ref="CI614" si="11524">AA614/AA622</f>
        <v>8.5855275137477691E-2</v>
      </c>
      <c r="CJ614" s="129">
        <f t="shared" ref="CJ614" si="11525">AB614/AB622</f>
        <v>6.5643648763853368E-2</v>
      </c>
      <c r="CK614" s="130">
        <f t="shared" ref="CK614" si="11526">AC614/AC622</f>
        <v>7.0021174578289949E-2</v>
      </c>
    </row>
    <row r="615" spans="1:89" x14ac:dyDescent="0.25">
      <c r="A615" s="131" t="s">
        <v>33</v>
      </c>
      <c r="B615" s="197">
        <v>2580</v>
      </c>
      <c r="C615" s="181">
        <v>2647</v>
      </c>
      <c r="D615" s="182">
        <v>961</v>
      </c>
      <c r="E615" s="183">
        <v>1462</v>
      </c>
      <c r="F615" s="180">
        <v>967</v>
      </c>
      <c r="G615" s="184">
        <v>1831</v>
      </c>
      <c r="H615" s="182">
        <v>2285</v>
      </c>
      <c r="I615" s="183">
        <v>3612</v>
      </c>
      <c r="J615" s="180">
        <v>460</v>
      </c>
      <c r="K615" s="181">
        <v>161</v>
      </c>
      <c r="L615" s="182">
        <v>1762</v>
      </c>
      <c r="M615" s="180">
        <v>1396</v>
      </c>
      <c r="N615" s="185">
        <v>2599</v>
      </c>
      <c r="O615" s="198">
        <v>2403</v>
      </c>
      <c r="P615" s="180">
        <v>1061</v>
      </c>
      <c r="Q615" s="181">
        <v>1864</v>
      </c>
      <c r="R615" s="182">
        <v>1536</v>
      </c>
      <c r="S615" s="183">
        <v>2115</v>
      </c>
      <c r="T615" s="180">
        <v>553</v>
      </c>
      <c r="U615" s="184">
        <v>355</v>
      </c>
      <c r="V615" s="182">
        <v>2680</v>
      </c>
      <c r="W615" s="199">
        <v>1899</v>
      </c>
      <c r="X615" s="180">
        <v>1204</v>
      </c>
      <c r="Y615" s="184">
        <v>807</v>
      </c>
      <c r="Z615" s="182">
        <v>2638</v>
      </c>
      <c r="AA615" s="180">
        <v>3028</v>
      </c>
      <c r="AB615" s="162">
        <f t="shared" si="11058"/>
        <v>21286</v>
      </c>
      <c r="AC615" s="165">
        <f t="shared" si="11089"/>
        <v>23580</v>
      </c>
      <c r="BI615" s="131" t="s">
        <v>33</v>
      </c>
      <c r="BJ615" s="123">
        <f>B615/B622</f>
        <v>5.9984655088233245E-2</v>
      </c>
      <c r="BK615" s="124">
        <f t="shared" ref="BK615" si="11527">C615/C622</f>
        <v>7.4839548757386409E-2</v>
      </c>
      <c r="BL615" s="125">
        <f t="shared" ref="BL615" si="11528">D615/D622</f>
        <v>4.3225980568549836E-2</v>
      </c>
      <c r="BM615" s="126">
        <f t="shared" ref="BM615" si="11529">E615/E622</f>
        <v>7.6058682759338261E-2</v>
      </c>
      <c r="BN615" s="123">
        <f t="shared" ref="BN615" si="11530">F615/F622</f>
        <v>3.327254584867357E-2</v>
      </c>
      <c r="BO615" s="124">
        <f t="shared" ref="BO615" si="11531">G615/G622</f>
        <v>8.1305506216696272E-2</v>
      </c>
      <c r="BP615" s="125">
        <f t="shared" ref="BP615" si="11532">H615/H622</f>
        <v>5.0945331311870151E-2</v>
      </c>
      <c r="BQ615" s="126">
        <f t="shared" ref="BQ615" si="11533">I615/I622</f>
        <v>7.6167179789970896E-2</v>
      </c>
      <c r="BR615" s="123">
        <f t="shared" ref="BR615" si="11534">J615/J622</f>
        <v>5.5255255255255258E-2</v>
      </c>
      <c r="BS615" s="124">
        <f t="shared" ref="BS615" si="11535">K615/K622</f>
        <v>1.774495756640582E-2</v>
      </c>
      <c r="BT615" s="125">
        <f t="shared" ref="BT615" si="11536">L615/L622</f>
        <v>6.7141713980871084E-2</v>
      </c>
      <c r="BU615" s="123">
        <f t="shared" ref="BU615" si="11537">M615/M622</f>
        <v>4.5207253886010365E-2</v>
      </c>
      <c r="BV615" s="127">
        <f t="shared" ref="BV615" si="11538">N615/N622</f>
        <v>5.9821387469502371E-2</v>
      </c>
      <c r="BW615" s="128">
        <f t="shared" ref="BW615" si="11539">O615/O622</f>
        <v>5.0735806431180461E-2</v>
      </c>
      <c r="BX615" s="123">
        <f t="shared" ref="BX615" si="11540">P615/P622</f>
        <v>4.4817098927093013E-2</v>
      </c>
      <c r="BY615" s="124">
        <f t="shared" ref="BY615" si="11541">Q615/Q622</f>
        <v>7.2396784091350447E-2</v>
      </c>
      <c r="BZ615" s="125">
        <f t="shared" ref="BZ615" si="11542">R615/R622</f>
        <v>4.98749878234893E-2</v>
      </c>
      <c r="CA615" s="126">
        <f t="shared" ref="CA615" si="11543">S615/S622</f>
        <v>6.4057909561740928E-2</v>
      </c>
      <c r="CB615" s="123">
        <f t="shared" ref="CB615" si="11544">T615/T622</f>
        <v>5.5796589647866005E-2</v>
      </c>
      <c r="CC615" s="124">
        <f t="shared" ref="CC615" si="11545">U615/U622</f>
        <v>3.2045495576818919E-2</v>
      </c>
      <c r="CD615" s="125">
        <f t="shared" ref="CD615" si="11546">V615/V622</f>
        <v>9.0555837134651124E-2</v>
      </c>
      <c r="CE615" s="126">
        <f t="shared" ref="CE615" si="11547">W615/W622</f>
        <v>4.8782367447595558E-2</v>
      </c>
      <c r="CF615" s="123">
        <f t="shared" ref="CF615" si="11548">X615/X622</f>
        <v>4.4957245808595649E-2</v>
      </c>
      <c r="CG615" s="124">
        <f t="shared" ref="CG615" si="11549">Y615/Y622</f>
        <v>4.6413987461896816E-2</v>
      </c>
      <c r="CH615" s="125">
        <f t="shared" ref="CH615" si="11550">Z615/Z622</f>
        <v>4.6941172283711162E-2</v>
      </c>
      <c r="CI615" s="123">
        <f t="shared" ref="CI615" si="11551">AA615/AA622</f>
        <v>5.5136749335372735E-2</v>
      </c>
      <c r="CJ615" s="129">
        <f t="shared" ref="CJ615" si="11552">AB615/AB622</f>
        <v>5.4007835018065199E-2</v>
      </c>
      <c r="CK615" s="130">
        <f t="shared" ref="CK615" si="11553">AC615/AC622</f>
        <v>6.0011605297716604E-2</v>
      </c>
    </row>
    <row r="616" spans="1:89" x14ac:dyDescent="0.25">
      <c r="A616" s="139" t="s">
        <v>34</v>
      </c>
      <c r="B616" s="194">
        <v>909</v>
      </c>
      <c r="C616" s="188">
        <v>1563</v>
      </c>
      <c r="D616" s="189">
        <v>386</v>
      </c>
      <c r="E616" s="190">
        <v>991</v>
      </c>
      <c r="F616" s="187">
        <v>405</v>
      </c>
      <c r="G616" s="191">
        <v>1273</v>
      </c>
      <c r="H616" s="189">
        <v>1261</v>
      </c>
      <c r="I616" s="190">
        <v>2232</v>
      </c>
      <c r="J616" s="187">
        <v>432</v>
      </c>
      <c r="K616" s="188">
        <v>133</v>
      </c>
      <c r="L616" s="189">
        <v>1344</v>
      </c>
      <c r="M616" s="187">
        <v>873</v>
      </c>
      <c r="N616" s="192">
        <v>1965</v>
      </c>
      <c r="O616" s="195">
        <v>1967</v>
      </c>
      <c r="P616" s="187">
        <v>700</v>
      </c>
      <c r="Q616" s="188">
        <v>1294</v>
      </c>
      <c r="R616" s="189">
        <v>939</v>
      </c>
      <c r="S616" s="190">
        <v>1461</v>
      </c>
      <c r="T616" s="187">
        <v>341</v>
      </c>
      <c r="U616" s="191">
        <v>273</v>
      </c>
      <c r="V616" s="189">
        <v>1876</v>
      </c>
      <c r="W616" s="196">
        <v>1203</v>
      </c>
      <c r="X616" s="187">
        <v>749</v>
      </c>
      <c r="Y616" s="191">
        <v>627</v>
      </c>
      <c r="Z616" s="189">
        <v>1994</v>
      </c>
      <c r="AA616" s="187">
        <v>2466</v>
      </c>
      <c r="AB616" s="162">
        <f t="shared" si="11058"/>
        <v>13301</v>
      </c>
      <c r="AC616" s="165">
        <f t="shared" si="11089"/>
        <v>16356</v>
      </c>
      <c r="BI616" s="139" t="s">
        <v>34</v>
      </c>
      <c r="BJ616" s="123">
        <f>B616/B622</f>
        <v>2.1134128478761248E-2</v>
      </c>
      <c r="BK616" s="124">
        <f t="shared" ref="BK616" si="11554">C616/C622</f>
        <v>4.4191240917187367E-2</v>
      </c>
      <c r="BL616" s="125">
        <f t="shared" ref="BL616" si="11555">D616/D622</f>
        <v>1.7362360561353006E-2</v>
      </c>
      <c r="BM616" s="126">
        <f t="shared" ref="BM616" si="11556">E616/E622</f>
        <v>5.1555509312246381E-2</v>
      </c>
      <c r="BN616" s="123">
        <f t="shared" ref="BN616" si="11557">F616/F622</f>
        <v>1.393524412483226E-2</v>
      </c>
      <c r="BO616" s="124">
        <f t="shared" ref="BO616" si="11558">G616/G622</f>
        <v>5.6527531083481353E-2</v>
      </c>
      <c r="BP616" s="125">
        <f t="shared" ref="BP616" si="11559">H616/H622</f>
        <v>2.8114688308213679E-2</v>
      </c>
      <c r="BQ616" s="126">
        <f t="shared" ref="BQ616" si="11560">I616/I622</f>
        <v>4.7066762262241151E-2</v>
      </c>
      <c r="BR616" s="123">
        <f t="shared" ref="BR616" si="11561">J616/J622</f>
        <v>5.1891891891891889E-2</v>
      </c>
      <c r="BS616" s="124">
        <f t="shared" ref="BS616" si="11562">K616/K622</f>
        <v>1.465887798963959E-2</v>
      </c>
      <c r="BT616" s="125">
        <f t="shared" ref="BT616" si="11563">L616/L622</f>
        <v>5.1213656975193388E-2</v>
      </c>
      <c r="BU616" s="123">
        <f t="shared" ref="BU616" si="11564">M616/M622</f>
        <v>2.8270725388601037E-2</v>
      </c>
      <c r="BV616" s="127">
        <f t="shared" ref="BV616" si="11565">N616/N622</f>
        <v>4.5228559591216681E-2</v>
      </c>
      <c r="BW616" s="128">
        <f t="shared" ref="BW616" si="11566">O616/O622</f>
        <v>4.1530308468635854E-2</v>
      </c>
      <c r="BX616" s="123">
        <f t="shared" ref="BX616" si="11567">P616/P622</f>
        <v>2.956830277942046E-2</v>
      </c>
      <c r="BY616" s="124">
        <f t="shared" ref="BY616" si="11568">Q616/Q622</f>
        <v>5.0258282518351655E-2</v>
      </c>
      <c r="BZ616" s="125">
        <f t="shared" ref="BZ616" si="11569">R616/R622</f>
        <v>3.0489982790531545E-2</v>
      </c>
      <c r="CA616" s="126">
        <f t="shared" ref="CA616" si="11570">S616/S622</f>
        <v>4.4249931853287704E-2</v>
      </c>
      <c r="CB616" s="123">
        <f t="shared" ref="CB616" si="11571">T616/T622</f>
        <v>3.4406215316315207E-2</v>
      </c>
      <c r="CC616" s="124">
        <f t="shared" ref="CC616" si="11572">U616/U622</f>
        <v>2.4643437443581873E-2</v>
      </c>
      <c r="CD616" s="125">
        <f t="shared" ref="CD616" si="11573">V616/V622</f>
        <v>6.3389085994255787E-2</v>
      </c>
      <c r="CE616" s="126">
        <f t="shared" ref="CE616" si="11574">W616/W622</f>
        <v>3.0903205918618989E-2</v>
      </c>
      <c r="CF616" s="123">
        <f t="shared" ref="CF616" si="11575">X616/X622</f>
        <v>2.7967588962324035E-2</v>
      </c>
      <c r="CG616" s="124">
        <f t="shared" ref="CG616" si="11576">Y616/Y622</f>
        <v>3.6061425202737675E-2</v>
      </c>
      <c r="CH616" s="125">
        <f t="shared" ref="CH616" si="11577">Z616/Z622</f>
        <v>3.5481689739848395E-2</v>
      </c>
      <c r="CI616" s="123">
        <f t="shared" ref="CI616" si="11578">AA616/AA622</f>
        <v>4.4903310390036054E-2</v>
      </c>
      <c r="CJ616" s="129">
        <f t="shared" ref="CJ616" si="11579">AB616/AB622</f>
        <v>3.374791945763813E-2</v>
      </c>
      <c r="CK616" s="130">
        <f t="shared" ref="CK616" si="11580">AC616/AC622</f>
        <v>4.1626370494039562E-2</v>
      </c>
    </row>
    <row r="617" spans="1:89" x14ac:dyDescent="0.25">
      <c r="A617" s="131" t="s">
        <v>35</v>
      </c>
      <c r="B617" s="197">
        <v>0</v>
      </c>
      <c r="C617" s="181">
        <v>840</v>
      </c>
      <c r="D617" s="182">
        <v>6</v>
      </c>
      <c r="E617" s="183">
        <v>613</v>
      </c>
      <c r="F617" s="180">
        <v>17</v>
      </c>
      <c r="G617" s="184">
        <v>729</v>
      </c>
      <c r="H617" s="182">
        <v>70</v>
      </c>
      <c r="I617" s="183">
        <v>927</v>
      </c>
      <c r="J617" s="180">
        <v>59</v>
      </c>
      <c r="K617" s="181">
        <v>33</v>
      </c>
      <c r="L617" s="182">
        <v>686</v>
      </c>
      <c r="M617" s="180">
        <v>105</v>
      </c>
      <c r="N617" s="185">
        <v>477</v>
      </c>
      <c r="O617" s="198">
        <v>268</v>
      </c>
      <c r="P617" s="180">
        <v>166</v>
      </c>
      <c r="Q617" s="181">
        <v>198</v>
      </c>
      <c r="R617" s="182">
        <v>156</v>
      </c>
      <c r="S617" s="183">
        <v>148</v>
      </c>
      <c r="T617" s="180">
        <v>32</v>
      </c>
      <c r="U617" s="184">
        <v>6</v>
      </c>
      <c r="V617" s="182">
        <v>367</v>
      </c>
      <c r="W617" s="199">
        <v>35</v>
      </c>
      <c r="X617" s="180">
        <v>63</v>
      </c>
      <c r="Y617" s="184">
        <v>27</v>
      </c>
      <c r="Z617" s="182">
        <v>61</v>
      </c>
      <c r="AA617" s="180">
        <v>116</v>
      </c>
      <c r="AB617" s="162">
        <f t="shared" si="11058"/>
        <v>2160</v>
      </c>
      <c r="AC617" s="165">
        <f t="shared" si="11089"/>
        <v>4045</v>
      </c>
      <c r="BI617" s="131" t="s">
        <v>35</v>
      </c>
      <c r="BJ617" s="123">
        <f>B617/B622</f>
        <v>0</v>
      </c>
      <c r="BK617" s="124">
        <f t="shared" ref="BK617" si="11581">C617/C622</f>
        <v>2.3749611241482654E-2</v>
      </c>
      <c r="BL617" s="125">
        <f t="shared" ref="BL617" si="11582">D617/D622</f>
        <v>2.6988125224901044E-4</v>
      </c>
      <c r="BM617" s="126">
        <f t="shared" ref="BM617" si="11583">E617/E622</f>
        <v>3.1890542087191762E-2</v>
      </c>
      <c r="BN617" s="123">
        <f t="shared" ref="BN617" si="11584">F617/F622</f>
        <v>5.8493617314110723E-4</v>
      </c>
      <c r="BO617" s="124">
        <f t="shared" ref="BO617" si="11585">G617/G622</f>
        <v>3.2371225577264656E-2</v>
      </c>
      <c r="BP617" s="125">
        <f t="shared" ref="BP617" si="11586">H617/H622</f>
        <v>1.560688486578079E-3</v>
      </c>
      <c r="BQ617" s="126">
        <f t="shared" ref="BQ617" si="11587">I617/I622</f>
        <v>1.9547889165366285E-2</v>
      </c>
      <c r="BR617" s="123">
        <f t="shared" ref="BR617" si="11588">J617/J622</f>
        <v>7.0870870870870873E-3</v>
      </c>
      <c r="BS617" s="124">
        <f t="shared" ref="BS617" si="11589">K617/K622</f>
        <v>3.6371652154744845E-3</v>
      </c>
      <c r="BT617" s="125">
        <f t="shared" ref="BT617" si="11590">L617/L622</f>
        <v>2.6140304081088288E-2</v>
      </c>
      <c r="BU617" s="123">
        <f t="shared" ref="BU617" si="11591">M617/M622</f>
        <v>3.4002590673575129E-3</v>
      </c>
      <c r="BV617" s="127">
        <f t="shared" ref="BV617" si="11592">N617/N622</f>
        <v>1.0979146526722829E-2</v>
      </c>
      <c r="BW617" s="128">
        <f t="shared" ref="BW617" si="11593">O617/O622</f>
        <v>5.6584253531237463E-3</v>
      </c>
      <c r="BX617" s="123">
        <f t="shared" ref="BX617" si="11594">P617/P622</f>
        <v>7.0119118019768521E-3</v>
      </c>
      <c r="BY617" s="124">
        <f t="shared" ref="BY617" si="11595">Q617/Q622</f>
        <v>7.6902163358837927E-3</v>
      </c>
      <c r="BZ617" s="125">
        <f t="shared" ref="BZ617" si="11596">R617/R622</f>
        <v>5.0654284508231317E-3</v>
      </c>
      <c r="CA617" s="126">
        <f t="shared" ref="CA617" si="11597">S617/S622</f>
        <v>4.4825392979374263E-3</v>
      </c>
      <c r="CB617" s="123">
        <f t="shared" ref="CB617" si="11598">T617/T622</f>
        <v>3.2287357481586118E-3</v>
      </c>
      <c r="CC617" s="124">
        <f t="shared" ref="CC617" si="11599">U617/U622</f>
        <v>5.416140097490522E-4</v>
      </c>
      <c r="CD617" s="125">
        <f t="shared" ref="CD617" si="11600">V617/V622</f>
        <v>1.2400743368812299E-2</v>
      </c>
      <c r="CE617" s="126">
        <f t="shared" ref="CE617" si="11601">W617/W622</f>
        <v>8.9909576654336213E-4</v>
      </c>
      <c r="CF617" s="123">
        <f t="shared" ref="CF617" si="11602">X617/X622</f>
        <v>2.352414024868377E-3</v>
      </c>
      <c r="CG617" s="124">
        <f t="shared" ref="CG617" si="11603">Y617/Y622</f>
        <v>1.5528843388738713E-3</v>
      </c>
      <c r="CH617" s="125">
        <f t="shared" ref="CH617" si="11604">Z617/Z622</f>
        <v>1.0854478807074985E-3</v>
      </c>
      <c r="CI617" s="123">
        <f t="shared" ref="CI617" si="11605">AA617/AA622</f>
        <v>2.1122400670089952E-3</v>
      </c>
      <c r="CJ617" s="129">
        <f t="shared" ref="CJ617" si="11606">AB617/AB622</f>
        <v>5.4804530507855317E-3</v>
      </c>
      <c r="CK617" s="130">
        <f t="shared" ref="CK617" si="11607">AC617/AC622</f>
        <v>1.0294611680630351E-2</v>
      </c>
    </row>
    <row r="618" spans="1:89" x14ac:dyDescent="0.25">
      <c r="A618" s="139" t="s">
        <v>36</v>
      </c>
      <c r="B618" s="194"/>
      <c r="C618" s="188"/>
      <c r="D618" s="189"/>
      <c r="E618" s="190"/>
      <c r="F618" s="187"/>
      <c r="G618" s="191"/>
      <c r="H618" s="189"/>
      <c r="I618" s="190"/>
      <c r="J618" s="187"/>
      <c r="K618" s="191"/>
      <c r="L618" s="189"/>
      <c r="M618" s="187"/>
      <c r="N618" s="192"/>
      <c r="O618" s="195"/>
      <c r="P618" s="187"/>
      <c r="Q618" s="191"/>
      <c r="R618" s="189"/>
      <c r="S618" s="190"/>
      <c r="T618" s="187"/>
      <c r="U618" s="191"/>
      <c r="V618" s="189"/>
      <c r="W618" s="190"/>
      <c r="X618" s="187"/>
      <c r="Y618" s="191"/>
      <c r="Z618" s="189"/>
      <c r="AA618" s="187"/>
      <c r="AB618" s="162">
        <f t="shared" si="11058"/>
        <v>0</v>
      </c>
      <c r="AC618" s="165">
        <f t="shared" si="11089"/>
        <v>0</v>
      </c>
      <c r="BI618" s="139" t="s">
        <v>36</v>
      </c>
      <c r="BJ618" s="123">
        <f>B618/B622</f>
        <v>0</v>
      </c>
      <c r="BK618" s="124">
        <f t="shared" ref="BK618" si="11608">C618/C622</f>
        <v>0</v>
      </c>
      <c r="BL618" s="125">
        <f t="shared" ref="BL618" si="11609">D618/D622</f>
        <v>0</v>
      </c>
      <c r="BM618" s="126">
        <f t="shared" ref="BM618" si="11610">E618/E622</f>
        <v>0</v>
      </c>
      <c r="BN618" s="123">
        <f t="shared" ref="BN618" si="11611">F618/F622</f>
        <v>0</v>
      </c>
      <c r="BO618" s="124">
        <f t="shared" ref="BO618" si="11612">G618/G622</f>
        <v>0</v>
      </c>
      <c r="BP618" s="125">
        <f t="shared" ref="BP618" si="11613">H618/H622</f>
        <v>0</v>
      </c>
      <c r="BQ618" s="126">
        <f t="shared" ref="BQ618" si="11614">I618/I622</f>
        <v>0</v>
      </c>
      <c r="BR618" s="123">
        <f t="shared" ref="BR618" si="11615">J618/J622</f>
        <v>0</v>
      </c>
      <c r="BS618" s="124">
        <f t="shared" ref="BS618" si="11616">K618/K622</f>
        <v>0</v>
      </c>
      <c r="BT618" s="125">
        <f t="shared" ref="BT618" si="11617">L618/L622</f>
        <v>0</v>
      </c>
      <c r="BU618" s="123">
        <f t="shared" ref="BU618" si="11618">M618/M622</f>
        <v>0</v>
      </c>
      <c r="BV618" s="127">
        <f t="shared" ref="BV618" si="11619">N618/N622</f>
        <v>0</v>
      </c>
      <c r="BW618" s="128">
        <f t="shared" ref="BW618" si="11620">O618/O622</f>
        <v>0</v>
      </c>
      <c r="BX618" s="123">
        <f t="shared" ref="BX618" si="11621">P618/P622</f>
        <v>0</v>
      </c>
      <c r="BY618" s="124">
        <f t="shared" ref="BY618" si="11622">Q618/Q622</f>
        <v>0</v>
      </c>
      <c r="BZ618" s="125">
        <f t="shared" ref="BZ618" si="11623">R618/R622</f>
        <v>0</v>
      </c>
      <c r="CA618" s="126">
        <f t="shared" ref="CA618" si="11624">S618/S622</f>
        <v>0</v>
      </c>
      <c r="CB618" s="123">
        <f t="shared" ref="CB618" si="11625">T618/T622</f>
        <v>0</v>
      </c>
      <c r="CC618" s="124">
        <f t="shared" ref="CC618" si="11626">U618/U622</f>
        <v>0</v>
      </c>
      <c r="CD618" s="125">
        <f t="shared" ref="CD618" si="11627">V618/V622</f>
        <v>0</v>
      </c>
      <c r="CE618" s="126">
        <f t="shared" ref="CE618" si="11628">W618/W622</f>
        <v>0</v>
      </c>
      <c r="CF618" s="123">
        <f t="shared" ref="CF618" si="11629">X618/X622</f>
        <v>0</v>
      </c>
      <c r="CG618" s="124">
        <f t="shared" ref="CG618" si="11630">Y618/Y622</f>
        <v>0</v>
      </c>
      <c r="CH618" s="125">
        <f t="shared" ref="CH618" si="11631">Z618/Z622</f>
        <v>0</v>
      </c>
      <c r="CI618" s="123">
        <f t="shared" ref="CI618" si="11632">AA618/AA622</f>
        <v>0</v>
      </c>
      <c r="CJ618" s="129">
        <f t="shared" ref="CJ618" si="11633">AB618/AB622</f>
        <v>0</v>
      </c>
      <c r="CK618" s="130">
        <f t="shared" ref="CK618" si="11634">AC618/AC622</f>
        <v>0</v>
      </c>
    </row>
    <row r="619" spans="1:89" x14ac:dyDescent="0.25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62">
        <f t="shared" si="11058"/>
        <v>0</v>
      </c>
      <c r="AC619" s="165">
        <f t="shared" si="11089"/>
        <v>0</v>
      </c>
      <c r="BI619" s="131" t="s">
        <v>37</v>
      </c>
      <c r="BJ619" s="123">
        <f>B619/B622</f>
        <v>0</v>
      </c>
      <c r="BK619" s="124">
        <f t="shared" ref="BK619" si="11635">C619/C622</f>
        <v>0</v>
      </c>
      <c r="BL619" s="125">
        <f t="shared" ref="BL619" si="11636">D619/D622</f>
        <v>0</v>
      </c>
      <c r="BM619" s="126">
        <f t="shared" ref="BM619" si="11637">E619/E622</f>
        <v>0</v>
      </c>
      <c r="BN619" s="123">
        <f t="shared" ref="BN619" si="11638">F619/F622</f>
        <v>0</v>
      </c>
      <c r="BO619" s="124">
        <f t="shared" ref="BO619" si="11639">G619/G622</f>
        <v>0</v>
      </c>
      <c r="BP619" s="125">
        <f t="shared" ref="BP619" si="11640">H619/H622</f>
        <v>0</v>
      </c>
      <c r="BQ619" s="126">
        <f t="shared" ref="BQ619" si="11641">I619/I622</f>
        <v>0</v>
      </c>
      <c r="BR619" s="123">
        <f t="shared" ref="BR619" si="11642">J619/J622</f>
        <v>0</v>
      </c>
      <c r="BS619" s="124">
        <f t="shared" ref="BS619" si="11643">K619/K622</f>
        <v>0</v>
      </c>
      <c r="BT619" s="125">
        <f t="shared" ref="BT619" si="11644">L619/L622</f>
        <v>0</v>
      </c>
      <c r="BU619" s="123">
        <f t="shared" ref="BU619" si="11645">M619/M622</f>
        <v>0</v>
      </c>
      <c r="BV619" s="127">
        <f t="shared" ref="BV619" si="11646">N619/N622</f>
        <v>0</v>
      </c>
      <c r="BW619" s="128">
        <f t="shared" ref="BW619" si="11647">O619/O622</f>
        <v>0</v>
      </c>
      <c r="BX619" s="123">
        <f t="shared" ref="BX619" si="11648">P619/P622</f>
        <v>0</v>
      </c>
      <c r="BY619" s="124">
        <f t="shared" ref="BY619" si="11649">Q619/Q622</f>
        <v>0</v>
      </c>
      <c r="BZ619" s="125">
        <f t="shared" ref="BZ619" si="11650">R619/R622</f>
        <v>0</v>
      </c>
      <c r="CA619" s="126">
        <f t="shared" ref="CA619" si="11651">S619/S622</f>
        <v>0</v>
      </c>
      <c r="CB619" s="123">
        <f t="shared" ref="CB619" si="11652">T619/T622</f>
        <v>0</v>
      </c>
      <c r="CC619" s="124">
        <f t="shared" ref="CC619" si="11653">U619/U622</f>
        <v>0</v>
      </c>
      <c r="CD619" s="125">
        <f t="shared" ref="CD619" si="11654">V619/V622</f>
        <v>0</v>
      </c>
      <c r="CE619" s="126">
        <f t="shared" ref="CE619" si="11655">W619/W622</f>
        <v>0</v>
      </c>
      <c r="CF619" s="123">
        <f t="shared" ref="CF619" si="11656">X619/X622</f>
        <v>0</v>
      </c>
      <c r="CG619" s="124">
        <f t="shared" ref="CG619" si="11657">Y619/Y622</f>
        <v>0</v>
      </c>
      <c r="CH619" s="125">
        <f t="shared" ref="CH619" si="11658">Z619/Z622</f>
        <v>0</v>
      </c>
      <c r="CI619" s="123">
        <f t="shared" ref="CI619" si="11659">AA619/AA622</f>
        <v>0</v>
      </c>
      <c r="CJ619" s="129">
        <f t="shared" ref="CJ619" si="11660">AB619/AB622</f>
        <v>0</v>
      </c>
      <c r="CK619" s="130">
        <f t="shared" ref="CK619" si="11661">AC619/AC622</f>
        <v>0</v>
      </c>
    </row>
    <row r="620" spans="1:89" x14ac:dyDescent="0.25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2">
        <f t="shared" si="11058"/>
        <v>0</v>
      </c>
      <c r="AC620" s="165">
        <f t="shared" si="11089"/>
        <v>0</v>
      </c>
      <c r="BI620" s="139" t="s">
        <v>38</v>
      </c>
      <c r="BJ620" s="123">
        <f>B620/B622</f>
        <v>0</v>
      </c>
      <c r="BK620" s="124">
        <f t="shared" ref="BK620" si="11662">C620/C622</f>
        <v>0</v>
      </c>
      <c r="BL620" s="125">
        <f t="shared" ref="BL620" si="11663">D620/D622</f>
        <v>0</v>
      </c>
      <c r="BM620" s="126">
        <f t="shared" ref="BM620" si="11664">E620/E622</f>
        <v>0</v>
      </c>
      <c r="BN620" s="123">
        <f t="shared" ref="BN620" si="11665">F620/F622</f>
        <v>0</v>
      </c>
      <c r="BO620" s="124">
        <f t="shared" ref="BO620" si="11666">G620/G622</f>
        <v>0</v>
      </c>
      <c r="BP620" s="125">
        <f t="shared" ref="BP620" si="11667">H620/H622</f>
        <v>0</v>
      </c>
      <c r="BQ620" s="126">
        <f t="shared" ref="BQ620" si="11668">I620/I622</f>
        <v>0</v>
      </c>
      <c r="BR620" s="123">
        <f t="shared" ref="BR620" si="11669">J620/J622</f>
        <v>0</v>
      </c>
      <c r="BS620" s="124">
        <f t="shared" ref="BS620" si="11670">K620/K622</f>
        <v>0</v>
      </c>
      <c r="BT620" s="125">
        <f t="shared" ref="BT620" si="11671">L620/L622</f>
        <v>0</v>
      </c>
      <c r="BU620" s="123">
        <f t="shared" ref="BU620" si="11672">M620/M622</f>
        <v>0</v>
      </c>
      <c r="BV620" s="127">
        <f t="shared" ref="BV620" si="11673">N620/N622</f>
        <v>0</v>
      </c>
      <c r="BW620" s="128">
        <f t="shared" ref="BW620" si="11674">O620/O622</f>
        <v>0</v>
      </c>
      <c r="BX620" s="123">
        <f t="shared" ref="BX620" si="11675">P620/P622</f>
        <v>0</v>
      </c>
      <c r="BY620" s="124">
        <f t="shared" ref="BY620" si="11676">Q620/Q622</f>
        <v>0</v>
      </c>
      <c r="BZ620" s="125">
        <f t="shared" ref="BZ620" si="11677">R620/R622</f>
        <v>0</v>
      </c>
      <c r="CA620" s="126">
        <f t="shared" ref="CA620" si="11678">S620/S622</f>
        <v>0</v>
      </c>
      <c r="CB620" s="123">
        <f t="shared" ref="CB620" si="11679">T620/T622</f>
        <v>0</v>
      </c>
      <c r="CC620" s="124">
        <f t="shared" ref="CC620" si="11680">U620/U622</f>
        <v>0</v>
      </c>
      <c r="CD620" s="125">
        <f t="shared" ref="CD620" si="11681">V620/V622</f>
        <v>0</v>
      </c>
      <c r="CE620" s="126">
        <f t="shared" ref="CE620" si="11682">W620/W622</f>
        <v>0</v>
      </c>
      <c r="CF620" s="123">
        <f t="shared" ref="CF620" si="11683">X620/X622</f>
        <v>0</v>
      </c>
      <c r="CG620" s="124">
        <f t="shared" ref="CG620" si="11684">Y620/Y622</f>
        <v>0</v>
      </c>
      <c r="CH620" s="125">
        <f t="shared" ref="CH620" si="11685">Z620/Z622</f>
        <v>0</v>
      </c>
      <c r="CI620" s="123">
        <f t="shared" ref="CI620" si="11686">AA620/AA622</f>
        <v>0</v>
      </c>
      <c r="CJ620" s="129">
        <f t="shared" ref="CJ620" si="11687">AB620/AB622</f>
        <v>0</v>
      </c>
      <c r="CK620" s="130">
        <f t="shared" ref="CK620" si="11688">AC620/AC622</f>
        <v>0</v>
      </c>
    </row>
    <row r="621" spans="1:89" ht="13.8" thickBot="1" x14ac:dyDescent="0.3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2">
        <f t="shared" si="11058"/>
        <v>0</v>
      </c>
      <c r="AC621" s="165">
        <f t="shared" si="11089"/>
        <v>0</v>
      </c>
      <c r="BI621" s="131" t="s">
        <v>39</v>
      </c>
      <c r="BJ621" s="123">
        <f>B621/B622</f>
        <v>0</v>
      </c>
      <c r="BK621" s="124">
        <f t="shared" ref="BK621" si="11689">C621/C622</f>
        <v>0</v>
      </c>
      <c r="BL621" s="125">
        <f t="shared" ref="BL621" si="11690">D621/D622</f>
        <v>0</v>
      </c>
      <c r="BM621" s="126">
        <f t="shared" ref="BM621" si="11691">E621/E622</f>
        <v>0</v>
      </c>
      <c r="BN621" s="123">
        <f t="shared" ref="BN621" si="11692">F621/F622</f>
        <v>0</v>
      </c>
      <c r="BO621" s="124">
        <f t="shared" ref="BO621" si="11693">G621/G622</f>
        <v>0</v>
      </c>
      <c r="BP621" s="125">
        <f t="shared" ref="BP621" si="11694">H621/H622</f>
        <v>0</v>
      </c>
      <c r="BQ621" s="126">
        <f t="shared" ref="BQ621" si="11695">I621/I622</f>
        <v>0</v>
      </c>
      <c r="BR621" s="123">
        <f t="shared" ref="BR621" si="11696">J621/J622</f>
        <v>0</v>
      </c>
      <c r="BS621" s="124">
        <f t="shared" ref="BS621" si="11697">K621/K622</f>
        <v>0</v>
      </c>
      <c r="BT621" s="125">
        <f t="shared" ref="BT621" si="11698">L621/L622</f>
        <v>0</v>
      </c>
      <c r="BU621" s="123">
        <f t="shared" ref="BU621" si="11699">M621/M622</f>
        <v>0</v>
      </c>
      <c r="BV621" s="127">
        <f t="shared" ref="BV621" si="11700">N621/N622</f>
        <v>0</v>
      </c>
      <c r="BW621" s="128">
        <f t="shared" ref="BW621" si="11701">O621/O622</f>
        <v>0</v>
      </c>
      <c r="BX621" s="123">
        <f t="shared" ref="BX621" si="11702">P621/P622</f>
        <v>0</v>
      </c>
      <c r="BY621" s="124">
        <f t="shared" ref="BY621" si="11703">Q621/Q622</f>
        <v>0</v>
      </c>
      <c r="BZ621" s="125">
        <f t="shared" ref="BZ621" si="11704">R621/R622</f>
        <v>0</v>
      </c>
      <c r="CA621" s="126">
        <f t="shared" ref="CA621" si="11705">S621/S622</f>
        <v>0</v>
      </c>
      <c r="CB621" s="123">
        <f t="shared" ref="CB621" si="11706">T621/T622</f>
        <v>0</v>
      </c>
      <c r="CC621" s="124">
        <f t="shared" ref="CC621" si="11707">U621/U622</f>
        <v>0</v>
      </c>
      <c r="CD621" s="125">
        <f t="shared" ref="CD621" si="11708">V621/V622</f>
        <v>0</v>
      </c>
      <c r="CE621" s="126">
        <f t="shared" ref="CE621" si="11709">W621/W622</f>
        <v>0</v>
      </c>
      <c r="CF621" s="123">
        <f t="shared" ref="CF621" si="11710">X621/X622</f>
        <v>0</v>
      </c>
      <c r="CG621" s="124">
        <f t="shared" ref="CG621" si="11711">Y621/Y622</f>
        <v>0</v>
      </c>
      <c r="CH621" s="125">
        <f t="shared" ref="CH621" si="11712">Z621/Z622</f>
        <v>0</v>
      </c>
      <c r="CI621" s="123">
        <f t="shared" ref="CI621" si="11713">AA621/AA622</f>
        <v>0</v>
      </c>
      <c r="CJ621" s="129">
        <f t="shared" ref="CJ621" si="11714">AB621/AB622</f>
        <v>0</v>
      </c>
      <c r="CK621" s="130">
        <f t="shared" ref="CK621" si="11715">AC621/AC622</f>
        <v>0</v>
      </c>
    </row>
    <row r="622" spans="1:89" ht="14.4" thickTop="1" thickBot="1" x14ac:dyDescent="0.3">
      <c r="A622" s="251" t="s">
        <v>13</v>
      </c>
      <c r="B622" s="14">
        <f t="shared" ref="B622:AA622" si="11716">SUM(B599:B621)</f>
        <v>43011</v>
      </c>
      <c r="C622" s="1">
        <f t="shared" si="11716"/>
        <v>35369</v>
      </c>
      <c r="D622" s="14">
        <f t="shared" si="11716"/>
        <v>22232</v>
      </c>
      <c r="E622" s="1">
        <f t="shared" si="11716"/>
        <v>19222</v>
      </c>
      <c r="F622" s="14">
        <f t="shared" si="11716"/>
        <v>29063</v>
      </c>
      <c r="G622" s="1">
        <f t="shared" si="11716"/>
        <v>22520</v>
      </c>
      <c r="H622" s="14">
        <f t="shared" si="11716"/>
        <v>44852</v>
      </c>
      <c r="I622" s="1">
        <f t="shared" si="11716"/>
        <v>47422</v>
      </c>
      <c r="J622" s="14">
        <f t="shared" si="11716"/>
        <v>8325</v>
      </c>
      <c r="K622" s="1">
        <f t="shared" si="11716"/>
        <v>9073</v>
      </c>
      <c r="L622" s="14">
        <f t="shared" si="11716"/>
        <v>26243</v>
      </c>
      <c r="M622" s="1">
        <f t="shared" si="11716"/>
        <v>30880</v>
      </c>
      <c r="N622" s="14">
        <f t="shared" si="11716"/>
        <v>43446</v>
      </c>
      <c r="O622" s="1">
        <f t="shared" si="11716"/>
        <v>47363</v>
      </c>
      <c r="P622" s="14">
        <f t="shared" si="11716"/>
        <v>23674</v>
      </c>
      <c r="Q622" s="1">
        <f t="shared" si="11716"/>
        <v>25747</v>
      </c>
      <c r="R622" s="14">
        <f t="shared" si="11716"/>
        <v>30797</v>
      </c>
      <c r="S622" s="1">
        <f t="shared" si="11716"/>
        <v>33017</v>
      </c>
      <c r="T622" s="14">
        <f t="shared" si="11716"/>
        <v>9911</v>
      </c>
      <c r="U622" s="1">
        <f t="shared" si="11716"/>
        <v>11078</v>
      </c>
      <c r="V622" s="14">
        <f t="shared" si="11716"/>
        <v>29595</v>
      </c>
      <c r="W622" s="1">
        <f t="shared" si="11716"/>
        <v>38928</v>
      </c>
      <c r="X622" s="14">
        <f t="shared" si="11716"/>
        <v>26781</v>
      </c>
      <c r="Y622" s="1">
        <f t="shared" si="11716"/>
        <v>17387</v>
      </c>
      <c r="Z622" s="14">
        <f t="shared" si="11716"/>
        <v>56198</v>
      </c>
      <c r="AA622" s="1">
        <f t="shared" si="11716"/>
        <v>54918</v>
      </c>
      <c r="AB622" s="166">
        <f t="shared" ref="AB622:AC622" si="11717">SUM(AB598:AB621)</f>
        <v>394128</v>
      </c>
      <c r="AC622" s="167">
        <f t="shared" si="11717"/>
        <v>392924</v>
      </c>
      <c r="BI622" s="251" t="s">
        <v>13</v>
      </c>
      <c r="BJ622" s="147">
        <f>SUM(BJ598:BJ621)</f>
        <v>0.99999999999999989</v>
      </c>
      <c r="BK622" s="148">
        <f t="shared" ref="BK622:CK622" si="11718">SUM(BK598:BK621)</f>
        <v>1</v>
      </c>
      <c r="BL622" s="147">
        <f t="shared" si="11718"/>
        <v>1</v>
      </c>
      <c r="BM622" s="148">
        <f t="shared" si="11718"/>
        <v>1</v>
      </c>
      <c r="BN622" s="147">
        <f t="shared" si="11718"/>
        <v>1.0000000000000002</v>
      </c>
      <c r="BO622" s="148">
        <f t="shared" si="11718"/>
        <v>1</v>
      </c>
      <c r="BP622" s="147">
        <f t="shared" si="11718"/>
        <v>1</v>
      </c>
      <c r="BQ622" s="148">
        <f t="shared" si="11718"/>
        <v>1</v>
      </c>
      <c r="BR622" s="147">
        <f t="shared" si="11718"/>
        <v>1</v>
      </c>
      <c r="BS622" s="148">
        <f t="shared" si="11718"/>
        <v>1</v>
      </c>
      <c r="BT622" s="147">
        <f t="shared" si="11718"/>
        <v>1</v>
      </c>
      <c r="BU622" s="148">
        <f t="shared" si="11718"/>
        <v>1</v>
      </c>
      <c r="BV622" s="147">
        <f t="shared" si="11718"/>
        <v>0.99999999999999978</v>
      </c>
      <c r="BW622" s="148">
        <f t="shared" si="11718"/>
        <v>0.99999999999999989</v>
      </c>
      <c r="BX622" s="147">
        <f t="shared" si="11718"/>
        <v>0.99999999999999989</v>
      </c>
      <c r="BY622" s="148">
        <f t="shared" si="11718"/>
        <v>0.99999999999999978</v>
      </c>
      <c r="BZ622" s="147">
        <f t="shared" si="11718"/>
        <v>1</v>
      </c>
      <c r="CA622" s="148">
        <f t="shared" si="11718"/>
        <v>1</v>
      </c>
      <c r="CB622" s="147">
        <f t="shared" si="11718"/>
        <v>1</v>
      </c>
      <c r="CC622" s="148">
        <f t="shared" si="11718"/>
        <v>0.99999999999999989</v>
      </c>
      <c r="CD622" s="147">
        <f t="shared" si="11718"/>
        <v>0.99999999999999989</v>
      </c>
      <c r="CE622" s="148">
        <f t="shared" si="11718"/>
        <v>0.99999999999999989</v>
      </c>
      <c r="CF622" s="147">
        <f t="shared" si="11718"/>
        <v>0.99999999999999989</v>
      </c>
      <c r="CG622" s="148">
        <f t="shared" si="11718"/>
        <v>1</v>
      </c>
      <c r="CH622" s="147">
        <f t="shared" si="11718"/>
        <v>1</v>
      </c>
      <c r="CI622" s="148">
        <f t="shared" si="11718"/>
        <v>0.99999999999999978</v>
      </c>
      <c r="CJ622" s="147">
        <f t="shared" si="11718"/>
        <v>1</v>
      </c>
      <c r="CK622" s="148">
        <f t="shared" si="11718"/>
        <v>1.0000000000000002</v>
      </c>
    </row>
    <row r="623" spans="1:89" ht="13.8" thickTop="1" x14ac:dyDescent="0.25">
      <c r="A623" s="178"/>
    </row>
    <row r="625" spans="1:89" x14ac:dyDescent="0.25">
      <c r="A625" s="299">
        <f>+A594+1</f>
        <v>45251</v>
      </c>
      <c r="B625" s="299"/>
      <c r="C625" s="299"/>
      <c r="D625" s="299"/>
      <c r="BI625" s="298">
        <f>+BI563+2</f>
        <v>45251</v>
      </c>
      <c r="BJ625" s="298"/>
      <c r="BK625" s="298"/>
      <c r="BL625" s="298"/>
    </row>
    <row r="626" spans="1:89" ht="13.8" thickBot="1" x14ac:dyDescent="0.3">
      <c r="AE626" t="s">
        <v>84</v>
      </c>
    </row>
    <row r="627" spans="1:89" ht="14.4" thickTop="1" thickBot="1" x14ac:dyDescent="0.3">
      <c r="A627" s="290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0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0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5">
      <c r="A628" s="291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68" t="s">
        <v>14</v>
      </c>
      <c r="AC628" s="169" t="s">
        <v>15</v>
      </c>
      <c r="AE628" s="291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68" t="s">
        <v>14</v>
      </c>
      <c r="BG628" s="169" t="s">
        <v>15</v>
      </c>
      <c r="BI628" s="291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8" thickTop="1" x14ac:dyDescent="0.25">
      <c r="A629" s="119" t="s">
        <v>16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1"/>
      <c r="AA629" s="176"/>
      <c r="AB629" s="162">
        <f t="shared" ref="AB629:AB652" si="11719">B629+D629+F629+H629+J629+L629+N629+P629+R629+T629+V629+X629+Z629</f>
        <v>0</v>
      </c>
      <c r="AC629" s="163">
        <f>C629+E629+G629+I629+K629+M629+O629+Q629+S629+U629+W629+Y629+AA629</f>
        <v>0</v>
      </c>
      <c r="AE629" s="254" t="str">
        <f>$AE$9</f>
        <v>07:00 - 07:59</v>
      </c>
      <c r="AF629" s="120">
        <f t="shared" ref="AF629:AO631" si="11720">SUMIF($A$9:$A$32,$AE629,B$629:B$652)</f>
        <v>5072</v>
      </c>
      <c r="AG629" s="177">
        <f t="shared" si="11720"/>
        <v>1875</v>
      </c>
      <c r="AH629" s="121">
        <f t="shared" si="11720"/>
        <v>2262</v>
      </c>
      <c r="AI629" s="172">
        <f t="shared" si="11720"/>
        <v>1876</v>
      </c>
      <c r="AJ629" s="120">
        <f t="shared" si="11720"/>
        <v>3183</v>
      </c>
      <c r="AK629" s="122">
        <f t="shared" si="11720"/>
        <v>1477</v>
      </c>
      <c r="AL629" s="121">
        <f t="shared" si="11720"/>
        <v>4376</v>
      </c>
      <c r="AM629" s="172">
        <f t="shared" si="11720"/>
        <v>2801</v>
      </c>
      <c r="AN629" s="120">
        <f t="shared" si="11720"/>
        <v>366</v>
      </c>
      <c r="AO629" s="122">
        <f t="shared" si="11720"/>
        <v>1451</v>
      </c>
      <c r="AP629" s="121">
        <f t="shared" ref="AP629:AY631" si="11721">SUMIF($A$9:$A$32,$AE629,L$629:L$652)</f>
        <v>1426</v>
      </c>
      <c r="AQ629" s="120">
        <f t="shared" si="11721"/>
        <v>4796</v>
      </c>
      <c r="AR629" s="171">
        <f t="shared" si="11721"/>
        <v>3386</v>
      </c>
      <c r="AS629" s="173">
        <f t="shared" si="11721"/>
        <v>5354</v>
      </c>
      <c r="AT629" s="120">
        <f t="shared" si="11721"/>
        <v>2735</v>
      </c>
      <c r="AU629" s="122">
        <f t="shared" si="11721"/>
        <v>2687</v>
      </c>
      <c r="AV629" s="121">
        <f t="shared" si="11721"/>
        <v>3397</v>
      </c>
      <c r="AW629" s="172">
        <f t="shared" si="11721"/>
        <v>2693</v>
      </c>
      <c r="AX629" s="120">
        <f t="shared" si="11721"/>
        <v>510</v>
      </c>
      <c r="AY629" s="122">
        <f t="shared" si="11721"/>
        <v>2281</v>
      </c>
      <c r="AZ629" s="121">
        <f t="shared" ref="AZ629:BE631" si="11722">SUMIF($A$9:$A$32,$AE629,V$629:V$652)</f>
        <v>1680</v>
      </c>
      <c r="BA629" s="172">
        <f t="shared" si="11722"/>
        <v>4534</v>
      </c>
      <c r="BB629" s="120">
        <f t="shared" si="11722"/>
        <v>2279</v>
      </c>
      <c r="BC629" s="122">
        <f t="shared" si="11722"/>
        <v>2307</v>
      </c>
      <c r="BD629" s="21">
        <f t="shared" si="11722"/>
        <v>6011</v>
      </c>
      <c r="BE629" s="176">
        <f t="shared" si="11722"/>
        <v>3603</v>
      </c>
      <c r="BF629" s="162">
        <f>AF629+AH629+AJ629+AL629+AN629+AP629+AR629+AT629+AV629+AX629+AZ629+BB629+BD629</f>
        <v>36683</v>
      </c>
      <c r="BG629" s="163">
        <f>AG629+AI629+AK629+AM629+AO629+AQ629+AS629+AU629+AW629+AY629+BA629+BC629+BE629</f>
        <v>37735</v>
      </c>
      <c r="BI629" s="119" t="s">
        <v>16</v>
      </c>
      <c r="BJ629" s="123">
        <f>B629/B653</f>
        <v>0</v>
      </c>
      <c r="BK629" s="124">
        <f t="shared" ref="BK629" si="11723">C629/C653</f>
        <v>0</v>
      </c>
      <c r="BL629" s="125">
        <f t="shared" ref="BL629" si="11724">D629/D653</f>
        <v>0</v>
      </c>
      <c r="BM629" s="126">
        <f t="shared" ref="BM629" si="11725">E629/E653</f>
        <v>0</v>
      </c>
      <c r="BN629" s="123">
        <f t="shared" ref="BN629" si="11726">F629/F653</f>
        <v>0</v>
      </c>
      <c r="BO629" s="124">
        <f t="shared" ref="BO629" si="11727">G629/G653</f>
        <v>0</v>
      </c>
      <c r="BP629" s="125">
        <f t="shared" ref="BP629" si="11728">H629/H653</f>
        <v>0</v>
      </c>
      <c r="BQ629" s="126">
        <f t="shared" ref="BQ629" si="11729">I629/I653</f>
        <v>0</v>
      </c>
      <c r="BR629" s="123">
        <f t="shared" ref="BR629" si="11730">J629/J653</f>
        <v>0</v>
      </c>
      <c r="BS629" s="124">
        <f t="shared" ref="BS629" si="11731">K629/K653</f>
        <v>0</v>
      </c>
      <c r="BT629" s="125">
        <f t="shared" ref="BT629" si="11732">L629/L653</f>
        <v>0</v>
      </c>
      <c r="BU629" s="123">
        <f t="shared" ref="BU629" si="11733">M629/M653</f>
        <v>0</v>
      </c>
      <c r="BV629" s="127">
        <f t="shared" ref="BV629" si="11734">N629/N653</f>
        <v>0</v>
      </c>
      <c r="BW629" s="128">
        <f t="shared" ref="BW629" si="11735">O629/O653</f>
        <v>0</v>
      </c>
      <c r="BX629" s="123">
        <f t="shared" ref="BX629" si="11736">P629/P653</f>
        <v>0</v>
      </c>
      <c r="BY629" s="124">
        <f t="shared" ref="BY629" si="11737">Q629/Q653</f>
        <v>0</v>
      </c>
      <c r="BZ629" s="125">
        <f t="shared" ref="BZ629" si="11738">R629/R653</f>
        <v>0</v>
      </c>
      <c r="CA629" s="126">
        <f t="shared" ref="CA629" si="11739">S629/S653</f>
        <v>0</v>
      </c>
      <c r="CB629" s="123">
        <f t="shared" ref="CB629" si="11740">T629/T653</f>
        <v>0</v>
      </c>
      <c r="CC629" s="124">
        <f t="shared" ref="CC629" si="11741">U629/U653</f>
        <v>0</v>
      </c>
      <c r="CD629" s="125">
        <f t="shared" ref="CD629" si="11742">V629/V653</f>
        <v>0</v>
      </c>
      <c r="CE629" s="126">
        <f t="shared" ref="CE629" si="11743">W629/W653</f>
        <v>0</v>
      </c>
      <c r="CF629" s="123">
        <f t="shared" ref="CF629" si="11744">X629/X653</f>
        <v>0</v>
      </c>
      <c r="CG629" s="124">
        <f t="shared" ref="CG629" si="11745">Y629/Y653</f>
        <v>0</v>
      </c>
      <c r="CH629" s="125">
        <f t="shared" ref="CH629" si="11746">Z629/Z653</f>
        <v>0</v>
      </c>
      <c r="CI629" s="123">
        <f t="shared" ref="CI629" si="11747">AA629/AA653</f>
        <v>0</v>
      </c>
      <c r="CJ629" s="129">
        <f t="shared" ref="CJ629" si="11748">AB629/AB653</f>
        <v>0</v>
      </c>
      <c r="CK629" s="130">
        <f t="shared" ref="CK629" si="11749">AC629/AC653</f>
        <v>0</v>
      </c>
    </row>
    <row r="630" spans="1:89" x14ac:dyDescent="0.25">
      <c r="A630" s="131" t="s">
        <v>17</v>
      </c>
      <c r="B630" s="180">
        <v>673</v>
      </c>
      <c r="C630" s="181">
        <v>0</v>
      </c>
      <c r="D630" s="182">
        <v>544</v>
      </c>
      <c r="E630" s="183">
        <v>0</v>
      </c>
      <c r="F630" s="180">
        <v>775</v>
      </c>
      <c r="G630" s="184">
        <v>11</v>
      </c>
      <c r="H630" s="182">
        <v>643</v>
      </c>
      <c r="I630" s="183">
        <v>49</v>
      </c>
      <c r="J630" s="180">
        <v>19</v>
      </c>
      <c r="K630" s="184">
        <v>28</v>
      </c>
      <c r="L630" s="182">
        <v>56</v>
      </c>
      <c r="M630" s="180">
        <v>148</v>
      </c>
      <c r="N630" s="185">
        <v>283</v>
      </c>
      <c r="O630" s="186">
        <v>234</v>
      </c>
      <c r="P630" s="180">
        <v>119</v>
      </c>
      <c r="Q630" s="184">
        <v>117</v>
      </c>
      <c r="R630" s="182">
        <v>70</v>
      </c>
      <c r="S630" s="183">
        <v>221</v>
      </c>
      <c r="T630" s="180">
        <v>1</v>
      </c>
      <c r="U630" s="184">
        <v>58</v>
      </c>
      <c r="V630" s="182">
        <v>20</v>
      </c>
      <c r="W630" s="183">
        <v>184</v>
      </c>
      <c r="X630" s="180">
        <v>1</v>
      </c>
      <c r="Y630" s="184">
        <v>71</v>
      </c>
      <c r="Z630" s="182">
        <v>6</v>
      </c>
      <c r="AA630" s="180">
        <v>0</v>
      </c>
      <c r="AB630" s="162">
        <f t="shared" si="11719"/>
        <v>3210</v>
      </c>
      <c r="AC630" s="165">
        <f t="shared" ref="AC630:AC652" si="11750">SUM(C630,E630,G630,I630,K630,M630,O630,Q630,S630,U630,W630,Y630,AA630)</f>
        <v>1121</v>
      </c>
      <c r="AE630" s="256" t="str">
        <f>$AE$10</f>
        <v>08:00 - 08:59</v>
      </c>
      <c r="AF630" s="120">
        <f t="shared" si="11720"/>
        <v>4091</v>
      </c>
      <c r="AG630" s="181">
        <f t="shared" si="11720"/>
        <v>1605</v>
      </c>
      <c r="AH630" s="182">
        <f t="shared" si="11720"/>
        <v>1891</v>
      </c>
      <c r="AI630" s="183">
        <f t="shared" si="11720"/>
        <v>1509</v>
      </c>
      <c r="AJ630" s="180">
        <f t="shared" si="11720"/>
        <v>2056</v>
      </c>
      <c r="AK630" s="184">
        <f t="shared" si="11720"/>
        <v>1262</v>
      </c>
      <c r="AL630" s="182">
        <f t="shared" si="11720"/>
        <v>3320</v>
      </c>
      <c r="AM630" s="183">
        <f t="shared" si="11720"/>
        <v>2549</v>
      </c>
      <c r="AN630" s="180">
        <f t="shared" si="11720"/>
        <v>278</v>
      </c>
      <c r="AO630" s="184">
        <f t="shared" si="11720"/>
        <v>1110</v>
      </c>
      <c r="AP630" s="182">
        <f t="shared" si="11721"/>
        <v>1212</v>
      </c>
      <c r="AQ630" s="180">
        <f t="shared" si="11721"/>
        <v>4311</v>
      </c>
      <c r="AR630" s="185">
        <f t="shared" si="11721"/>
        <v>2794</v>
      </c>
      <c r="AS630" s="186">
        <f t="shared" si="11721"/>
        <v>4502</v>
      </c>
      <c r="AT630" s="180">
        <f t="shared" si="11721"/>
        <v>2078</v>
      </c>
      <c r="AU630" s="184">
        <f t="shared" si="11721"/>
        <v>2149</v>
      </c>
      <c r="AV630" s="182">
        <f t="shared" si="11721"/>
        <v>2686</v>
      </c>
      <c r="AW630" s="183">
        <f t="shared" si="11721"/>
        <v>2118</v>
      </c>
      <c r="AX630" s="180">
        <f t="shared" si="11721"/>
        <v>345</v>
      </c>
      <c r="AY630" s="184">
        <f t="shared" si="11721"/>
        <v>1616</v>
      </c>
      <c r="AZ630" s="182">
        <f t="shared" si="11722"/>
        <v>1291</v>
      </c>
      <c r="BA630" s="183">
        <f t="shared" si="11722"/>
        <v>3734</v>
      </c>
      <c r="BB630" s="180">
        <f t="shared" si="11722"/>
        <v>1903</v>
      </c>
      <c r="BC630" s="184">
        <f t="shared" si="11722"/>
        <v>2018</v>
      </c>
      <c r="BD630" s="182">
        <f t="shared" si="11722"/>
        <v>4404</v>
      </c>
      <c r="BE630" s="180">
        <f t="shared" si="11722"/>
        <v>3307</v>
      </c>
      <c r="BF630" s="164">
        <f>SUM(AF630,AH630,AJ630,AL630,AN630,AP630,AR630,AT630,AV630,AX630,AZ630,BB630,BD630)</f>
        <v>28349</v>
      </c>
      <c r="BG630" s="165">
        <f>SUM(AG630,AI630,AK630,AM630,AO630,AQ630,AS630,AU630,AW630,AY630,BA630,BC630,BE630)</f>
        <v>31790</v>
      </c>
      <c r="BI630" s="131" t="s">
        <v>17</v>
      </c>
      <c r="BJ630" s="123">
        <f>B630/B653</f>
        <v>1.5885379785677195E-2</v>
      </c>
      <c r="BK630" s="124">
        <f t="shared" ref="BK630" si="11751">C630/C653</f>
        <v>0</v>
      </c>
      <c r="BL630" s="125">
        <f t="shared" ref="BL630" si="11752">D630/D653</f>
        <v>2.3254819817894241E-2</v>
      </c>
      <c r="BM630" s="126">
        <f t="shared" ref="BM630" si="11753">E630/E653</f>
        <v>0</v>
      </c>
      <c r="BN630" s="123">
        <f t="shared" ref="BN630" si="11754">F630/F653</f>
        <v>2.928838668228714E-2</v>
      </c>
      <c r="BO630" s="124">
        <f t="shared" ref="BO630" si="11755">G630/G653</f>
        <v>4.4682752457551384E-4</v>
      </c>
      <c r="BP630" s="125">
        <f t="shared" ref="BP630" si="11756">H630/H653</f>
        <v>1.4409609394258567E-2</v>
      </c>
      <c r="BQ630" s="126">
        <f t="shared" ref="BQ630" si="11757">I630/I653</f>
        <v>9.7685452841849243E-4</v>
      </c>
      <c r="BR630" s="123">
        <f t="shared" ref="BR630" si="11758">J630/J653</f>
        <v>2.2154850746268656E-3</v>
      </c>
      <c r="BS630" s="124">
        <f t="shared" ref="BS630" si="11759">K630/K653</f>
        <v>3.1042128603104213E-3</v>
      </c>
      <c r="BT630" s="125">
        <f t="shared" ref="BT630" si="11760">L630/L653</f>
        <v>1.8963765662038605E-3</v>
      </c>
      <c r="BU630" s="123">
        <f t="shared" ref="BU630" si="11761">M630/M653</f>
        <v>4.6671502002459718E-3</v>
      </c>
      <c r="BV630" s="127">
        <f t="shared" ref="BV630" si="11762">N630/N653</f>
        <v>5.9861240375666301E-3</v>
      </c>
      <c r="BW630" s="128">
        <f t="shared" ref="BW630" si="11763">O630/O653</f>
        <v>4.9078210532939029E-3</v>
      </c>
      <c r="BX630" s="123">
        <f t="shared" ref="BX630" si="11764">P630/P653</f>
        <v>4.5355795250981434E-3</v>
      </c>
      <c r="BY630" s="124">
        <f t="shared" ref="BY630" si="11765">Q630/Q653</f>
        <v>4.4740162900080305E-3</v>
      </c>
      <c r="BZ630" s="125">
        <f t="shared" ref="BZ630" si="11766">R630/R653</f>
        <v>2.1229490795499346E-3</v>
      </c>
      <c r="CA630" s="126">
        <f t="shared" ref="CA630" si="11767">S630/S653</f>
        <v>6.5520308330862731E-3</v>
      </c>
      <c r="CB630" s="123">
        <f t="shared" ref="CB630" si="11768">T630/T653</f>
        <v>8.9357519435260475E-5</v>
      </c>
      <c r="CC630" s="124">
        <f t="shared" ref="CC630" si="11769">U630/U653</f>
        <v>5.1734903220051736E-3</v>
      </c>
      <c r="CD630" s="125">
        <f t="shared" ref="CD630" si="11770">V630/V653</f>
        <v>5.7930714865021436E-4</v>
      </c>
      <c r="CE630" s="126">
        <f t="shared" ref="CE630" si="11771">W630/W653</f>
        <v>4.5194409648023973E-3</v>
      </c>
      <c r="CF630" s="123">
        <f t="shared" ref="CF630" si="11772">X630/X653</f>
        <v>3.6043829296424453E-5</v>
      </c>
      <c r="CG630" s="124">
        <f t="shared" ref="CG630" si="11773">Y630/Y653</f>
        <v>4.1281469852898428E-3</v>
      </c>
      <c r="CH630" s="125">
        <f t="shared" ref="CH630" si="11774">Z630/Z653</f>
        <v>1.0799913600691194E-4</v>
      </c>
      <c r="CI630" s="123">
        <f t="shared" ref="CI630" si="11775">AA630/AA653</f>
        <v>0</v>
      </c>
      <c r="CJ630" s="129">
        <f t="shared" ref="CJ630" si="11776">AB630/AB653</f>
        <v>7.8206846144475567E-3</v>
      </c>
      <c r="CK630" s="130">
        <f t="shared" ref="CK630" si="11777">AC630/AC653</f>
        <v>2.7363888454928916E-3</v>
      </c>
    </row>
    <row r="631" spans="1:89" ht="13.8" thickBot="1" x14ac:dyDescent="0.3">
      <c r="A631" s="139" t="s">
        <v>18</v>
      </c>
      <c r="B631" s="187">
        <v>2872</v>
      </c>
      <c r="C631" s="188">
        <v>677</v>
      </c>
      <c r="D631" s="189">
        <v>1765</v>
      </c>
      <c r="E631" s="190">
        <v>493</v>
      </c>
      <c r="F631" s="187">
        <v>2394</v>
      </c>
      <c r="G631" s="191">
        <v>419</v>
      </c>
      <c r="H631" s="189">
        <v>2703</v>
      </c>
      <c r="I631" s="190">
        <v>860</v>
      </c>
      <c r="J631" s="187">
        <v>134</v>
      </c>
      <c r="K631" s="191">
        <v>382</v>
      </c>
      <c r="L631" s="189">
        <v>464</v>
      </c>
      <c r="M631" s="187">
        <v>1789</v>
      </c>
      <c r="N631" s="192">
        <v>1741</v>
      </c>
      <c r="O631" s="193">
        <v>2303</v>
      </c>
      <c r="P631" s="187">
        <v>1118</v>
      </c>
      <c r="Q631" s="191">
        <v>1181</v>
      </c>
      <c r="R631" s="189">
        <v>1595</v>
      </c>
      <c r="S631" s="190">
        <v>1325</v>
      </c>
      <c r="T631" s="187">
        <v>124</v>
      </c>
      <c r="U631" s="191">
        <v>806</v>
      </c>
      <c r="V631" s="189">
        <v>790</v>
      </c>
      <c r="W631" s="190">
        <v>1923</v>
      </c>
      <c r="X631" s="187">
        <v>1126</v>
      </c>
      <c r="Y631" s="191">
        <v>1030</v>
      </c>
      <c r="Z631" s="189">
        <v>3163</v>
      </c>
      <c r="AA631" s="187">
        <v>1894</v>
      </c>
      <c r="AB631" s="162">
        <f t="shared" si="11719"/>
        <v>19989</v>
      </c>
      <c r="AC631" s="165">
        <f t="shared" si="11750"/>
        <v>15082</v>
      </c>
      <c r="AE631" s="254">
        <f>$AE$11</f>
        <v>0</v>
      </c>
      <c r="AF631" s="120">
        <f t="shared" si="11720"/>
        <v>0</v>
      </c>
      <c r="AG631" s="188">
        <f t="shared" si="11720"/>
        <v>0</v>
      </c>
      <c r="AH631" s="189">
        <f t="shared" si="11720"/>
        <v>0</v>
      </c>
      <c r="AI631" s="190">
        <f t="shared" si="11720"/>
        <v>0</v>
      </c>
      <c r="AJ631" s="187">
        <f t="shared" si="11720"/>
        <v>0</v>
      </c>
      <c r="AK631" s="191">
        <f t="shared" si="11720"/>
        <v>0</v>
      </c>
      <c r="AL631" s="189">
        <f t="shared" si="11720"/>
        <v>0</v>
      </c>
      <c r="AM631" s="190">
        <f t="shared" si="11720"/>
        <v>0</v>
      </c>
      <c r="AN631" s="187">
        <f t="shared" si="11720"/>
        <v>0</v>
      </c>
      <c r="AO631" s="191">
        <f t="shared" si="11720"/>
        <v>0</v>
      </c>
      <c r="AP631" s="189">
        <f t="shared" si="11721"/>
        <v>0</v>
      </c>
      <c r="AQ631" s="187">
        <f t="shared" si="11721"/>
        <v>0</v>
      </c>
      <c r="AR631" s="192">
        <f t="shared" si="11721"/>
        <v>0</v>
      </c>
      <c r="AS631" s="193">
        <f t="shared" si="11721"/>
        <v>0</v>
      </c>
      <c r="AT631" s="187">
        <f t="shared" si="11721"/>
        <v>0</v>
      </c>
      <c r="AU631" s="191">
        <f t="shared" si="11721"/>
        <v>0</v>
      </c>
      <c r="AV631" s="189">
        <f t="shared" si="11721"/>
        <v>0</v>
      </c>
      <c r="AW631" s="190">
        <f t="shared" si="11721"/>
        <v>0</v>
      </c>
      <c r="AX631" s="187">
        <f t="shared" si="11721"/>
        <v>0</v>
      </c>
      <c r="AY631" s="191">
        <f t="shared" si="11721"/>
        <v>0</v>
      </c>
      <c r="AZ631" s="189">
        <f t="shared" si="11722"/>
        <v>0</v>
      </c>
      <c r="BA631" s="190">
        <f t="shared" si="11722"/>
        <v>0</v>
      </c>
      <c r="BB631" s="187">
        <f t="shared" si="11722"/>
        <v>0</v>
      </c>
      <c r="BC631" s="191">
        <f t="shared" si="11722"/>
        <v>0</v>
      </c>
      <c r="BD631" s="189">
        <f t="shared" si="11722"/>
        <v>0</v>
      </c>
      <c r="BE631" s="187">
        <f t="shared" si="11722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18</v>
      </c>
      <c r="BJ631" s="123">
        <f>B631/B653</f>
        <v>6.7790209129962711E-2</v>
      </c>
      <c r="BK631" s="124">
        <f t="shared" ref="BK631" si="11778">C631/C653</f>
        <v>1.7349632249301659E-2</v>
      </c>
      <c r="BL631" s="125">
        <f t="shared" ref="BL631" si="11779">D631/D653</f>
        <v>7.5449920916513494E-2</v>
      </c>
      <c r="BM631" s="126">
        <f t="shared" ref="BM631" si="11780">E631/E653</f>
        <v>2.3591903143991962E-2</v>
      </c>
      <c r="BN631" s="123">
        <f t="shared" ref="BN631" si="11781">F631/F653</f>
        <v>9.0472771248252148E-2</v>
      </c>
      <c r="BO631" s="124">
        <f t="shared" ref="BO631" si="11782">G631/G653</f>
        <v>1.7020066617921846E-2</v>
      </c>
      <c r="BP631" s="125">
        <f t="shared" ref="BP631" si="11783">H631/H653</f>
        <v>6.0574143378974966E-2</v>
      </c>
      <c r="BQ631" s="126">
        <f t="shared" ref="BQ631" si="11784">I631/I653</f>
        <v>1.7144793764079663E-2</v>
      </c>
      <c r="BR631" s="123">
        <f t="shared" ref="BR631" si="11785">J631/J653</f>
        <v>1.5625E-2</v>
      </c>
      <c r="BS631" s="124">
        <f t="shared" ref="BS631" si="11786">K631/K653</f>
        <v>4.2350332594235034E-2</v>
      </c>
      <c r="BT631" s="125">
        <f t="shared" ref="BT631" si="11787">L631/L653</f>
        <v>1.571283440568913E-2</v>
      </c>
      <c r="BU631" s="123">
        <f t="shared" ref="BU631" si="11788">M631/M653</f>
        <v>5.6415754785405697E-2</v>
      </c>
      <c r="BV631" s="127">
        <f t="shared" ref="BV631" si="11789">N631/N653</f>
        <v>3.6826296641001774E-2</v>
      </c>
      <c r="BW631" s="128">
        <f t="shared" ref="BW631" si="11790">O631/O653</f>
        <v>4.8302187545879741E-2</v>
      </c>
      <c r="BX631" s="123">
        <f t="shared" ref="BX631" si="11791">P631/P653</f>
        <v>4.2611579067728778E-2</v>
      </c>
      <c r="BY631" s="124">
        <f t="shared" ref="BY631" si="11792">Q631/Q653</f>
        <v>4.5160796910251995E-2</v>
      </c>
      <c r="BZ631" s="125">
        <f t="shared" ref="BZ631" si="11793">R631/R653</f>
        <v>4.8372911169744945E-2</v>
      </c>
      <c r="CA631" s="126">
        <f t="shared" ref="CA631" si="11794">S631/S653</f>
        <v>3.9282537800177882E-2</v>
      </c>
      <c r="CB631" s="123">
        <f t="shared" ref="CB631" si="11795">T631/T653</f>
        <v>1.1080332409972299E-2</v>
      </c>
      <c r="CC631" s="124">
        <f t="shared" ref="CC631" si="11796">U631/U653</f>
        <v>7.1893675854071887E-2</v>
      </c>
      <c r="CD631" s="125">
        <f t="shared" ref="CD631" si="11797">V631/V653</f>
        <v>2.2882632371683465E-2</v>
      </c>
      <c r="CE631" s="126">
        <f t="shared" ref="CE631" si="11798">W631/W653</f>
        <v>4.7233070518016361E-2</v>
      </c>
      <c r="CF631" s="123">
        <f t="shared" ref="CF631" si="11799">X631/X653</f>
        <v>4.0585351787773935E-2</v>
      </c>
      <c r="CG631" s="124">
        <f t="shared" ref="CG631" si="11800">Y631/Y653</f>
        <v>5.98872027443456E-2</v>
      </c>
      <c r="CH631" s="125">
        <f t="shared" ref="CH631" si="11801">Z631/Z653</f>
        <v>5.6933544531643746E-2</v>
      </c>
      <c r="CI631" s="123">
        <f t="shared" ref="CI631" si="11802">AA631/AA653</f>
        <v>3.2908797108751935E-2</v>
      </c>
      <c r="CJ631" s="129">
        <f t="shared" ref="CJ631" si="11803">AB631/AB653</f>
        <v>4.8700207089779513E-2</v>
      </c>
      <c r="CK631" s="130">
        <f t="shared" ref="CK631" si="11804">AC631/AC653</f>
        <v>3.6815536634900795E-2</v>
      </c>
    </row>
    <row r="632" spans="1:89" ht="14.4" thickTop="1" thickBot="1" x14ac:dyDescent="0.3">
      <c r="A632" s="131" t="s">
        <v>19</v>
      </c>
      <c r="B632" s="180">
        <v>5235</v>
      </c>
      <c r="C632" s="181">
        <v>1859</v>
      </c>
      <c r="D632" s="182">
        <v>2300</v>
      </c>
      <c r="E632" s="183">
        <v>1372</v>
      </c>
      <c r="F632" s="180">
        <v>3382</v>
      </c>
      <c r="G632" s="184">
        <v>1371</v>
      </c>
      <c r="H632" s="182">
        <v>4199</v>
      </c>
      <c r="I632" s="183">
        <v>2281</v>
      </c>
      <c r="J632" s="180">
        <v>296</v>
      </c>
      <c r="K632" s="184">
        <v>963</v>
      </c>
      <c r="L632" s="182">
        <v>1387</v>
      </c>
      <c r="M632" s="180">
        <v>3067</v>
      </c>
      <c r="N632" s="185">
        <v>3190</v>
      </c>
      <c r="O632" s="186">
        <v>4015</v>
      </c>
      <c r="P632" s="180">
        <v>2176</v>
      </c>
      <c r="Q632" s="184">
        <v>1921</v>
      </c>
      <c r="R632" s="182">
        <v>2707</v>
      </c>
      <c r="S632" s="183">
        <v>2154</v>
      </c>
      <c r="T632" s="180">
        <v>396</v>
      </c>
      <c r="U632" s="184">
        <v>1459</v>
      </c>
      <c r="V632" s="182">
        <v>1560</v>
      </c>
      <c r="W632" s="183">
        <v>3599</v>
      </c>
      <c r="X632" s="180">
        <v>2214</v>
      </c>
      <c r="Y632" s="184">
        <v>1857</v>
      </c>
      <c r="Z632" s="182">
        <v>4534</v>
      </c>
      <c r="AA632" s="180">
        <v>3236</v>
      </c>
      <c r="AB632" s="162">
        <f t="shared" si="11719"/>
        <v>33576</v>
      </c>
      <c r="AC632" s="165">
        <f t="shared" si="11750"/>
        <v>29154</v>
      </c>
      <c r="AE632" s="251" t="s">
        <v>13</v>
      </c>
      <c r="AF632" s="14">
        <f t="shared" ref="AF632:BG632" si="11805">SUM(AF629:AF631)</f>
        <v>9163</v>
      </c>
      <c r="AG632" s="1">
        <f t="shared" si="11805"/>
        <v>3480</v>
      </c>
      <c r="AH632" s="14">
        <f t="shared" si="11805"/>
        <v>4153</v>
      </c>
      <c r="AI632" s="1">
        <f t="shared" si="11805"/>
        <v>3385</v>
      </c>
      <c r="AJ632" s="14">
        <f t="shared" si="11805"/>
        <v>5239</v>
      </c>
      <c r="AK632" s="1">
        <f t="shared" si="11805"/>
        <v>2739</v>
      </c>
      <c r="AL632" s="14">
        <f t="shared" si="11805"/>
        <v>7696</v>
      </c>
      <c r="AM632" s="1">
        <f t="shared" si="11805"/>
        <v>5350</v>
      </c>
      <c r="AN632" s="14">
        <f t="shared" si="11805"/>
        <v>644</v>
      </c>
      <c r="AO632" s="1">
        <f t="shared" si="11805"/>
        <v>2561</v>
      </c>
      <c r="AP632" s="14">
        <f t="shared" si="11805"/>
        <v>2638</v>
      </c>
      <c r="AQ632" s="1">
        <f t="shared" si="11805"/>
        <v>9107</v>
      </c>
      <c r="AR632" s="14">
        <f t="shared" si="11805"/>
        <v>6180</v>
      </c>
      <c r="AS632" s="1">
        <f t="shared" si="11805"/>
        <v>9856</v>
      </c>
      <c r="AT632" s="14">
        <f t="shared" si="11805"/>
        <v>4813</v>
      </c>
      <c r="AU632" s="1">
        <f t="shared" si="11805"/>
        <v>4836</v>
      </c>
      <c r="AV632" s="14">
        <f t="shared" si="11805"/>
        <v>6083</v>
      </c>
      <c r="AW632" s="1">
        <f t="shared" si="11805"/>
        <v>4811</v>
      </c>
      <c r="AX632" s="14">
        <f t="shared" si="11805"/>
        <v>855</v>
      </c>
      <c r="AY632" s="1">
        <f t="shared" si="11805"/>
        <v>3897</v>
      </c>
      <c r="AZ632" s="14">
        <f t="shared" si="11805"/>
        <v>2971</v>
      </c>
      <c r="BA632" s="1">
        <f t="shared" si="11805"/>
        <v>8268</v>
      </c>
      <c r="BB632" s="14">
        <f t="shared" si="11805"/>
        <v>4182</v>
      </c>
      <c r="BC632" s="1">
        <f t="shared" si="11805"/>
        <v>4325</v>
      </c>
      <c r="BD632" s="14">
        <f t="shared" si="11805"/>
        <v>10415</v>
      </c>
      <c r="BE632" s="1">
        <f t="shared" si="11805"/>
        <v>6910</v>
      </c>
      <c r="BF632" s="166">
        <f t="shared" si="11805"/>
        <v>65032</v>
      </c>
      <c r="BG632" s="167">
        <f t="shared" si="11805"/>
        <v>69525</v>
      </c>
      <c r="BI632" s="131" t="s">
        <v>19</v>
      </c>
      <c r="BJ632" s="123">
        <f>B632/B653</f>
        <v>0.12356606712930179</v>
      </c>
      <c r="BK632" s="124">
        <f t="shared" ref="BK632" si="11806">C632/C653</f>
        <v>4.7641013813075013E-2</v>
      </c>
      <c r="BL632" s="125">
        <f t="shared" ref="BL632" si="11807">D632/D653</f>
        <v>9.8320010259479326E-2</v>
      </c>
      <c r="BM632" s="126">
        <f t="shared" ref="BM632" si="11808">E632/E653</f>
        <v>6.5655357228310285E-2</v>
      </c>
      <c r="BN632" s="123">
        <f t="shared" ref="BN632" si="11809">F632/F653</f>
        <v>0.12781074033483239</v>
      </c>
      <c r="BO632" s="124">
        <f t="shared" ref="BO632" si="11810">G632/G653</f>
        <v>5.5690957835729957E-2</v>
      </c>
      <c r="BP632" s="125">
        <f t="shared" ref="BP632" si="11811">H632/H653</f>
        <v>9.4099455437778728E-2</v>
      </c>
      <c r="BQ632" s="126">
        <f t="shared" ref="BQ632" si="11812">I632/I653</f>
        <v>4.5473575088215944E-2</v>
      </c>
      <c r="BR632" s="123">
        <f t="shared" ref="BR632" si="11813">J632/J653</f>
        <v>3.4514925373134331E-2</v>
      </c>
      <c r="BS632" s="124">
        <f t="shared" ref="BS632" si="11814">K632/K653</f>
        <v>0.10676274944567628</v>
      </c>
      <c r="BT632" s="125">
        <f t="shared" ref="BT632" si="11815">L632/L653</f>
        <v>4.6969183880799188E-2</v>
      </c>
      <c r="BU632" s="123">
        <f t="shared" ref="BU632" si="11816">M632/M653</f>
        <v>9.6717227460502667E-2</v>
      </c>
      <c r="BV632" s="127">
        <f t="shared" ref="BV632" si="11817">N632/N653</f>
        <v>6.7476097808613245E-2</v>
      </c>
      <c r="BW632" s="128">
        <f t="shared" ref="BW632" si="11818">O632/O653</f>
        <v>8.4208980893055646E-2</v>
      </c>
      <c r="BX632" s="123">
        <f t="shared" ref="BX632" si="11819">P632/P653</f>
        <v>8.2936311316080341E-2</v>
      </c>
      <c r="BY632" s="124">
        <f t="shared" ref="BY632" si="11820">Q632/Q653</f>
        <v>7.3457993958166032E-2</v>
      </c>
      <c r="BZ632" s="125">
        <f t="shared" ref="BZ632" si="11821">R632/R653</f>
        <v>8.2097473690595335E-2</v>
      </c>
      <c r="CA632" s="126">
        <f t="shared" ref="CA632" si="11822">S632/S653</f>
        <v>6.3860065223836346E-2</v>
      </c>
      <c r="CB632" s="123">
        <f t="shared" ref="CB632" si="11823">T632/T653</f>
        <v>3.5385577696363149E-2</v>
      </c>
      <c r="CC632" s="124">
        <f t="shared" ref="CC632" si="11824">U632/U653</f>
        <v>0.13014004103113014</v>
      </c>
      <c r="CD632" s="125">
        <f t="shared" ref="CD632" si="11825">V632/V653</f>
        <v>4.5185957594716719E-2</v>
      </c>
      <c r="CE632" s="126">
        <f t="shared" ref="CE632" si="11826">W632/W653</f>
        <v>8.8399282784368635E-2</v>
      </c>
      <c r="CF632" s="123">
        <f t="shared" ref="CF632" si="11827">X632/X653</f>
        <v>7.9801038062283738E-2</v>
      </c>
      <c r="CG632" s="124">
        <f t="shared" ref="CG632" si="11828">Y632/Y653</f>
        <v>0.1079713936856794</v>
      </c>
      <c r="CH632" s="125">
        <f t="shared" ref="CH632" si="11829">Z632/Z653</f>
        <v>8.1611347109223131E-2</v>
      </c>
      <c r="CI632" s="123">
        <f t="shared" ref="CI632" si="11830">AA632/AA653</f>
        <v>5.6226434764477959E-2</v>
      </c>
      <c r="CJ632" s="129">
        <f t="shared" ref="CJ632" si="11831">AB632/AB653</f>
        <v>8.1802899256913142E-2</v>
      </c>
      <c r="CK632" s="130">
        <f t="shared" ref="CK632" si="11832">AC632/AC653</f>
        <v>7.1165638181534138E-2</v>
      </c>
    </row>
    <row r="633" spans="1:89" ht="13.8" thickTop="1" x14ac:dyDescent="0.25">
      <c r="A633" s="139" t="s">
        <v>20</v>
      </c>
      <c r="B633" s="266">
        <v>5072</v>
      </c>
      <c r="C633" s="267">
        <v>1875</v>
      </c>
      <c r="D633" s="268">
        <v>2262</v>
      </c>
      <c r="E633" s="269">
        <v>1876</v>
      </c>
      <c r="F633" s="266">
        <v>3183</v>
      </c>
      <c r="G633" s="270">
        <v>1477</v>
      </c>
      <c r="H633" s="268">
        <v>4376</v>
      </c>
      <c r="I633" s="269">
        <v>2801</v>
      </c>
      <c r="J633" s="266">
        <v>366</v>
      </c>
      <c r="K633" s="270">
        <v>1451</v>
      </c>
      <c r="L633" s="268">
        <v>1426</v>
      </c>
      <c r="M633" s="266">
        <v>4796</v>
      </c>
      <c r="N633" s="271">
        <v>3386</v>
      </c>
      <c r="O633" s="272">
        <v>5354</v>
      </c>
      <c r="P633" s="266">
        <v>2735</v>
      </c>
      <c r="Q633" s="270">
        <v>2687</v>
      </c>
      <c r="R633" s="268">
        <v>3397</v>
      </c>
      <c r="S633" s="269">
        <v>2693</v>
      </c>
      <c r="T633" s="266">
        <v>510</v>
      </c>
      <c r="U633" s="270">
        <v>2281</v>
      </c>
      <c r="V633" s="268">
        <v>1680</v>
      </c>
      <c r="W633" s="269">
        <v>4534</v>
      </c>
      <c r="X633" s="266">
        <v>2279</v>
      </c>
      <c r="Y633" s="270">
        <v>2307</v>
      </c>
      <c r="Z633" s="268">
        <v>6011</v>
      </c>
      <c r="AA633" s="266">
        <v>3603</v>
      </c>
      <c r="AB633" s="162">
        <f t="shared" si="11719"/>
        <v>36683</v>
      </c>
      <c r="AC633" s="165">
        <f t="shared" si="11750"/>
        <v>37735</v>
      </c>
      <c r="BI633" s="139" t="s">
        <v>20</v>
      </c>
      <c r="BJ633" s="123">
        <f>B633/B653</f>
        <v>0.11971864230751074</v>
      </c>
      <c r="BK633" s="124">
        <f t="shared" ref="BK633" si="11833">C633/C653</f>
        <v>4.8051049434919661E-2</v>
      </c>
      <c r="BL633" s="125">
        <f t="shared" ref="BL633" si="11834">D633/D653</f>
        <v>9.6695592698670549E-2</v>
      </c>
      <c r="BM633" s="126">
        <f t="shared" ref="BM633" si="11835">E633/E653</f>
        <v>8.9773651720342629E-2</v>
      </c>
      <c r="BN633" s="123">
        <f t="shared" ref="BN633" si="11836">F633/F653</f>
        <v>0.12029023846415479</v>
      </c>
      <c r="BO633" s="124">
        <f t="shared" ref="BO633" si="11837">G633/G653</f>
        <v>5.9996750345275816E-2</v>
      </c>
      <c r="BP633" s="125">
        <f t="shared" ref="BP633" si="11838">H633/H653</f>
        <v>9.8066019765591733E-2</v>
      </c>
      <c r="BQ633" s="126">
        <f t="shared" ref="BQ633" si="11839">I633/I653</f>
        <v>5.5840194573473417E-2</v>
      </c>
      <c r="BR633" s="123">
        <f t="shared" ref="BR633" si="11840">J633/J653</f>
        <v>4.2677238805970151E-2</v>
      </c>
      <c r="BS633" s="124">
        <f t="shared" ref="BS633" si="11841">K633/K653</f>
        <v>0.16086474501108647</v>
      </c>
      <c r="BT633" s="125">
        <f t="shared" ref="BT633" si="11842">L633/L653</f>
        <v>4.8289874703691164E-2</v>
      </c>
      <c r="BU633" s="123">
        <f t="shared" ref="BU633" si="11843">M633/M653</f>
        <v>0.15124089432688972</v>
      </c>
      <c r="BV633" s="127">
        <f t="shared" ref="BV633" si="11844">N633/N653</f>
        <v>7.1621964633217697E-2</v>
      </c>
      <c r="BW633" s="128">
        <f t="shared" ref="BW633" si="11845">O633/O653</f>
        <v>0.11229262358690409</v>
      </c>
      <c r="BX633" s="123">
        <f t="shared" ref="BX633" si="11846">P633/P653</f>
        <v>0.10424210084994473</v>
      </c>
      <c r="BY633" s="124">
        <f t="shared" ref="BY633" si="11847">Q633/Q653</f>
        <v>0.10274941684830408</v>
      </c>
      <c r="BZ633" s="125">
        <f t="shared" ref="BZ633" si="11848">R633/R653</f>
        <v>0.10302368604615898</v>
      </c>
      <c r="CA633" s="126">
        <f t="shared" ref="CA633" si="11849">S633/S653</f>
        <v>7.9839905128965313E-2</v>
      </c>
      <c r="CB633" s="123">
        <f t="shared" ref="CB633" si="11850">T633/T653</f>
        <v>4.5572334911982842E-2</v>
      </c>
      <c r="CC633" s="124">
        <f t="shared" ref="CC633" si="11851">U633/U653</f>
        <v>0.20346088662920347</v>
      </c>
      <c r="CD633" s="125">
        <f t="shared" ref="CD633" si="11852">V633/V653</f>
        <v>4.8661800486618008E-2</v>
      </c>
      <c r="CE633" s="126">
        <f t="shared" ref="CE633" si="11853">W633/W653</f>
        <v>0.11136492029572864</v>
      </c>
      <c r="CF633" s="123">
        <f t="shared" ref="CF633" si="11854">X633/X653</f>
        <v>8.2143886966551324E-2</v>
      </c>
      <c r="CG633" s="124">
        <f t="shared" ref="CG633" si="11855">Y633/Y653</f>
        <v>0.13413570556427698</v>
      </c>
      <c r="CH633" s="125">
        <f t="shared" ref="CH633" si="11856">Z633/Z653</f>
        <v>0.10819713442292461</v>
      </c>
      <c r="CI633" s="123">
        <f t="shared" ref="CI633" si="11857">AA633/AA653</f>
        <v>6.2603165777631059E-2</v>
      </c>
      <c r="CJ633" s="129">
        <f t="shared" ref="CJ633" si="11858">AB633/AB653</f>
        <v>8.9372639785601171E-2</v>
      </c>
      <c r="CK633" s="130">
        <f t="shared" ref="CK633" si="11859">AC633/AC653</f>
        <v>9.2112072332448058E-2</v>
      </c>
    </row>
    <row r="634" spans="1:89" ht="13.8" thickBot="1" x14ac:dyDescent="0.3">
      <c r="A634" s="131" t="s">
        <v>21</v>
      </c>
      <c r="B634" s="273">
        <v>4091</v>
      </c>
      <c r="C634" s="274">
        <v>1605</v>
      </c>
      <c r="D634" s="275">
        <v>1891</v>
      </c>
      <c r="E634" s="276">
        <v>1509</v>
      </c>
      <c r="F634" s="273">
        <v>2056</v>
      </c>
      <c r="G634" s="277">
        <v>1262</v>
      </c>
      <c r="H634" s="275">
        <v>3320</v>
      </c>
      <c r="I634" s="276">
        <v>2549</v>
      </c>
      <c r="J634" s="273">
        <v>278</v>
      </c>
      <c r="K634" s="277">
        <v>1110</v>
      </c>
      <c r="L634" s="275">
        <v>1212</v>
      </c>
      <c r="M634" s="273">
        <v>4311</v>
      </c>
      <c r="N634" s="278">
        <v>2794</v>
      </c>
      <c r="O634" s="279">
        <v>4502</v>
      </c>
      <c r="P634" s="273">
        <v>2078</v>
      </c>
      <c r="Q634" s="277">
        <v>2149</v>
      </c>
      <c r="R634" s="275">
        <v>2686</v>
      </c>
      <c r="S634" s="276">
        <v>2118</v>
      </c>
      <c r="T634" s="273">
        <v>345</v>
      </c>
      <c r="U634" s="277">
        <v>1616</v>
      </c>
      <c r="V634" s="275">
        <v>1291</v>
      </c>
      <c r="W634" s="276">
        <v>3734</v>
      </c>
      <c r="X634" s="273">
        <v>1903</v>
      </c>
      <c r="Y634" s="277">
        <v>2018</v>
      </c>
      <c r="Z634" s="275">
        <v>4404</v>
      </c>
      <c r="AA634" s="273">
        <v>3307</v>
      </c>
      <c r="AB634" s="162">
        <f t="shared" si="11719"/>
        <v>28349</v>
      </c>
      <c r="AC634" s="165">
        <f t="shared" si="11750"/>
        <v>31790</v>
      </c>
      <c r="AE634" t="s">
        <v>85</v>
      </c>
      <c r="BI634" s="131" t="s">
        <v>21</v>
      </c>
      <c r="BJ634" s="123">
        <f>B634/B653</f>
        <v>9.6563281876976825E-2</v>
      </c>
      <c r="BK634" s="124">
        <f t="shared" ref="BK634" si="11860">C634/C653</f>
        <v>4.1131698316291231E-2</v>
      </c>
      <c r="BL634" s="125">
        <f t="shared" ref="BL634" si="11861">D634/D653</f>
        <v>8.0836147565511052E-2</v>
      </c>
      <c r="BM634" s="126">
        <f t="shared" ref="BM634" si="11862">E634/E653</f>
        <v>7.221132219935876E-2</v>
      </c>
      <c r="BN634" s="123">
        <f t="shared" ref="BN634" si="11863">F634/F653</f>
        <v>7.7699255508106274E-2</v>
      </c>
      <c r="BO634" s="124">
        <f t="shared" ref="BO634" si="11864">G634/G653</f>
        <v>5.1263303274027137E-2</v>
      </c>
      <c r="BP634" s="125">
        <f t="shared" ref="BP634" si="11865">H634/H653</f>
        <v>7.4401093606436139E-2</v>
      </c>
      <c r="BQ634" s="126">
        <f t="shared" ref="BQ634" si="11866">I634/I653</f>
        <v>5.0816371284464028E-2</v>
      </c>
      <c r="BR634" s="123">
        <f t="shared" ref="BR634" si="11867">J634/J653</f>
        <v>3.2416044776119403E-2</v>
      </c>
      <c r="BS634" s="124">
        <f t="shared" ref="BS634" si="11868">K634/K653</f>
        <v>0.12305986696230599</v>
      </c>
      <c r="BT634" s="125">
        <f t="shared" ref="BT634" si="11869">L634/L653</f>
        <v>4.1043007111412122E-2</v>
      </c>
      <c r="BU634" s="123">
        <f t="shared" ref="BU634" si="11870">M634/M653</f>
        <v>0.13594651698148907</v>
      </c>
      <c r="BV634" s="127">
        <f t="shared" ref="BV634" si="11871">N634/N653</f>
        <v>5.9099754632371604E-2</v>
      </c>
      <c r="BW634" s="128">
        <f t="shared" ref="BW634" si="11872">O634/O653</f>
        <v>9.4423121290295522E-2</v>
      </c>
      <c r="BX634" s="123">
        <f t="shared" ref="BX634" si="11873">P634/P653</f>
        <v>7.920112817776423E-2</v>
      </c>
      <c r="BY634" s="124">
        <f t="shared" ref="BY634" si="11874">Q634/Q653</f>
        <v>8.2176589805361175E-2</v>
      </c>
      <c r="BZ634" s="125">
        <f t="shared" ref="BZ634" si="11875">R634/R653</f>
        <v>8.1460588966730349E-2</v>
      </c>
      <c r="CA634" s="126">
        <f t="shared" ref="CA634" si="11876">S634/S653</f>
        <v>6.2792766083605095E-2</v>
      </c>
      <c r="CB634" s="123">
        <f t="shared" ref="CB634" si="11877">T634/T653</f>
        <v>3.0828344205164865E-2</v>
      </c>
      <c r="CC634" s="124">
        <f t="shared" ref="CC634" si="11878">U634/U653</f>
        <v>0.14414414414414414</v>
      </c>
      <c r="CD634" s="125">
        <f t="shared" ref="CD634" si="11879">V634/V653</f>
        <v>3.7394276445371334E-2</v>
      </c>
      <c r="CE634" s="126">
        <f t="shared" ref="CE634" si="11880">W634/W653</f>
        <v>9.1715176970500828E-2</v>
      </c>
      <c r="CF634" s="123">
        <f t="shared" ref="CF634" si="11881">X634/X653</f>
        <v>6.8591407151095726E-2</v>
      </c>
      <c r="CG634" s="124">
        <f t="shared" ref="CG634" si="11882">Y634/Y653</f>
        <v>0.11733240304668877</v>
      </c>
      <c r="CH634" s="125">
        <f t="shared" ref="CH634" si="11883">Z634/Z653</f>
        <v>7.9271365829073362E-2</v>
      </c>
      <c r="CI634" s="123">
        <f t="shared" ref="CI634" si="11884">AA634/AA653</f>
        <v>5.7460080273834556E-2</v>
      </c>
      <c r="CJ634" s="129">
        <f t="shared" ref="CJ634" si="11885">AB634/AB653</f>
        <v>6.9068095992203676E-2</v>
      </c>
      <c r="CK634" s="130">
        <f t="shared" ref="CK634" si="11886">AC634/AC653</f>
        <v>7.7600179659428212E-2</v>
      </c>
    </row>
    <row r="635" spans="1:89" ht="14.4" thickTop="1" thickBot="1" x14ac:dyDescent="0.3">
      <c r="A635" s="139" t="s">
        <v>22</v>
      </c>
      <c r="B635" s="187">
        <v>2638</v>
      </c>
      <c r="C635" s="188">
        <v>1313</v>
      </c>
      <c r="D635" s="189">
        <v>1324</v>
      </c>
      <c r="E635" s="190">
        <v>1121</v>
      </c>
      <c r="F635" s="187">
        <v>1534</v>
      </c>
      <c r="G635" s="191">
        <v>900</v>
      </c>
      <c r="H635" s="189">
        <v>2818</v>
      </c>
      <c r="I635" s="190">
        <v>2015</v>
      </c>
      <c r="J635" s="187">
        <v>330</v>
      </c>
      <c r="K635" s="191">
        <v>788</v>
      </c>
      <c r="L635" s="189">
        <v>938</v>
      </c>
      <c r="M635" s="187">
        <v>2354</v>
      </c>
      <c r="N635" s="192">
        <v>2111</v>
      </c>
      <c r="O635" s="193">
        <v>3180</v>
      </c>
      <c r="P635" s="187">
        <v>1319</v>
      </c>
      <c r="Q635" s="191">
        <v>1337</v>
      </c>
      <c r="R635" s="189">
        <v>1941</v>
      </c>
      <c r="S635" s="190">
        <v>1602</v>
      </c>
      <c r="T635" s="187">
        <v>316</v>
      </c>
      <c r="U635" s="191">
        <v>808</v>
      </c>
      <c r="V635" s="189">
        <v>963</v>
      </c>
      <c r="W635" s="190">
        <v>2922</v>
      </c>
      <c r="X635" s="187">
        <v>1484</v>
      </c>
      <c r="Y635" s="191">
        <v>1206</v>
      </c>
      <c r="Z635" s="189">
        <v>3463</v>
      </c>
      <c r="AA635" s="187">
        <v>2812</v>
      </c>
      <c r="AB635" s="162">
        <f t="shared" si="11719"/>
        <v>21179</v>
      </c>
      <c r="AC635" s="165">
        <f t="shared" si="11750"/>
        <v>22358</v>
      </c>
      <c r="AE635" s="290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39" t="s">
        <v>22</v>
      </c>
      <c r="BJ635" s="123">
        <f>B635/B653</f>
        <v>6.2266912146532599E-2</v>
      </c>
      <c r="BK635" s="124">
        <f t="shared" ref="BK635" si="11887">C635/C653</f>
        <v>3.3648548217626403E-2</v>
      </c>
      <c r="BL635" s="125">
        <f t="shared" ref="BL635" si="11888">D635/D653</f>
        <v>5.6598127645022013E-2</v>
      </c>
      <c r="BM635" s="126">
        <f t="shared" ref="BM635" si="11889">E635/E653</f>
        <v>5.3644063741206872E-2</v>
      </c>
      <c r="BN635" s="123">
        <f t="shared" ref="BN635" si="11890">F635/F653</f>
        <v>5.7972109897585125E-2</v>
      </c>
      <c r="BO635" s="124">
        <f t="shared" ref="BO635" si="11891">G635/G653</f>
        <v>3.6558615647087497E-2</v>
      </c>
      <c r="BP635" s="125">
        <f t="shared" ref="BP635" si="11892">H635/H653</f>
        <v>6.3151289693655743E-2</v>
      </c>
      <c r="BQ635" s="126">
        <f t="shared" ref="BQ635" si="11893">I635/I653</f>
        <v>4.0170650505372697E-2</v>
      </c>
      <c r="BR635" s="123">
        <f t="shared" ref="BR635" si="11894">J635/J653</f>
        <v>3.8479477611940295E-2</v>
      </c>
      <c r="BS635" s="124">
        <f t="shared" ref="BS635" si="11895">K635/K653</f>
        <v>8.7361419068736137E-2</v>
      </c>
      <c r="BT635" s="125">
        <f t="shared" ref="BT635" si="11896">L635/L653</f>
        <v>3.1764307483914664E-2</v>
      </c>
      <c r="BU635" s="123">
        <f t="shared" ref="BU635" si="11897">M635/M653</f>
        <v>7.4232916022831191E-2</v>
      </c>
      <c r="BV635" s="127">
        <f t="shared" ref="BV635" si="11898">N635/N653</f>
        <v>4.4652677891530587E-2</v>
      </c>
      <c r="BW635" s="128">
        <f t="shared" ref="BW635" si="11899">O635/O653</f>
        <v>6.6696029698609452E-2</v>
      </c>
      <c r="BX635" s="123">
        <f t="shared" ref="BX635" si="11900">P635/P653</f>
        <v>5.0272515912642451E-2</v>
      </c>
      <c r="BY635" s="124">
        <f t="shared" ref="BY635" si="11901">Q635/Q653</f>
        <v>5.1126151963596038E-2</v>
      </c>
      <c r="BZ635" s="125">
        <f t="shared" ref="BZ635" si="11902">R635/R653</f>
        <v>5.8866345191520335E-2</v>
      </c>
      <c r="CA635" s="126">
        <f t="shared" ref="CA635" si="11903">S635/S653</f>
        <v>4.7494811740290542E-2</v>
      </c>
      <c r="CB635" s="123">
        <f t="shared" ref="CB635" si="11904">T635/T653</f>
        <v>2.823697614154231E-2</v>
      </c>
      <c r="CC635" s="124">
        <f t="shared" ref="CC635" si="11905">U635/U653</f>
        <v>7.2072072072072071E-2</v>
      </c>
      <c r="CD635" s="125">
        <f t="shared" ref="CD635" si="11906">V635/V653</f>
        <v>2.7893639207507821E-2</v>
      </c>
      <c r="CE635" s="126">
        <f t="shared" ref="CE635" si="11907">W635/W653</f>
        <v>7.1770687495394586E-2</v>
      </c>
      <c r="CF635" s="123">
        <f t="shared" ref="CF635" si="11908">X635/X653</f>
        <v>5.348904267589389E-2</v>
      </c>
      <c r="CG635" s="124">
        <f t="shared" ref="CG635" si="11909">Y635/Y653</f>
        <v>7.0120355834641546E-2</v>
      </c>
      <c r="CH635" s="125">
        <f t="shared" ref="CH635" si="11910">Z635/Z653</f>
        <v>6.2333501331989345E-2</v>
      </c>
      <c r="CI635" s="123">
        <f t="shared" ref="CI635" si="11911">AA635/AA653</f>
        <v>4.8859312286066756E-2</v>
      </c>
      <c r="CJ635" s="129">
        <f t="shared" ref="CJ635" si="11912">AB635/AB653</f>
        <v>5.1599464002923617E-2</v>
      </c>
      <c r="CK635" s="130">
        <f t="shared" ref="CK635" si="11913">AC635/AC653</f>
        <v>5.4576433369785973E-2</v>
      </c>
    </row>
    <row r="636" spans="1:89" ht="15" thickTop="1" thickBot="1" x14ac:dyDescent="0.35">
      <c r="A636" s="131" t="s">
        <v>23</v>
      </c>
      <c r="B636" s="180">
        <v>2082</v>
      </c>
      <c r="C636" s="181">
        <v>1511</v>
      </c>
      <c r="D636" s="182">
        <v>1116</v>
      </c>
      <c r="E636" s="183">
        <v>846</v>
      </c>
      <c r="F636" s="180">
        <v>1418</v>
      </c>
      <c r="G636" s="184">
        <v>751</v>
      </c>
      <c r="H636" s="182">
        <v>2485</v>
      </c>
      <c r="I636" s="183">
        <v>1917</v>
      </c>
      <c r="J636" s="180">
        <v>310</v>
      </c>
      <c r="K636" s="184">
        <v>771</v>
      </c>
      <c r="L636" s="182">
        <v>880</v>
      </c>
      <c r="M636" s="180">
        <v>2111</v>
      </c>
      <c r="N636" s="185">
        <v>1832</v>
      </c>
      <c r="O636" s="186">
        <v>2637</v>
      </c>
      <c r="P636" s="180">
        <v>1179</v>
      </c>
      <c r="Q636" s="184">
        <v>967</v>
      </c>
      <c r="R636" s="182">
        <v>1783</v>
      </c>
      <c r="S636" s="183">
        <v>1278</v>
      </c>
      <c r="T636" s="180">
        <v>309</v>
      </c>
      <c r="U636" s="184">
        <v>471</v>
      </c>
      <c r="V636" s="182">
        <v>864</v>
      </c>
      <c r="W636" s="183">
        <v>2700</v>
      </c>
      <c r="X636" s="180">
        <v>1206</v>
      </c>
      <c r="Y636" s="184">
        <v>759</v>
      </c>
      <c r="Z636" s="182">
        <v>3000</v>
      </c>
      <c r="AA636" s="180">
        <v>2523</v>
      </c>
      <c r="AB636" s="162">
        <f t="shared" si="11719"/>
        <v>18464</v>
      </c>
      <c r="AC636" s="165">
        <f t="shared" si="11750"/>
        <v>19242</v>
      </c>
      <c r="AE636" s="291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68" t="s">
        <v>14</v>
      </c>
      <c r="BG636" s="169" t="s">
        <v>15</v>
      </c>
      <c r="BI636" s="131" t="s">
        <v>23</v>
      </c>
      <c r="BJ636" s="123">
        <f>B636/B653</f>
        <v>4.914318085257046E-2</v>
      </c>
      <c r="BK636" s="124">
        <f t="shared" ref="BK636" si="11914">C636/C653</f>
        <v>3.8722739037953924E-2</v>
      </c>
      <c r="BL636" s="125">
        <f t="shared" ref="BL636" si="11915">D636/D653</f>
        <v>4.7706578891121273E-2</v>
      </c>
      <c r="BM636" s="126">
        <f t="shared" ref="BM636" si="11916">E636/E653</f>
        <v>4.0484280040197156E-2</v>
      </c>
      <c r="BN636" s="123">
        <f t="shared" ref="BN636" si="11917">F636/F653</f>
        <v>5.358829976191376E-2</v>
      </c>
      <c r="BO636" s="124">
        <f t="shared" ref="BO636" si="11918">G636/G653</f>
        <v>3.05061337232919E-2</v>
      </c>
      <c r="BP636" s="125">
        <f t="shared" ref="BP636" si="11919">H636/H653</f>
        <v>5.5688770365058378E-2</v>
      </c>
      <c r="BQ636" s="126">
        <f t="shared" ref="BQ636" si="11920">I636/I653</f>
        <v>3.8216941448535713E-2</v>
      </c>
      <c r="BR636" s="123">
        <f t="shared" ref="BR636" si="11921">J636/J653</f>
        <v>3.6147388059701489E-2</v>
      </c>
      <c r="BS636" s="124">
        <f t="shared" ref="BS636" si="11922">K636/K653</f>
        <v>8.5476718403547675E-2</v>
      </c>
      <c r="BT636" s="125">
        <f t="shared" ref="BT636" si="11923">L636/L653</f>
        <v>2.9800203183203523E-2</v>
      </c>
      <c r="BU636" s="123">
        <f t="shared" ref="BU636" si="11924">M636/M653</f>
        <v>6.656995995080571E-2</v>
      </c>
      <c r="BV636" s="127">
        <f t="shared" ref="BV636" si="11925">N636/N653</f>
        <v>3.8751163380996698E-2</v>
      </c>
      <c r="BW636" s="128">
        <f t="shared" ref="BW636" si="11926">O636/O653</f>
        <v>5.5307368023658217E-2</v>
      </c>
      <c r="BX636" s="123">
        <f t="shared" ref="BX636" si="11927">P636/P653</f>
        <v>4.4936540000762283E-2</v>
      </c>
      <c r="BY636" s="124">
        <f t="shared" ref="BY636" si="11928">Q636/Q653</f>
        <v>3.6977553439639023E-2</v>
      </c>
      <c r="BZ636" s="125">
        <f t="shared" ref="BZ636" si="11929">R636/R653</f>
        <v>5.4074545840536198E-2</v>
      </c>
      <c r="CA636" s="126">
        <f t="shared" ref="CA636" si="11930">S636/S653</f>
        <v>3.7889119478209311E-2</v>
      </c>
      <c r="CB636" s="123">
        <f t="shared" ref="CB636" si="11931">T636/T653</f>
        <v>2.7611473505495487E-2</v>
      </c>
      <c r="CC636" s="124">
        <f t="shared" ref="CC636" si="11932">U636/U653</f>
        <v>4.2012309339042014E-2</v>
      </c>
      <c r="CD636" s="125">
        <f t="shared" ref="CD636" si="11933">V636/V653</f>
        <v>2.502606882168926E-2</v>
      </c>
      <c r="CE636" s="126">
        <f t="shared" ref="CE636" si="11934">W636/W653</f>
        <v>6.6317883722643869E-2</v>
      </c>
      <c r="CF636" s="123">
        <f t="shared" ref="CF636" si="11935">X636/X653</f>
        <v>4.3468858131487889E-2</v>
      </c>
      <c r="CG636" s="124">
        <f t="shared" ref="CG636" si="11936">Y636/Y653</f>
        <v>4.413047270190127E-2</v>
      </c>
      <c r="CH636" s="125">
        <f t="shared" ref="CH636" si="11937">Z636/Z653</f>
        <v>5.3999568003455969E-2</v>
      </c>
      <c r="CI636" s="123">
        <f t="shared" ref="CI636" si="11938">AA636/AA653</f>
        <v>4.3837853804319496E-2</v>
      </c>
      <c r="CJ636" s="129">
        <f t="shared" ref="CJ636" si="11939">AB636/AB653</f>
        <v>4.4984772810330129E-2</v>
      </c>
      <c r="CK636" s="130">
        <f t="shared" ref="CK636" si="11940">AC636/AC653</f>
        <v>4.6970199968754879E-2</v>
      </c>
    </row>
    <row r="637" spans="1:89" ht="13.8" thickTop="1" x14ac:dyDescent="0.25">
      <c r="A637" s="139" t="s">
        <v>24</v>
      </c>
      <c r="B637" s="194">
        <v>1814</v>
      </c>
      <c r="C637" s="188">
        <v>1261</v>
      </c>
      <c r="D637" s="189">
        <v>1127</v>
      </c>
      <c r="E637" s="190">
        <v>638</v>
      </c>
      <c r="F637" s="187">
        <v>1348</v>
      </c>
      <c r="G637" s="191">
        <v>670</v>
      </c>
      <c r="H637" s="189">
        <v>2358</v>
      </c>
      <c r="I637" s="190">
        <v>1941</v>
      </c>
      <c r="J637" s="187">
        <v>325</v>
      </c>
      <c r="K637" s="191">
        <v>536</v>
      </c>
      <c r="L637" s="189">
        <v>763</v>
      </c>
      <c r="M637" s="187">
        <v>1652</v>
      </c>
      <c r="N637" s="192">
        <v>1630</v>
      </c>
      <c r="O637" s="195">
        <v>2336</v>
      </c>
      <c r="P637" s="187">
        <v>1039</v>
      </c>
      <c r="Q637" s="191">
        <v>838</v>
      </c>
      <c r="R637" s="189">
        <v>1582</v>
      </c>
      <c r="S637" s="190">
        <v>1269</v>
      </c>
      <c r="T637" s="187">
        <v>328</v>
      </c>
      <c r="U637" s="191">
        <v>364</v>
      </c>
      <c r="V637" s="189">
        <v>880</v>
      </c>
      <c r="W637" s="196">
        <v>2141</v>
      </c>
      <c r="X637" s="187">
        <v>1025</v>
      </c>
      <c r="Y637" s="191">
        <v>705</v>
      </c>
      <c r="Z637" s="189">
        <v>2670</v>
      </c>
      <c r="AA637" s="187">
        <v>2636</v>
      </c>
      <c r="AB637" s="162">
        <f t="shared" si="11719"/>
        <v>16889</v>
      </c>
      <c r="AC637" s="165">
        <f t="shared" si="11750"/>
        <v>16987</v>
      </c>
      <c r="AE637" s="254" t="str">
        <f>$AE$17</f>
        <v>17:00 - 17:59</v>
      </c>
      <c r="AF637" s="120">
        <f t="shared" ref="AF637:AO639" si="11941">SUMIF($A$9:$A$32,$AE637,B$629:B$652)</f>
        <v>2069</v>
      </c>
      <c r="AG637" s="177">
        <f t="shared" si="11941"/>
        <v>4648</v>
      </c>
      <c r="AH637" s="121">
        <f t="shared" si="11941"/>
        <v>1875</v>
      </c>
      <c r="AI637" s="172">
        <f t="shared" si="11941"/>
        <v>1837</v>
      </c>
      <c r="AJ637" s="120">
        <f t="shared" si="11941"/>
        <v>1492</v>
      </c>
      <c r="AK637" s="122">
        <f t="shared" si="11941"/>
        <v>2890</v>
      </c>
      <c r="AL637" s="121">
        <f t="shared" si="11941"/>
        <v>2616</v>
      </c>
      <c r="AM637" s="172">
        <f t="shared" si="11941"/>
        <v>5458</v>
      </c>
      <c r="AN637" s="120">
        <f t="shared" si="11941"/>
        <v>1352</v>
      </c>
      <c r="AO637" s="122">
        <f t="shared" si="11941"/>
        <v>320</v>
      </c>
      <c r="AP637" s="121">
        <f t="shared" ref="AP637:AY639" si="11942">SUMIF($A$9:$A$32,$AE637,L$629:L$652)</f>
        <v>3880</v>
      </c>
      <c r="AQ637" s="120">
        <f t="shared" si="11942"/>
        <v>1022</v>
      </c>
      <c r="AR637" s="171">
        <f t="shared" si="11942"/>
        <v>4762</v>
      </c>
      <c r="AS637" s="173">
        <f t="shared" si="11942"/>
        <v>2743</v>
      </c>
      <c r="AT637" s="120">
        <f t="shared" si="11942"/>
        <v>2526</v>
      </c>
      <c r="AU637" s="122">
        <f t="shared" si="11942"/>
        <v>1878</v>
      </c>
      <c r="AV637" s="121">
        <f t="shared" si="11942"/>
        <v>2381</v>
      </c>
      <c r="AW637" s="172">
        <f t="shared" si="11942"/>
        <v>3078</v>
      </c>
      <c r="AX637" s="120">
        <f t="shared" si="11942"/>
        <v>1934</v>
      </c>
      <c r="AY637" s="122">
        <f t="shared" si="11942"/>
        <v>361</v>
      </c>
      <c r="AZ637" s="121">
        <f t="shared" ref="AZ637:BE639" si="11943">SUMIF($A$9:$A$32,$AE637,V$629:V$652)</f>
        <v>4043</v>
      </c>
      <c r="BA637" s="172">
        <f t="shared" si="11943"/>
        <v>2198</v>
      </c>
      <c r="BB637" s="120">
        <f t="shared" si="11943"/>
        <v>2788</v>
      </c>
      <c r="BC637" s="122">
        <f t="shared" si="11943"/>
        <v>933</v>
      </c>
      <c r="BD637" s="21">
        <f t="shared" si="11943"/>
        <v>3669</v>
      </c>
      <c r="BE637" s="176">
        <f t="shared" si="11943"/>
        <v>5512</v>
      </c>
      <c r="BF637" s="162">
        <f>AF637+AH637+AJ637+AL637+AN637+AP637+AR637+AT637+AV637+AX637+AZ637+BB637+BD637</f>
        <v>35387</v>
      </c>
      <c r="BG637" s="163">
        <f>AG637+AI637+AK637+AM637+AO637+AQ637+AS637+AU637+AW637+AY637+BA637+BC637+BE637</f>
        <v>32878</v>
      </c>
      <c r="BI637" s="139" t="s">
        <v>24</v>
      </c>
      <c r="BJ637" s="123">
        <f>B637/B653</f>
        <v>4.2817353538214607E-2</v>
      </c>
      <c r="BK637" s="124">
        <f t="shared" ref="BK637" si="11944">C637/C653</f>
        <v>3.23159324466313E-2</v>
      </c>
      <c r="BL637" s="125">
        <f t="shared" ref="BL637" si="11945">D637/D653</f>
        <v>4.8176805027144873E-2</v>
      </c>
      <c r="BM637" s="126">
        <f t="shared" ref="BM637" si="11946">E637/E653</f>
        <v>3.0530698186342537E-2</v>
      </c>
      <c r="BN637" s="123">
        <f t="shared" ref="BN637" si="11947">F637/F653</f>
        <v>5.0942897093836211E-2</v>
      </c>
      <c r="BO637" s="124">
        <f t="shared" ref="BO637" si="11948">G637/G653</f>
        <v>2.7215858315054027E-2</v>
      </c>
      <c r="BP637" s="125">
        <f t="shared" ref="BP637" si="11949">H637/H653</f>
        <v>5.2842704434932657E-2</v>
      </c>
      <c r="BQ637" s="126">
        <f t="shared" ref="BQ637" si="11950">I637/I653</f>
        <v>3.8695400809393751E-2</v>
      </c>
      <c r="BR637" s="123">
        <f t="shared" ref="BR637" si="11951">J637/J653</f>
        <v>3.7896455223880597E-2</v>
      </c>
      <c r="BS637" s="124">
        <f t="shared" ref="BS637" si="11952">K637/K653</f>
        <v>5.9423503325942352E-2</v>
      </c>
      <c r="BT637" s="125">
        <f t="shared" ref="BT637" si="11953">L637/L653</f>
        <v>2.5838130714527598E-2</v>
      </c>
      <c r="BU637" s="123">
        <f t="shared" ref="BU637" si="11954">M637/M653</f>
        <v>5.2095487370313137E-2</v>
      </c>
      <c r="BV637" s="127">
        <f t="shared" ref="BV637" si="11955">N637/N653</f>
        <v>3.4478382265843134E-2</v>
      </c>
      <c r="BW637" s="128">
        <f t="shared" ref="BW637" si="11956">O637/O653</f>
        <v>4.8994316155959644E-2</v>
      </c>
      <c r="BX637" s="123">
        <f t="shared" ref="BX637" si="11957">P637/P653</f>
        <v>3.9600564088882115E-2</v>
      </c>
      <c r="BY637" s="124">
        <f t="shared" ref="BY637" si="11958">Q637/Q653</f>
        <v>3.2044663683989137E-2</v>
      </c>
      <c r="BZ637" s="125">
        <f t="shared" ref="BZ637" si="11959">R637/R653</f>
        <v>4.797864919782853E-2</v>
      </c>
      <c r="CA637" s="126">
        <f t="shared" ref="CA637" si="11960">S637/S653</f>
        <v>3.7622294693151495E-2</v>
      </c>
      <c r="CB637" s="123">
        <f t="shared" ref="CB637" si="11961">T637/T653</f>
        <v>2.9309266374765438E-2</v>
      </c>
      <c r="CC637" s="124">
        <f t="shared" ref="CC637" si="11962">U637/U653</f>
        <v>3.2468111676032467E-2</v>
      </c>
      <c r="CD637" s="125">
        <f t="shared" ref="CD637" si="11963">V637/V653</f>
        <v>2.548951454060943E-2</v>
      </c>
      <c r="CE637" s="126">
        <f t="shared" ref="CE637" si="11964">W637/W653</f>
        <v>5.2587625574140935E-2</v>
      </c>
      <c r="CF637" s="123">
        <f t="shared" ref="CF637" si="11965">X637/X653</f>
        <v>3.6944925028835063E-2</v>
      </c>
      <c r="CG637" s="124">
        <f t="shared" ref="CG637" si="11966">Y637/Y653</f>
        <v>4.0990755276469559E-2</v>
      </c>
      <c r="CH637" s="125">
        <f t="shared" ref="CH637" si="11967">Z637/Z653</f>
        <v>4.8059615523075819E-2</v>
      </c>
      <c r="CI637" s="123">
        <f t="shared" ref="CI637" si="11968">AA637/AA653</f>
        <v>4.580126144597154E-2</v>
      </c>
      <c r="CJ637" s="129">
        <f t="shared" ref="CJ637" si="11969">AB637/AB653</f>
        <v>4.1147521013521746E-2</v>
      </c>
      <c r="CK637" s="130">
        <f t="shared" ref="CK637" si="11970">AC637/AC653</f>
        <v>4.1465688954850803E-2</v>
      </c>
    </row>
    <row r="638" spans="1:89" x14ac:dyDescent="0.25">
      <c r="A638" s="131" t="s">
        <v>25</v>
      </c>
      <c r="B638" s="197">
        <v>1972</v>
      </c>
      <c r="C638" s="181">
        <v>1606</v>
      </c>
      <c r="D638" s="182">
        <v>1161</v>
      </c>
      <c r="E638" s="183">
        <v>742</v>
      </c>
      <c r="F638" s="180">
        <v>1203</v>
      </c>
      <c r="G638" s="184">
        <v>736</v>
      </c>
      <c r="H638" s="182">
        <v>2381</v>
      </c>
      <c r="I638" s="183">
        <v>1976</v>
      </c>
      <c r="J638" s="180">
        <v>331</v>
      </c>
      <c r="K638" s="181">
        <v>451</v>
      </c>
      <c r="L638" s="182">
        <v>797</v>
      </c>
      <c r="M638" s="180">
        <v>1658</v>
      </c>
      <c r="N638" s="185">
        <v>1850</v>
      </c>
      <c r="O638" s="198">
        <v>2225</v>
      </c>
      <c r="P638" s="180">
        <v>1092</v>
      </c>
      <c r="Q638" s="181">
        <v>941</v>
      </c>
      <c r="R638" s="182">
        <v>1560</v>
      </c>
      <c r="S638" s="183">
        <v>1309</v>
      </c>
      <c r="T638" s="189">
        <v>278</v>
      </c>
      <c r="U638" s="180">
        <v>422</v>
      </c>
      <c r="V638" s="182">
        <v>951</v>
      </c>
      <c r="W638" s="199">
        <v>2389</v>
      </c>
      <c r="X638" s="180">
        <v>1118</v>
      </c>
      <c r="Y638" s="184">
        <v>652</v>
      </c>
      <c r="Z638" s="182">
        <v>2662</v>
      </c>
      <c r="AA638" s="180">
        <v>2354</v>
      </c>
      <c r="AB638" s="162">
        <f t="shared" si="11719"/>
        <v>17356</v>
      </c>
      <c r="AC638" s="165">
        <f t="shared" si="11750"/>
        <v>17461</v>
      </c>
      <c r="AE638" s="256" t="str">
        <f>$AE$18</f>
        <v>18:00 - 18:59</v>
      </c>
      <c r="AF638" s="120">
        <f t="shared" si="11941"/>
        <v>2083</v>
      </c>
      <c r="AG638" s="181">
        <f t="shared" si="11941"/>
        <v>5342</v>
      </c>
      <c r="AH638" s="182">
        <f t="shared" si="11941"/>
        <v>1399</v>
      </c>
      <c r="AI638" s="183">
        <f t="shared" si="11941"/>
        <v>1883</v>
      </c>
      <c r="AJ638" s="180">
        <f t="shared" si="11941"/>
        <v>1208</v>
      </c>
      <c r="AK638" s="184">
        <f t="shared" si="11941"/>
        <v>3031</v>
      </c>
      <c r="AL638" s="182">
        <f t="shared" si="11941"/>
        <v>2724</v>
      </c>
      <c r="AM638" s="183">
        <f t="shared" si="11941"/>
        <v>5917</v>
      </c>
      <c r="AN638" s="180">
        <f t="shared" si="11941"/>
        <v>984</v>
      </c>
      <c r="AO638" s="184">
        <f t="shared" si="11941"/>
        <v>330</v>
      </c>
      <c r="AP638" s="182">
        <f t="shared" si="11942"/>
        <v>4021</v>
      </c>
      <c r="AQ638" s="180">
        <f t="shared" si="11942"/>
        <v>1071</v>
      </c>
      <c r="AR638" s="185">
        <f t="shared" si="11942"/>
        <v>5041</v>
      </c>
      <c r="AS638" s="186">
        <f t="shared" si="11942"/>
        <v>2988</v>
      </c>
      <c r="AT638" s="180">
        <f t="shared" si="11942"/>
        <v>2294</v>
      </c>
      <c r="AU638" s="184">
        <f t="shared" si="11942"/>
        <v>2634</v>
      </c>
      <c r="AV638" s="182">
        <f t="shared" si="11942"/>
        <v>2390</v>
      </c>
      <c r="AW638" s="183">
        <f t="shared" si="11942"/>
        <v>3629</v>
      </c>
      <c r="AX638" s="180">
        <f t="shared" si="11942"/>
        <v>1762</v>
      </c>
      <c r="AY638" s="184">
        <f t="shared" si="11942"/>
        <v>351</v>
      </c>
      <c r="AZ638" s="182">
        <f t="shared" si="11943"/>
        <v>4505</v>
      </c>
      <c r="BA638" s="183">
        <f t="shared" si="11943"/>
        <v>2366</v>
      </c>
      <c r="BB638" s="180">
        <f t="shared" si="11943"/>
        <v>2815</v>
      </c>
      <c r="BC638" s="184">
        <f t="shared" si="11943"/>
        <v>1041</v>
      </c>
      <c r="BD638" s="182">
        <f t="shared" si="11943"/>
        <v>3482</v>
      </c>
      <c r="BE638" s="180">
        <f t="shared" si="11943"/>
        <v>6005</v>
      </c>
      <c r="BF638" s="164">
        <f>SUM(AF638,AH638,AJ638,AL638,AN638,AP638,AR638,AT638,AV638,AX638,AZ638,BB638,BD638)</f>
        <v>34708</v>
      </c>
      <c r="BG638" s="165">
        <f>SUM(AG638,AI638,AK638,AM638,AO638,AQ638,AS638,AU638,AW638,AY638,BA638,BC638,BE638)</f>
        <v>36588</v>
      </c>
      <c r="BI638" s="131" t="s">
        <v>25</v>
      </c>
      <c r="BJ638" s="123">
        <f>B638/B653</f>
        <v>4.6546759193693055E-2</v>
      </c>
      <c r="BK638" s="124">
        <f t="shared" ref="BK638" si="11971">C638/C653</f>
        <v>4.1157325542656518E-2</v>
      </c>
      <c r="BL638" s="125">
        <f t="shared" ref="BL638" si="11972">D638/D653</f>
        <v>4.9630231265763262E-2</v>
      </c>
      <c r="BM638" s="126">
        <f t="shared" ref="BM638" si="11973">E638/E653</f>
        <v>3.5507489113269848E-2</v>
      </c>
      <c r="BN638" s="123">
        <f t="shared" ref="BN638" si="11974">F638/F653</f>
        <v>4.5463134424247008E-2</v>
      </c>
      <c r="BO638" s="124">
        <f t="shared" ref="BO638" si="11975">G638/G653</f>
        <v>2.9896823462507108E-2</v>
      </c>
      <c r="BP638" s="125">
        <f t="shared" ref="BP638" si="11976">H638/H653</f>
        <v>5.3358133697868813E-2</v>
      </c>
      <c r="BQ638" s="126">
        <f t="shared" ref="BQ638" si="11977">I638/I653</f>
        <v>3.939315404397839E-2</v>
      </c>
      <c r="BR638" s="123">
        <f t="shared" ref="BR638" si="11978">J638/J653</f>
        <v>3.8596082089552237E-2</v>
      </c>
      <c r="BS638" s="124">
        <f t="shared" ref="BS638" si="11979">K638/K653</f>
        <v>0.05</v>
      </c>
      <c r="BT638" s="125">
        <f t="shared" ref="BT638" si="11980">L638/L653</f>
        <v>2.6989502201151372E-2</v>
      </c>
      <c r="BU638" s="123">
        <f t="shared" ref="BU638" si="11981">M638/M653</f>
        <v>5.2284696162215004E-2</v>
      </c>
      <c r="BV638" s="127">
        <f t="shared" ref="BV638" si="11982">N638/N653</f>
        <v>3.9131906252644046E-2</v>
      </c>
      <c r="BW638" s="128">
        <f t="shared" ref="BW638" si="11983">O638/O653</f>
        <v>4.6666247194781768E-2</v>
      </c>
      <c r="BX638" s="123">
        <f t="shared" ref="BX638" si="11984">P638/P653</f>
        <v>4.1620612112665323E-2</v>
      </c>
      <c r="BY638" s="124">
        <f t="shared" ref="BY638" si="11985">Q638/Q653</f>
        <v>3.5983327597415016E-2</v>
      </c>
      <c r="BZ638" s="125">
        <f t="shared" ref="BZ638" si="11986">R638/R653</f>
        <v>4.7311436629969977E-2</v>
      </c>
      <c r="CA638" s="126">
        <f t="shared" ref="CA638" si="11987">S638/S653</f>
        <v>3.8808182626741773E-2</v>
      </c>
      <c r="CB638" s="123">
        <f t="shared" ref="CB638" si="11988">T638/T653</f>
        <v>2.4841390403002414E-2</v>
      </c>
      <c r="CC638" s="124">
        <f t="shared" ref="CC638" si="11989">U638/U653</f>
        <v>3.7641601998037642E-2</v>
      </c>
      <c r="CD638" s="125">
        <f t="shared" ref="CD638" si="11990">V638/V653</f>
        <v>2.7546054918317693E-2</v>
      </c>
      <c r="CE638" s="126">
        <f t="shared" ref="CE638" si="11991">W638/W653</f>
        <v>5.8679046004961558E-2</v>
      </c>
      <c r="CF638" s="123">
        <f t="shared" ref="CF638" si="11992">X638/X653</f>
        <v>4.029700115340254E-2</v>
      </c>
      <c r="CG638" s="124">
        <f t="shared" ref="CG638" si="11993">Y638/Y653</f>
        <v>3.7909180766323623E-2</v>
      </c>
      <c r="CH638" s="125">
        <f t="shared" ref="CH638" si="11994">Z638/Z653</f>
        <v>4.7915616675066601E-2</v>
      </c>
      <c r="CI638" s="123">
        <f t="shared" ref="CI638" si="11995">AA638/AA653</f>
        <v>4.0901429986273524E-2</v>
      </c>
      <c r="CJ638" s="129">
        <f t="shared" ref="CJ638" si="11996">AB638/AB653</f>
        <v>4.2285296625654771E-2</v>
      </c>
      <c r="CK638" s="130">
        <f t="shared" ref="CK638" si="11997">AC638/AC653</f>
        <v>4.2622734728948598E-2</v>
      </c>
    </row>
    <row r="639" spans="1:89" ht="13.8" thickBot="1" x14ac:dyDescent="0.3">
      <c r="A639" s="139" t="s">
        <v>26</v>
      </c>
      <c r="B639" s="194">
        <v>1533</v>
      </c>
      <c r="C639" s="188">
        <v>1282</v>
      </c>
      <c r="D639" s="189">
        <v>872</v>
      </c>
      <c r="E639" s="190">
        <v>688</v>
      </c>
      <c r="F639" s="187">
        <v>956</v>
      </c>
      <c r="G639" s="191">
        <v>725</v>
      </c>
      <c r="H639" s="189">
        <v>1954</v>
      </c>
      <c r="I639" s="190">
        <v>1775</v>
      </c>
      <c r="J639" s="187">
        <v>387</v>
      </c>
      <c r="K639" s="188">
        <v>353</v>
      </c>
      <c r="L639" s="189">
        <v>949</v>
      </c>
      <c r="M639" s="187">
        <v>1256</v>
      </c>
      <c r="N639" s="192">
        <v>1616</v>
      </c>
      <c r="O639" s="195">
        <v>1834</v>
      </c>
      <c r="P639" s="187">
        <v>1018</v>
      </c>
      <c r="Q639" s="188">
        <v>841</v>
      </c>
      <c r="R639" s="189">
        <v>1367</v>
      </c>
      <c r="S639" s="190">
        <v>1237</v>
      </c>
      <c r="T639" s="187">
        <v>293</v>
      </c>
      <c r="U639" s="191">
        <v>369</v>
      </c>
      <c r="V639" s="189">
        <v>976</v>
      </c>
      <c r="W639" s="196">
        <v>1901</v>
      </c>
      <c r="X639" s="187">
        <v>1000</v>
      </c>
      <c r="Y639" s="191">
        <v>600</v>
      </c>
      <c r="Z639" s="189">
        <v>2458</v>
      </c>
      <c r="AA639" s="187">
        <v>2802</v>
      </c>
      <c r="AB639" s="162">
        <f t="shared" si="11719"/>
        <v>15379</v>
      </c>
      <c r="AC639" s="165">
        <f t="shared" si="11750"/>
        <v>15663</v>
      </c>
      <c r="AE639" s="254">
        <f>$AE$19</f>
        <v>0</v>
      </c>
      <c r="AF639" s="120">
        <f t="shared" si="11941"/>
        <v>0</v>
      </c>
      <c r="AG639" s="188">
        <f t="shared" si="11941"/>
        <v>0</v>
      </c>
      <c r="AH639" s="189">
        <f t="shared" si="11941"/>
        <v>0</v>
      </c>
      <c r="AI639" s="190">
        <f t="shared" si="11941"/>
        <v>0</v>
      </c>
      <c r="AJ639" s="187">
        <f t="shared" si="11941"/>
        <v>0</v>
      </c>
      <c r="AK639" s="191">
        <f t="shared" si="11941"/>
        <v>0</v>
      </c>
      <c r="AL639" s="189">
        <f t="shared" si="11941"/>
        <v>0</v>
      </c>
      <c r="AM639" s="190">
        <f t="shared" si="11941"/>
        <v>0</v>
      </c>
      <c r="AN639" s="187">
        <f t="shared" si="11941"/>
        <v>0</v>
      </c>
      <c r="AO639" s="191">
        <f t="shared" si="11941"/>
        <v>0</v>
      </c>
      <c r="AP639" s="189">
        <f t="shared" si="11942"/>
        <v>0</v>
      </c>
      <c r="AQ639" s="187">
        <f t="shared" si="11942"/>
        <v>0</v>
      </c>
      <c r="AR639" s="192">
        <f t="shared" si="11942"/>
        <v>0</v>
      </c>
      <c r="AS639" s="193">
        <f t="shared" si="11942"/>
        <v>0</v>
      </c>
      <c r="AT639" s="187">
        <f t="shared" si="11942"/>
        <v>0</v>
      </c>
      <c r="AU639" s="191">
        <f t="shared" si="11942"/>
        <v>0</v>
      </c>
      <c r="AV639" s="189">
        <f t="shared" si="11942"/>
        <v>0</v>
      </c>
      <c r="AW639" s="190">
        <f t="shared" si="11942"/>
        <v>0</v>
      </c>
      <c r="AX639" s="187">
        <f t="shared" si="11942"/>
        <v>0</v>
      </c>
      <c r="AY639" s="191">
        <f t="shared" si="11942"/>
        <v>0</v>
      </c>
      <c r="AZ639" s="189">
        <f t="shared" si="11943"/>
        <v>0</v>
      </c>
      <c r="BA639" s="190">
        <f t="shared" si="11943"/>
        <v>0</v>
      </c>
      <c r="BB639" s="187">
        <f t="shared" si="11943"/>
        <v>0</v>
      </c>
      <c r="BC639" s="191">
        <f t="shared" si="11943"/>
        <v>0</v>
      </c>
      <c r="BD639" s="189">
        <f t="shared" si="11943"/>
        <v>0</v>
      </c>
      <c r="BE639" s="187">
        <f t="shared" si="11943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26</v>
      </c>
      <c r="BJ639" s="123">
        <f>B639/B653</f>
        <v>3.6184676391445972E-2</v>
      </c>
      <c r="BK639" s="124">
        <f t="shared" ref="BK639" si="11998">C639/C653</f>
        <v>3.2854104200302402E-2</v>
      </c>
      <c r="BL639" s="125">
        <f t="shared" ref="BL639" si="11999">D639/D653</f>
        <v>3.7276108237506947E-2</v>
      </c>
      <c r="BM639" s="126">
        <f t="shared" ref="BM639" si="12000">E639/E653</f>
        <v>3.2923386131980668E-2</v>
      </c>
      <c r="BN639" s="123">
        <f t="shared" ref="BN639" si="12001">F639/F653</f>
        <v>3.6128642152601941E-2</v>
      </c>
      <c r="BO639" s="124">
        <f t="shared" ref="BO639" si="12002">G639/G653</f>
        <v>2.9449995937931593E-2</v>
      </c>
      <c r="BP639" s="125">
        <f t="shared" ref="BP639" si="12003">H639/H653</f>
        <v>4.3789077381619343E-2</v>
      </c>
      <c r="BQ639" s="126">
        <f t="shared" ref="BQ639" si="12004">I639/I653</f>
        <v>3.5386056896792327E-2</v>
      </c>
      <c r="BR639" s="123">
        <f t="shared" ref="BR639" si="12005">J639/J653</f>
        <v>4.5125932835820892E-2</v>
      </c>
      <c r="BS639" s="124">
        <f t="shared" ref="BS639" si="12006">K639/K653</f>
        <v>3.9135254988913529E-2</v>
      </c>
      <c r="BT639" s="125">
        <f t="shared" ref="BT639" si="12007">L639/L653</f>
        <v>3.2136810023704707E-2</v>
      </c>
      <c r="BU639" s="123">
        <f t="shared" ref="BU639" si="12008">M639/M653</f>
        <v>3.9607707104790134E-2</v>
      </c>
      <c r="BV639" s="127">
        <f t="shared" ref="BV639" si="12009">N639/N653</f>
        <v>3.4182248921228529E-2</v>
      </c>
      <c r="BW639" s="128">
        <f t="shared" ref="BW639" si="12010">O639/O653</f>
        <v>3.8465571845047085E-2</v>
      </c>
      <c r="BX639" s="123">
        <f t="shared" ref="BX639" si="12011">P639/P653</f>
        <v>3.880016770210009E-2</v>
      </c>
      <c r="BY639" s="124">
        <f t="shared" ref="BY639" si="12012">Q639/Q653</f>
        <v>3.2159382050399601E-2</v>
      </c>
      <c r="BZ639" s="125">
        <f t="shared" ref="BZ639" si="12013">R639/R653</f>
        <v>4.1458162739210873E-2</v>
      </c>
      <c r="CA639" s="126">
        <f t="shared" ref="CA639" si="12014">S639/S653</f>
        <v>3.6673584346279278E-2</v>
      </c>
      <c r="CB639" s="123">
        <f t="shared" ref="CB639" si="12015">T639/T653</f>
        <v>2.618175319453132E-2</v>
      </c>
      <c r="CC639" s="124">
        <f t="shared" ref="CC639" si="12016">U639/U653</f>
        <v>3.2914102221032915E-2</v>
      </c>
      <c r="CD639" s="125">
        <f t="shared" ref="CD639" si="12017">V639/V653</f>
        <v>2.8270188854130459E-2</v>
      </c>
      <c r="CE639" s="126">
        <f t="shared" ref="CE639" si="12018">W639/W653</f>
        <v>4.6692702576572591E-2</v>
      </c>
      <c r="CF639" s="123">
        <f t="shared" ref="CF639" si="12019">X639/X653</f>
        <v>3.6043829296424454E-2</v>
      </c>
      <c r="CG639" s="124">
        <f t="shared" ref="CG639" si="12020">Y639/Y653</f>
        <v>3.4885749171463455E-2</v>
      </c>
      <c r="CH639" s="125">
        <f t="shared" ref="CH639" si="12021">Z639/Z653</f>
        <v>4.4243646050831593E-2</v>
      </c>
      <c r="CI639" s="123">
        <f t="shared" ref="CI639" si="12022">AA639/AA653</f>
        <v>4.8685559397424985E-2</v>
      </c>
      <c r="CJ639" s="129">
        <f t="shared" ref="CJ639" si="12023">AB639/AB653</f>
        <v>3.7468631989280056E-2</v>
      </c>
      <c r="CK639" s="130">
        <f t="shared" ref="CK639" si="12024">AC639/AC653</f>
        <v>3.8233772066864555E-2</v>
      </c>
    </row>
    <row r="640" spans="1:89" ht="14.4" thickTop="1" thickBot="1" x14ac:dyDescent="0.3">
      <c r="A640" s="131" t="s">
        <v>27</v>
      </c>
      <c r="B640" s="197">
        <v>1405</v>
      </c>
      <c r="C640" s="181">
        <v>1464</v>
      </c>
      <c r="D640" s="182">
        <v>786</v>
      </c>
      <c r="E640" s="183">
        <v>718</v>
      </c>
      <c r="F640" s="180">
        <v>890</v>
      </c>
      <c r="G640" s="184">
        <v>795</v>
      </c>
      <c r="H640" s="182">
        <v>1897</v>
      </c>
      <c r="I640" s="183">
        <v>2002</v>
      </c>
      <c r="J640" s="180">
        <v>396</v>
      </c>
      <c r="K640" s="181">
        <v>330</v>
      </c>
      <c r="L640" s="182">
        <v>1125</v>
      </c>
      <c r="M640" s="180">
        <v>1043</v>
      </c>
      <c r="N640" s="185">
        <v>1739</v>
      </c>
      <c r="O640" s="198">
        <v>1807</v>
      </c>
      <c r="P640" s="180">
        <v>1049</v>
      </c>
      <c r="Q640" s="181">
        <v>850</v>
      </c>
      <c r="R640" s="182">
        <v>1258</v>
      </c>
      <c r="S640" s="183">
        <v>1334</v>
      </c>
      <c r="T640" s="180">
        <v>425</v>
      </c>
      <c r="U640" s="184">
        <v>319</v>
      </c>
      <c r="V640" s="182">
        <v>1356</v>
      </c>
      <c r="W640" s="199">
        <v>1446</v>
      </c>
      <c r="X640" s="180">
        <v>1045</v>
      </c>
      <c r="Y640" s="184">
        <v>491</v>
      </c>
      <c r="Z640" s="182">
        <v>2454</v>
      </c>
      <c r="AA640" s="180">
        <v>2497</v>
      </c>
      <c r="AB640" s="162">
        <f t="shared" si="11719"/>
        <v>15825</v>
      </c>
      <c r="AC640" s="165">
        <f t="shared" si="11750"/>
        <v>15096</v>
      </c>
      <c r="AE640" s="251" t="s">
        <v>13</v>
      </c>
      <c r="AF640" s="14">
        <f t="shared" ref="AF640:BG640" si="12025">SUM(AF637:AF639)</f>
        <v>4152</v>
      </c>
      <c r="AG640" s="1">
        <f t="shared" si="12025"/>
        <v>9990</v>
      </c>
      <c r="AH640" s="14">
        <f t="shared" si="12025"/>
        <v>3274</v>
      </c>
      <c r="AI640" s="1">
        <f t="shared" si="12025"/>
        <v>3720</v>
      </c>
      <c r="AJ640" s="14">
        <f t="shared" si="12025"/>
        <v>2700</v>
      </c>
      <c r="AK640" s="1">
        <f t="shared" si="12025"/>
        <v>5921</v>
      </c>
      <c r="AL640" s="14">
        <f t="shared" si="12025"/>
        <v>5340</v>
      </c>
      <c r="AM640" s="1">
        <f t="shared" si="12025"/>
        <v>11375</v>
      </c>
      <c r="AN640" s="14">
        <f t="shared" si="12025"/>
        <v>2336</v>
      </c>
      <c r="AO640" s="1">
        <f t="shared" si="12025"/>
        <v>650</v>
      </c>
      <c r="AP640" s="14">
        <f t="shared" si="12025"/>
        <v>7901</v>
      </c>
      <c r="AQ640" s="1">
        <f t="shared" si="12025"/>
        <v>2093</v>
      </c>
      <c r="AR640" s="14">
        <f t="shared" si="12025"/>
        <v>9803</v>
      </c>
      <c r="AS640" s="1">
        <f t="shared" si="12025"/>
        <v>5731</v>
      </c>
      <c r="AT640" s="14">
        <f t="shared" si="12025"/>
        <v>4820</v>
      </c>
      <c r="AU640" s="1">
        <f t="shared" si="12025"/>
        <v>4512</v>
      </c>
      <c r="AV640" s="14">
        <f t="shared" si="12025"/>
        <v>4771</v>
      </c>
      <c r="AW640" s="1">
        <f t="shared" si="12025"/>
        <v>6707</v>
      </c>
      <c r="AX640" s="14">
        <f t="shared" si="12025"/>
        <v>3696</v>
      </c>
      <c r="AY640" s="1">
        <f t="shared" si="12025"/>
        <v>712</v>
      </c>
      <c r="AZ640" s="14">
        <f t="shared" si="12025"/>
        <v>8548</v>
      </c>
      <c r="BA640" s="1">
        <f t="shared" si="12025"/>
        <v>4564</v>
      </c>
      <c r="BB640" s="14">
        <f t="shared" si="12025"/>
        <v>5603</v>
      </c>
      <c r="BC640" s="1">
        <f t="shared" si="12025"/>
        <v>1974</v>
      </c>
      <c r="BD640" s="14">
        <f t="shared" si="12025"/>
        <v>7151</v>
      </c>
      <c r="BE640" s="1">
        <f t="shared" si="12025"/>
        <v>11517</v>
      </c>
      <c r="BF640" s="166">
        <f t="shared" si="12025"/>
        <v>70095</v>
      </c>
      <c r="BG640" s="167">
        <f t="shared" si="12025"/>
        <v>69466</v>
      </c>
      <c r="BI640" s="131" t="s">
        <v>27</v>
      </c>
      <c r="BJ640" s="123">
        <f>B640/B653</f>
        <v>3.3163385733843177E-2</v>
      </c>
      <c r="BK640" s="124">
        <f t="shared" ref="BK640" si="12026">C640/C653</f>
        <v>3.7518259398785267E-2</v>
      </c>
      <c r="BL640" s="125">
        <f t="shared" ref="BL640" si="12027">D640/D653</f>
        <v>3.3599794810413371E-2</v>
      </c>
      <c r="BM640" s="126">
        <f t="shared" ref="BM640" si="12028">E640/E653</f>
        <v>3.4358998899363544E-2</v>
      </c>
      <c r="BN640" s="123">
        <f t="shared" ref="BN640" si="12029">F640/F653</f>
        <v>3.3634405351271685E-2</v>
      </c>
      <c r="BO640" s="124">
        <f t="shared" ref="BO640" si="12030">G640/G653</f>
        <v>3.2293443821593958E-2</v>
      </c>
      <c r="BP640" s="125">
        <f t="shared" ref="BP640" si="12031">H640/H653</f>
        <v>4.2511709208255831E-2</v>
      </c>
      <c r="BQ640" s="126">
        <f t="shared" ref="BQ640" si="12032">I640/I653</f>
        <v>3.9911485018241266E-2</v>
      </c>
      <c r="BR640" s="123">
        <f t="shared" ref="BR640" si="12033">J640/J653</f>
        <v>4.617537313432836E-2</v>
      </c>
      <c r="BS640" s="124">
        <f t="shared" ref="BS640" si="12034">K640/K653</f>
        <v>3.6585365853658534E-2</v>
      </c>
      <c r="BT640" s="125">
        <f t="shared" ref="BT640" si="12035">L640/L653</f>
        <v>3.8096850660345412E-2</v>
      </c>
      <c r="BU640" s="123">
        <f t="shared" ref="BU640" si="12036">M640/M653</f>
        <v>3.2890794992273972E-2</v>
      </c>
      <c r="BV640" s="127">
        <f t="shared" ref="BV640" si="12037">N640/N653</f>
        <v>3.6783991877485406E-2</v>
      </c>
      <c r="BW640" s="128">
        <f t="shared" ref="BW640" si="12038">O640/O653</f>
        <v>3.789928480043625E-2</v>
      </c>
      <c r="BX640" s="123">
        <f t="shared" ref="BX640" si="12039">P640/P653</f>
        <v>3.9981705225444981E-2</v>
      </c>
      <c r="BY640" s="124">
        <f t="shared" ref="BY640" si="12040">Q640/Q653</f>
        <v>3.2503537149630987E-2</v>
      </c>
      <c r="BZ640" s="125">
        <f t="shared" ref="BZ640" si="12041">R640/R653</f>
        <v>3.8152427743911685E-2</v>
      </c>
      <c r="CA640" s="126">
        <f t="shared" ref="CA640" si="12042">S640/S653</f>
        <v>3.9549362585235698E-2</v>
      </c>
      <c r="CB640" s="123">
        <f t="shared" ref="CB640" si="12043">T640/T653</f>
        <v>3.7976945759985704E-2</v>
      </c>
      <c r="CC640" s="124">
        <f t="shared" ref="CC640" si="12044">U640/U653</f>
        <v>2.8454196771028454E-2</v>
      </c>
      <c r="CD640" s="125">
        <f t="shared" ref="CD640" si="12045">V640/V653</f>
        <v>3.9277024678484533E-2</v>
      </c>
      <c r="CE640" s="126">
        <f t="shared" ref="CE640" si="12046">W640/W653</f>
        <v>3.5516911060349272E-2</v>
      </c>
      <c r="CF640" s="123">
        <f t="shared" ref="CF640" si="12047">X640/X653</f>
        <v>3.7665801614763551E-2</v>
      </c>
      <c r="CG640" s="124">
        <f t="shared" ref="CG640" si="12048">Y640/Y653</f>
        <v>2.8548171405314262E-2</v>
      </c>
      <c r="CH640" s="125">
        <f t="shared" ref="CH640" si="12049">Z640/Z653</f>
        <v>4.4171646626826988E-2</v>
      </c>
      <c r="CI640" s="123">
        <f t="shared" ref="CI640" si="12050">AA640/AA653</f>
        <v>4.3386096293850887E-2</v>
      </c>
      <c r="CJ640" s="129">
        <f t="shared" ref="CJ640" si="12051">AB640/AB653</f>
        <v>3.8555244244122308E-2</v>
      </c>
      <c r="CK640" s="130">
        <f t="shared" ref="CK640" si="12052">AC640/AC653</f>
        <v>3.6849710982658962E-2</v>
      </c>
    </row>
    <row r="641" spans="1:89" ht="13.8" thickTop="1" x14ac:dyDescent="0.25">
      <c r="A641" s="139" t="s">
        <v>28</v>
      </c>
      <c r="B641" s="194">
        <v>1402</v>
      </c>
      <c r="C641" s="188">
        <v>2038</v>
      </c>
      <c r="D641" s="189">
        <v>931</v>
      </c>
      <c r="E641" s="190">
        <v>1041</v>
      </c>
      <c r="F641" s="187">
        <v>958</v>
      </c>
      <c r="G641" s="191">
        <v>1287</v>
      </c>
      <c r="H641" s="189">
        <v>1838</v>
      </c>
      <c r="I641" s="190">
        <v>2959</v>
      </c>
      <c r="J641" s="187">
        <v>516</v>
      </c>
      <c r="K641" s="188">
        <v>282</v>
      </c>
      <c r="L641" s="189">
        <v>1866</v>
      </c>
      <c r="M641" s="187">
        <v>970</v>
      </c>
      <c r="N641" s="192">
        <v>2440</v>
      </c>
      <c r="O641" s="195">
        <v>1750</v>
      </c>
      <c r="P641" s="187">
        <v>1208</v>
      </c>
      <c r="Q641" s="188">
        <v>895</v>
      </c>
      <c r="R641" s="189">
        <v>1379</v>
      </c>
      <c r="S641" s="190">
        <v>1570</v>
      </c>
      <c r="T641" s="187">
        <v>612</v>
      </c>
      <c r="U641" s="191">
        <v>300</v>
      </c>
      <c r="V641" s="189">
        <v>1893</v>
      </c>
      <c r="W641" s="196">
        <v>1436</v>
      </c>
      <c r="X641" s="187">
        <v>1392</v>
      </c>
      <c r="Y641" s="191">
        <v>531</v>
      </c>
      <c r="Z641" s="189">
        <v>2534</v>
      </c>
      <c r="AA641" s="187">
        <v>3190</v>
      </c>
      <c r="AB641" s="162">
        <f t="shared" si="11719"/>
        <v>18969</v>
      </c>
      <c r="AC641" s="165">
        <f t="shared" si="11750"/>
        <v>18249</v>
      </c>
      <c r="BI641" s="139" t="s">
        <v>28</v>
      </c>
      <c r="BJ641" s="123">
        <f>B641/B653</f>
        <v>3.3092574234055608E-2</v>
      </c>
      <c r="BK641" s="124">
        <f t="shared" ref="BK641" si="12053">C641/C653</f>
        <v>5.2228287332462008E-2</v>
      </c>
      <c r="BL641" s="125">
        <f t="shared" ref="BL641" si="12054">D641/D653</f>
        <v>3.9798230239815331E-2</v>
      </c>
      <c r="BM641" s="126">
        <f t="shared" ref="BM641" si="12055">E641/E653</f>
        <v>4.9815763028185862E-2</v>
      </c>
      <c r="BN641" s="123">
        <f t="shared" ref="BN641" si="12056">F641/F653</f>
        <v>3.6204225085975587E-2</v>
      </c>
      <c r="BO641" s="124">
        <f t="shared" ref="BO641" si="12057">G641/G653</f>
        <v>5.2278820375335121E-2</v>
      </c>
      <c r="BP641" s="125">
        <f t="shared" ref="BP641" si="12058">H641/H653</f>
        <v>4.1189521098984827E-2</v>
      </c>
      <c r="BQ641" s="126">
        <f t="shared" ref="BQ641" si="12059">I641/I653</f>
        <v>5.8990052032455491E-2</v>
      </c>
      <c r="BR641" s="123">
        <f t="shared" ref="BR641" si="12060">J641/J653</f>
        <v>6.0167910447761194E-2</v>
      </c>
      <c r="BS641" s="124">
        <f t="shared" ref="BS641" si="12061">K641/K653</f>
        <v>3.1263858093126387E-2</v>
      </c>
      <c r="BT641" s="125">
        <f t="shared" ref="BT641" si="12062">L641/L653</f>
        <v>6.3189976295292924E-2</v>
      </c>
      <c r="BU641" s="123">
        <f t="shared" ref="BU641" si="12063">M641/M653</f>
        <v>3.0588754690801301E-2</v>
      </c>
      <c r="BV641" s="127">
        <f t="shared" ref="BV641" si="12064">N641/N653</f>
        <v>5.161181148997377E-2</v>
      </c>
      <c r="BW641" s="128">
        <f t="shared" ref="BW641" si="12065">O641/O653</f>
        <v>3.6703789928480043E-2</v>
      </c>
      <c r="BX641" s="123">
        <f t="shared" ref="BX641" si="12066">P641/P653</f>
        <v>4.6041849296794606E-2</v>
      </c>
      <c r="BY641" s="124">
        <f t="shared" ref="BY641" si="12067">Q641/Q653</f>
        <v>3.4224312645787923E-2</v>
      </c>
      <c r="BZ641" s="125">
        <f t="shared" ref="BZ641" si="12068">R641/R653</f>
        <v>4.1822096867133715E-2</v>
      </c>
      <c r="CA641" s="126">
        <f t="shared" ref="CA641" si="12069">S641/S653</f>
        <v>4.6546101393418325E-2</v>
      </c>
      <c r="CB641" s="123">
        <f t="shared" ref="CB641" si="12070">T641/T653</f>
        <v>5.4686801894379411E-2</v>
      </c>
      <c r="CC641" s="124">
        <f t="shared" ref="CC641" si="12071">U641/U653</f>
        <v>2.6759432700026758E-2</v>
      </c>
      <c r="CD641" s="125">
        <f t="shared" ref="CD641" si="12072">V641/V653</f>
        <v>5.483142161974279E-2</v>
      </c>
      <c r="CE641" s="126">
        <f t="shared" ref="CE641" si="12073">W641/W653</f>
        <v>3.527128926878393E-2</v>
      </c>
      <c r="CF641" s="123">
        <f t="shared" ref="CF641" si="12074">X641/X653</f>
        <v>5.0173010380622836E-2</v>
      </c>
      <c r="CG641" s="124">
        <f t="shared" ref="CG641" si="12075">Y641/Y653</f>
        <v>3.0873888016745159E-2</v>
      </c>
      <c r="CH641" s="125">
        <f t="shared" ref="CH641" si="12076">Z641/Z653</f>
        <v>4.5611635106919145E-2</v>
      </c>
      <c r="CI641" s="123">
        <f t="shared" ref="CI641" si="12077">AA641/AA653</f>
        <v>5.5427171476725802E-2</v>
      </c>
      <c r="CJ641" s="129">
        <f t="shared" ref="CJ641" si="12078">AB641/AB653</f>
        <v>4.6215129735655988E-2</v>
      </c>
      <c r="CK641" s="130">
        <f t="shared" ref="CK641" si="12079">AC641/AC653</f>
        <v>4.4546262302765191E-2</v>
      </c>
    </row>
    <row r="642" spans="1:89" x14ac:dyDescent="0.25">
      <c r="A642" s="131" t="s">
        <v>29</v>
      </c>
      <c r="B642" s="197">
        <v>1647</v>
      </c>
      <c r="C642" s="181">
        <v>3050</v>
      </c>
      <c r="D642" s="182">
        <v>1521</v>
      </c>
      <c r="E642" s="183">
        <v>1112</v>
      </c>
      <c r="F642" s="180">
        <v>1346</v>
      </c>
      <c r="G642" s="184">
        <v>1777</v>
      </c>
      <c r="H642" s="182">
        <v>2283</v>
      </c>
      <c r="I642" s="183">
        <v>3557</v>
      </c>
      <c r="J642" s="180">
        <v>864</v>
      </c>
      <c r="K642" s="181">
        <v>331</v>
      </c>
      <c r="L642" s="182">
        <v>2709</v>
      </c>
      <c r="M642" s="180">
        <v>924</v>
      </c>
      <c r="N642" s="185">
        <v>3518</v>
      </c>
      <c r="O642" s="198">
        <v>2237</v>
      </c>
      <c r="P642" s="180">
        <v>1651</v>
      </c>
      <c r="Q642" s="181">
        <v>1441</v>
      </c>
      <c r="R642" s="182">
        <v>1933</v>
      </c>
      <c r="S642" s="183">
        <v>2387</v>
      </c>
      <c r="T642" s="180">
        <v>1324</v>
      </c>
      <c r="U642" s="184">
        <v>299</v>
      </c>
      <c r="V642" s="182">
        <v>3194</v>
      </c>
      <c r="W642" s="199">
        <v>1754</v>
      </c>
      <c r="X642" s="180">
        <v>2157</v>
      </c>
      <c r="Y642" s="184">
        <v>710</v>
      </c>
      <c r="Z642" s="182">
        <v>3202</v>
      </c>
      <c r="AA642" s="180">
        <v>4067</v>
      </c>
      <c r="AB642" s="162">
        <f t="shared" si="11719"/>
        <v>27349</v>
      </c>
      <c r="AC642" s="165">
        <f t="shared" si="11750"/>
        <v>23646</v>
      </c>
      <c r="BI642" s="131" t="s">
        <v>29</v>
      </c>
      <c r="BJ642" s="123">
        <f>B642/B653</f>
        <v>3.8875513383373458E-2</v>
      </c>
      <c r="BK642" s="124">
        <f t="shared" ref="BK642" si="12080">C642/C653</f>
        <v>7.8163040414135979E-2</v>
      </c>
      <c r="BL642" s="125">
        <f t="shared" ref="BL642" si="12081">D642/D653</f>
        <v>6.5019450262899153E-2</v>
      </c>
      <c r="BM642" s="126">
        <f t="shared" ref="BM642" si="12082">E642/E653</f>
        <v>5.3213379910992009E-2</v>
      </c>
      <c r="BN642" s="123">
        <f t="shared" ref="BN642" si="12083">F642/F653</f>
        <v>5.0867314160462571E-2</v>
      </c>
      <c r="BO642" s="124">
        <f t="shared" ref="BO642" si="12084">G642/G653</f>
        <v>7.2182955560971651E-2</v>
      </c>
      <c r="BP642" s="125">
        <f t="shared" ref="BP642" si="12085">H642/H653</f>
        <v>5.1161956838401725E-2</v>
      </c>
      <c r="BQ642" s="126">
        <f t="shared" ref="BQ642" si="12086">I642/I653</f>
        <v>7.0911664440501579E-2</v>
      </c>
      <c r="BR642" s="123">
        <f t="shared" ref="BR642" si="12087">J642/J653</f>
        <v>0.10074626865671642</v>
      </c>
      <c r="BS642" s="124">
        <f t="shared" ref="BS642" si="12088">K642/K653</f>
        <v>3.6696230598669624E-2</v>
      </c>
      <c r="BT642" s="125">
        <f t="shared" ref="BT642" si="12089">L642/L653</f>
        <v>9.1737216390111745E-2</v>
      </c>
      <c r="BU642" s="123">
        <f t="shared" ref="BU642" si="12090">M642/M653</f>
        <v>2.9138153952887012E-2</v>
      </c>
      <c r="BV642" s="127">
        <f t="shared" ref="BV642" si="12091">N642/N653</f>
        <v>7.4414079025298244E-2</v>
      </c>
      <c r="BW642" s="128">
        <f t="shared" ref="BW642" si="12092">O642/O653</f>
        <v>4.691793032571992E-2</v>
      </c>
      <c r="BX642" s="123">
        <f t="shared" ref="BX642" si="12093">P642/P653</f>
        <v>6.2926401646529712E-2</v>
      </c>
      <c r="BY642" s="124">
        <f t="shared" ref="BY642" si="12094">Q642/Q653</f>
        <v>5.5103055332492067E-2</v>
      </c>
      <c r="BZ642" s="125">
        <f t="shared" ref="BZ642" si="12095">R642/R653</f>
        <v>5.8623722439571771E-2</v>
      </c>
      <c r="CA642" s="126">
        <f t="shared" ref="CA642" si="12096">S642/S653</f>
        <v>7.0767862436999701E-2</v>
      </c>
      <c r="CB642" s="123">
        <f t="shared" ref="CB642" si="12097">T642/T653</f>
        <v>0.11830935573228488</v>
      </c>
      <c r="CC642" s="124">
        <f t="shared" ref="CC642" si="12098">U642/U653</f>
        <v>2.667023459102667E-2</v>
      </c>
      <c r="CD642" s="125">
        <f t="shared" ref="CD642" si="12099">V642/V653</f>
        <v>9.2515351639439233E-2</v>
      </c>
      <c r="CE642" s="126">
        <f t="shared" ref="CE642" si="12100">W642/W653</f>
        <v>4.3082062240561984E-2</v>
      </c>
      <c r="CF642" s="123">
        <f t="shared" ref="CF642" si="12101">X642/X653</f>
        <v>7.7746539792387548E-2</v>
      </c>
      <c r="CG642" s="124">
        <f t="shared" ref="CG642" si="12102">Y642/Y653</f>
        <v>4.1281469852898427E-2</v>
      </c>
      <c r="CH642" s="125">
        <f t="shared" ref="CH642" si="12103">Z642/Z653</f>
        <v>5.7635538915688678E-2</v>
      </c>
      <c r="CI642" s="123">
        <f t="shared" ref="CI642" si="12104">AA642/AA653</f>
        <v>7.0665299810609358E-2</v>
      </c>
      <c r="CJ642" s="129">
        <f t="shared" ref="CJ642" si="12105">AB642/AB653</f>
        <v>6.6631745645023749E-2</v>
      </c>
      <c r="CK642" s="130">
        <f t="shared" ref="CK642" si="12106">AC642/AC653</f>
        <v>5.7720473363536945E-2</v>
      </c>
    </row>
    <row r="643" spans="1:89" x14ac:dyDescent="0.25">
      <c r="A643" s="139" t="s">
        <v>30</v>
      </c>
      <c r="B643" s="280">
        <v>2069</v>
      </c>
      <c r="C643" s="267">
        <v>4648</v>
      </c>
      <c r="D643" s="268">
        <v>1875</v>
      </c>
      <c r="E643" s="269">
        <v>1837</v>
      </c>
      <c r="F643" s="266">
        <v>1492</v>
      </c>
      <c r="G643" s="270">
        <v>2890</v>
      </c>
      <c r="H643" s="268">
        <v>2616</v>
      </c>
      <c r="I643" s="269">
        <v>5458</v>
      </c>
      <c r="J643" s="266">
        <v>1352</v>
      </c>
      <c r="K643" s="267">
        <v>320</v>
      </c>
      <c r="L643" s="268">
        <v>3880</v>
      </c>
      <c r="M643" s="266">
        <v>1022</v>
      </c>
      <c r="N643" s="271">
        <v>4762</v>
      </c>
      <c r="O643" s="281">
        <v>2743</v>
      </c>
      <c r="P643" s="266">
        <v>2526</v>
      </c>
      <c r="Q643" s="267">
        <v>1878</v>
      </c>
      <c r="R643" s="268">
        <v>2381</v>
      </c>
      <c r="S643" s="269">
        <v>3078</v>
      </c>
      <c r="T643" s="266">
        <v>1934</v>
      </c>
      <c r="U643" s="270">
        <v>361</v>
      </c>
      <c r="V643" s="268">
        <v>4043</v>
      </c>
      <c r="W643" s="282">
        <v>2198</v>
      </c>
      <c r="X643" s="266">
        <v>2788</v>
      </c>
      <c r="Y643" s="270">
        <v>933</v>
      </c>
      <c r="Z643" s="268">
        <v>3669</v>
      </c>
      <c r="AA643" s="266">
        <v>5512</v>
      </c>
      <c r="AB643" s="162">
        <f t="shared" si="11719"/>
        <v>35387</v>
      </c>
      <c r="AC643" s="165">
        <f t="shared" si="11750"/>
        <v>32878</v>
      </c>
      <c r="BI643" s="139" t="s">
        <v>30</v>
      </c>
      <c r="BJ643" s="123">
        <f>B643/B653</f>
        <v>4.8836331020157671E-2</v>
      </c>
      <c r="BK643" s="124">
        <f t="shared" ref="BK643" si="12107">C643/C653</f>
        <v>0.11911534814587017</v>
      </c>
      <c r="BL643" s="125">
        <f t="shared" ref="BL643" si="12108">D643/D653</f>
        <v>8.0152182276749459E-2</v>
      </c>
      <c r="BM643" s="126">
        <f t="shared" ref="BM643" si="12109">E643/E653</f>
        <v>8.790735512274489E-2</v>
      </c>
      <c r="BN643" s="123">
        <f t="shared" ref="BN643" si="12110">F643/F653</f>
        <v>5.6384868296738597E-2</v>
      </c>
      <c r="BO643" s="124">
        <f t="shared" ref="BO643" si="12111">G643/G653</f>
        <v>0.11739377691120319</v>
      </c>
      <c r="BP643" s="125">
        <f t="shared" ref="BP643" si="12112">H643/H653</f>
        <v>5.8624476166999083E-2</v>
      </c>
      <c r="BQ643" s="126">
        <f t="shared" ref="BQ643" si="12113">I643/I653</f>
        <v>0.1088096329817986</v>
      </c>
      <c r="BR643" s="123">
        <f t="shared" ref="BR643" si="12114">J643/J653</f>
        <v>0.15764925373134328</v>
      </c>
      <c r="BS643" s="124">
        <f t="shared" ref="BS643" si="12115">K643/K653</f>
        <v>3.5476718403547672E-2</v>
      </c>
      <c r="BT643" s="125">
        <f t="shared" ref="BT643" si="12116">L643/L653</f>
        <v>0.13139180494412461</v>
      </c>
      <c r="BU643" s="123">
        <f t="shared" ref="BU643" si="12117">M643/M653</f>
        <v>3.2228564220617449E-2</v>
      </c>
      <c r="BV643" s="127">
        <f t="shared" ref="BV643" si="12118">N643/N653</f>
        <v>0.1007276419324816</v>
      </c>
      <c r="BW643" s="128">
        <f t="shared" ref="BW643" si="12119">O643/O653</f>
        <v>5.7530569013611865E-2</v>
      </c>
      <c r="BX643" s="123">
        <f t="shared" ref="BX643" si="12120">P643/P653</f>
        <v>9.6276251095780765E-2</v>
      </c>
      <c r="BY643" s="124">
        <f t="shared" ref="BY643" si="12121">Q643/Q653</f>
        <v>7.1813697372949403E-2</v>
      </c>
      <c r="BZ643" s="125">
        <f t="shared" ref="BZ643" si="12122">R643/R653</f>
        <v>7.2210596548691358E-2</v>
      </c>
      <c r="CA643" s="126">
        <f t="shared" ref="CA643" si="12123">S643/S653</f>
        <v>9.1254076489771713E-2</v>
      </c>
      <c r="CB643" s="123">
        <f t="shared" ref="CB643" si="12124">T643/T653</f>
        <v>0.17281744258779377</v>
      </c>
      <c r="CC643" s="124">
        <f t="shared" ref="CC643" si="12125">U643/U653</f>
        <v>3.2200517349032204E-2</v>
      </c>
      <c r="CD643" s="125">
        <f t="shared" ref="CD643" si="12126">V643/V653</f>
        <v>0.11710694009964083</v>
      </c>
      <c r="CE643" s="126">
        <f t="shared" ref="CE643" si="12127">W643/W653</f>
        <v>5.3987669786063418E-2</v>
      </c>
      <c r="CF643" s="123">
        <f t="shared" ref="CF643" si="12128">X643/X653</f>
        <v>0.10049019607843138</v>
      </c>
      <c r="CG643" s="124">
        <f t="shared" ref="CG643" si="12129">Y643/Y653</f>
        <v>5.4247339961625674E-2</v>
      </c>
      <c r="CH643" s="125">
        <f t="shared" ref="CH643" si="12130">Z643/Z653</f>
        <v>6.6041471668226659E-2</v>
      </c>
      <c r="CI643" s="123">
        <f t="shared" ref="CI643" si="12131">AA643/AA653</f>
        <v>9.5772592219345642E-2</v>
      </c>
      <c r="CJ643" s="129">
        <f t="shared" ref="CJ643" si="12132">AB643/AB653</f>
        <v>8.6215129735655982E-2</v>
      </c>
      <c r="CK643" s="130">
        <f t="shared" ref="CK643" si="12133">AC643/AC653</f>
        <v>8.0256014685205435E-2</v>
      </c>
    </row>
    <row r="644" spans="1:89" x14ac:dyDescent="0.25">
      <c r="A644" s="131" t="s">
        <v>31</v>
      </c>
      <c r="B644" s="283">
        <v>2083</v>
      </c>
      <c r="C644" s="274">
        <v>5342</v>
      </c>
      <c r="D644" s="275">
        <v>1399</v>
      </c>
      <c r="E644" s="276">
        <v>1883</v>
      </c>
      <c r="F644" s="273">
        <v>1208</v>
      </c>
      <c r="G644" s="277">
        <v>3031</v>
      </c>
      <c r="H644" s="275">
        <v>2724</v>
      </c>
      <c r="I644" s="276">
        <v>5917</v>
      </c>
      <c r="J644" s="273">
        <v>984</v>
      </c>
      <c r="K644" s="274">
        <v>330</v>
      </c>
      <c r="L644" s="275">
        <v>4021</v>
      </c>
      <c r="M644" s="273">
        <v>1071</v>
      </c>
      <c r="N644" s="278">
        <v>5041</v>
      </c>
      <c r="O644" s="284">
        <v>2988</v>
      </c>
      <c r="P644" s="273">
        <v>2294</v>
      </c>
      <c r="Q644" s="274">
        <v>2634</v>
      </c>
      <c r="R644" s="275">
        <v>2390</v>
      </c>
      <c r="S644" s="276">
        <v>3629</v>
      </c>
      <c r="T644" s="273">
        <v>1762</v>
      </c>
      <c r="U644" s="277">
        <v>351</v>
      </c>
      <c r="V644" s="275">
        <v>4505</v>
      </c>
      <c r="W644" s="285">
        <v>2366</v>
      </c>
      <c r="X644" s="273">
        <v>2815</v>
      </c>
      <c r="Y644" s="277">
        <v>1041</v>
      </c>
      <c r="Z644" s="275">
        <v>3482</v>
      </c>
      <c r="AA644" s="273">
        <v>6005</v>
      </c>
      <c r="AB644" s="162">
        <f t="shared" si="11719"/>
        <v>34708</v>
      </c>
      <c r="AC644" s="165">
        <f t="shared" si="11750"/>
        <v>36588</v>
      </c>
      <c r="BI644" s="131" t="s">
        <v>31</v>
      </c>
      <c r="BJ644" s="123">
        <f>B644/B653</f>
        <v>4.9166784685832979E-2</v>
      </c>
      <c r="BK644" s="124">
        <f t="shared" ref="BK644" si="12134">C644/C653</f>
        <v>0.13690064324338178</v>
      </c>
      <c r="BL644" s="125">
        <f t="shared" ref="BL644" si="12135">D644/D653</f>
        <v>5.980421493609199E-2</v>
      </c>
      <c r="BM644" s="126">
        <f t="shared" ref="BM644" si="12136">E644/E653</f>
        <v>9.0108628032731966E-2</v>
      </c>
      <c r="BN644" s="123">
        <f t="shared" ref="BN644" si="12137">F644/F653</f>
        <v>4.5652091757681118E-2</v>
      </c>
      <c r="BO644" s="124">
        <f t="shared" ref="BO644" si="12138">G644/G653</f>
        <v>0.12312129336258022</v>
      </c>
      <c r="BP644" s="125">
        <f t="shared" ref="BP644" si="12139">H644/H653</f>
        <v>6.1044752706003631E-2</v>
      </c>
      <c r="BQ644" s="126">
        <f t="shared" ref="BQ644" si="12140">I644/I653</f>
        <v>0.11796016825820857</v>
      </c>
      <c r="BR644" s="123">
        <f t="shared" ref="BR644" si="12141">J644/J653</f>
        <v>0.11473880597014925</v>
      </c>
      <c r="BS644" s="124">
        <f t="shared" ref="BS644" si="12142">K644/K653</f>
        <v>3.6585365853658534E-2</v>
      </c>
      <c r="BT644" s="125">
        <f t="shared" ref="BT644" si="12143">L644/L653</f>
        <v>0.13616661022688792</v>
      </c>
      <c r="BU644" s="123">
        <f t="shared" ref="BU644" si="12144">M644/M653</f>
        <v>3.3773769354482674E-2</v>
      </c>
      <c r="BV644" s="127">
        <f t="shared" ref="BV644" si="12145">N644/N653</f>
        <v>0.10662915644301549</v>
      </c>
      <c r="BW644" s="128">
        <f t="shared" ref="BW644" si="12146">O644/O653</f>
        <v>6.2669099603599066E-2</v>
      </c>
      <c r="BX644" s="123">
        <f t="shared" ref="BX644" si="12147">P644/P653</f>
        <v>8.74337767275222E-2</v>
      </c>
      <c r="BY644" s="124">
        <f t="shared" ref="BY644" si="12148">Q644/Q653</f>
        <v>0.10072272570838592</v>
      </c>
      <c r="BZ644" s="125">
        <f t="shared" ref="BZ644" si="12149">R644/R653</f>
        <v>7.2483547144633481E-2</v>
      </c>
      <c r="CA644" s="126">
        <f t="shared" ref="CA644" si="12150">S644/S653</f>
        <v>0.10758968277497777</v>
      </c>
      <c r="CB644" s="123">
        <f t="shared" ref="CB644" si="12151">T644/T653</f>
        <v>0.15744794924492897</v>
      </c>
      <c r="CC644" s="124">
        <f t="shared" ref="CC644" si="12152">U644/U653</f>
        <v>3.1308536259031308E-2</v>
      </c>
      <c r="CD644" s="125">
        <f t="shared" ref="CD644" si="12153">V644/V653</f>
        <v>0.13048893523346078</v>
      </c>
      <c r="CE644" s="126">
        <f t="shared" ref="CE644" si="12154">W644/W653</f>
        <v>5.8114115884361259E-2</v>
      </c>
      <c r="CF644" s="123">
        <f t="shared" ref="CF644" si="12155">X644/X653</f>
        <v>0.10146337946943483</v>
      </c>
      <c r="CG644" s="124">
        <f t="shared" ref="CG644" si="12156">Y644/Y653</f>
        <v>6.0526774812489095E-2</v>
      </c>
      <c r="CH644" s="125">
        <f t="shared" ref="CH644" si="12157">Z644/Z653</f>
        <v>6.2675498596011237E-2</v>
      </c>
      <c r="CI644" s="123">
        <f t="shared" ref="CI644" si="12158">AA644/AA653</f>
        <v>0.10433860962938508</v>
      </c>
      <c r="CJ644" s="129">
        <f t="shared" ref="CJ644" si="12159">AB644/AB653</f>
        <v>8.4560847849920823E-2</v>
      </c>
      <c r="CK644" s="130">
        <f t="shared" ref="CK644" si="12160">AC644/AC653</f>
        <v>8.9312216841118577E-2</v>
      </c>
    </row>
    <row r="645" spans="1:89" x14ac:dyDescent="0.25">
      <c r="A645" s="139" t="s">
        <v>32</v>
      </c>
      <c r="B645" s="194">
        <v>2398</v>
      </c>
      <c r="C645" s="188">
        <v>3723</v>
      </c>
      <c r="D645" s="189">
        <v>1156</v>
      </c>
      <c r="E645" s="190">
        <v>1781</v>
      </c>
      <c r="F645" s="187">
        <v>885</v>
      </c>
      <c r="G645" s="191">
        <v>2452</v>
      </c>
      <c r="H645" s="189">
        <v>2298</v>
      </c>
      <c r="I645" s="190">
        <v>5024</v>
      </c>
      <c r="J645" s="187">
        <v>609</v>
      </c>
      <c r="K645" s="188">
        <v>280</v>
      </c>
      <c r="L645" s="189">
        <v>2999</v>
      </c>
      <c r="M645" s="187">
        <v>1115</v>
      </c>
      <c r="N645" s="192">
        <v>3824</v>
      </c>
      <c r="O645" s="195">
        <v>2535</v>
      </c>
      <c r="P645" s="187">
        <v>1512</v>
      </c>
      <c r="Q645" s="188">
        <v>2127</v>
      </c>
      <c r="R645" s="189">
        <v>1998</v>
      </c>
      <c r="S645" s="190">
        <v>2746</v>
      </c>
      <c r="T645" s="187">
        <v>1131</v>
      </c>
      <c r="U645" s="191">
        <v>293</v>
      </c>
      <c r="V645" s="189">
        <v>3760</v>
      </c>
      <c r="W645" s="196">
        <v>1960</v>
      </c>
      <c r="X645" s="187">
        <v>2015</v>
      </c>
      <c r="Y645" s="191">
        <v>778</v>
      </c>
      <c r="Z645" s="189">
        <v>3106</v>
      </c>
      <c r="AA645" s="187">
        <v>4970</v>
      </c>
      <c r="AB645" s="162">
        <f t="shared" si="11719"/>
        <v>27691</v>
      </c>
      <c r="AC645" s="165">
        <f t="shared" si="11750"/>
        <v>29784</v>
      </c>
      <c r="BI645" s="139" t="s">
        <v>32</v>
      </c>
      <c r="BJ645" s="123">
        <f>B645/B653</f>
        <v>5.6601992163527355E-2</v>
      </c>
      <c r="BK645" s="124">
        <f t="shared" ref="BK645" si="12161">C645/C653</f>
        <v>9.5410163757976479E-2</v>
      </c>
      <c r="BL645" s="125">
        <f t="shared" ref="BL645" si="12162">D645/D653</f>
        <v>4.9416492113025262E-2</v>
      </c>
      <c r="BM645" s="126">
        <f t="shared" ref="BM645" si="12163">E645/E653</f>
        <v>8.5227544623630191E-2</v>
      </c>
      <c r="BN645" s="123">
        <f t="shared" ref="BN645" si="12164">F645/F653</f>
        <v>3.3445448017837574E-2</v>
      </c>
      <c r="BO645" s="124">
        <f t="shared" ref="BO645" si="12165">G645/G653</f>
        <v>9.9601917296287271E-2</v>
      </c>
      <c r="BP645" s="125">
        <f t="shared" ref="BP645" si="12166">H645/H653</f>
        <v>5.1498106357707907E-2</v>
      </c>
      <c r="BQ645" s="126">
        <f t="shared" ref="BQ645" si="12167">I645/I653</f>
        <v>0.1001574928729491</v>
      </c>
      <c r="BR645" s="123">
        <f t="shared" ref="BR645" si="12168">J645/J653</f>
        <v>7.101212686567164E-2</v>
      </c>
      <c r="BS645" s="124">
        <f t="shared" ref="BS645" si="12169">K645/K653</f>
        <v>3.1042128603104215E-2</v>
      </c>
      <c r="BT645" s="125">
        <f t="shared" ref="BT645" si="12170">L645/L653</f>
        <v>0.10155773789366745</v>
      </c>
      <c r="BU645" s="123">
        <f t="shared" ref="BU645" si="12171">M645/M653</f>
        <v>3.5161300495096338E-2</v>
      </c>
      <c r="BV645" s="127">
        <f t="shared" ref="BV645" si="12172">N645/N653</f>
        <v>8.0886707843303152E-2</v>
      </c>
      <c r="BW645" s="128">
        <f t="shared" ref="BW645" si="12173">O645/O653</f>
        <v>5.3168061410683948E-2</v>
      </c>
      <c r="BX645" s="123">
        <f t="shared" ref="BX645" si="12174">P645/P653</f>
        <v>5.7628539848305828E-2</v>
      </c>
      <c r="BY645" s="124">
        <f t="shared" ref="BY645" si="12175">Q645/Q653</f>
        <v>8.1335321785017775E-2</v>
      </c>
      <c r="BZ645" s="125">
        <f t="shared" ref="BZ645" si="12176">R645/R653</f>
        <v>6.0595032299153855E-2</v>
      </c>
      <c r="CA645" s="126">
        <f t="shared" ref="CA645" si="12177">S645/S653</f>
        <v>8.1411206640972428E-2</v>
      </c>
      <c r="CB645" s="123">
        <f t="shared" ref="CB645" si="12178">T645/T653</f>
        <v>0.10106335448127959</v>
      </c>
      <c r="CC645" s="124">
        <f t="shared" ref="CC645" si="12179">U645/U653</f>
        <v>2.6135045937026136E-2</v>
      </c>
      <c r="CD645" s="125">
        <f t="shared" ref="CD645" si="12180">V645/V653</f>
        <v>0.1089097439462403</v>
      </c>
      <c r="CE645" s="126">
        <f t="shared" ref="CE645" si="12181">W645/W653</f>
        <v>4.8141871146808145E-2</v>
      </c>
      <c r="CF645" s="123">
        <f t="shared" ref="CF645" si="12182">X645/X653</f>
        <v>7.2628316032295276E-2</v>
      </c>
      <c r="CG645" s="124">
        <f t="shared" ref="CG645" si="12183">Y645/Y653</f>
        <v>4.5235188092330951E-2</v>
      </c>
      <c r="CH645" s="125">
        <f t="shared" ref="CH645" si="12184">Z645/Z653</f>
        <v>5.5907552739578086E-2</v>
      </c>
      <c r="CI645" s="123">
        <f t="shared" ref="CI645" si="12185">AA645/AA653</f>
        <v>8.6355185654961517E-2</v>
      </c>
      <c r="CJ645" s="129">
        <f t="shared" ref="CJ645" si="12186">AB645/AB653</f>
        <v>6.746497746375929E-2</v>
      </c>
      <c r="CK645" s="130">
        <f t="shared" ref="CK645" si="12187">AC645/AC653</f>
        <v>7.2703483830651464E-2</v>
      </c>
    </row>
    <row r="646" spans="1:89" x14ac:dyDescent="0.25">
      <c r="A646" s="131" t="s">
        <v>33</v>
      </c>
      <c r="B646" s="197">
        <v>2496</v>
      </c>
      <c r="C646" s="181">
        <v>3044</v>
      </c>
      <c r="D646" s="182">
        <v>934</v>
      </c>
      <c r="E646" s="183">
        <v>1470</v>
      </c>
      <c r="F646" s="180">
        <v>998</v>
      </c>
      <c r="G646" s="184">
        <v>1750</v>
      </c>
      <c r="H646" s="182">
        <v>2403</v>
      </c>
      <c r="I646" s="183">
        <v>3597</v>
      </c>
      <c r="J646" s="180">
        <v>554</v>
      </c>
      <c r="K646" s="181">
        <v>160</v>
      </c>
      <c r="L646" s="182">
        <v>1970</v>
      </c>
      <c r="M646" s="180">
        <v>1241</v>
      </c>
      <c r="N646" s="185">
        <v>2801</v>
      </c>
      <c r="O646" s="198">
        <v>2559</v>
      </c>
      <c r="P646" s="180">
        <v>1185</v>
      </c>
      <c r="Q646" s="181">
        <v>1683</v>
      </c>
      <c r="R646" s="182">
        <v>1640</v>
      </c>
      <c r="S646" s="183">
        <v>2011</v>
      </c>
      <c r="T646" s="180">
        <v>682</v>
      </c>
      <c r="U646" s="184">
        <v>336</v>
      </c>
      <c r="V646" s="182">
        <v>3175</v>
      </c>
      <c r="W646" s="199">
        <v>2071</v>
      </c>
      <c r="X646" s="180">
        <v>1211</v>
      </c>
      <c r="Y646" s="184">
        <v>852</v>
      </c>
      <c r="Z646" s="182">
        <v>2749</v>
      </c>
      <c r="AA646" s="180">
        <v>3373</v>
      </c>
      <c r="AB646" s="162">
        <f t="shared" si="11719"/>
        <v>22798</v>
      </c>
      <c r="AC646" s="165">
        <f t="shared" si="11750"/>
        <v>24147</v>
      </c>
      <c r="BI646" s="131" t="s">
        <v>33</v>
      </c>
      <c r="BJ646" s="123">
        <f>B646/B653</f>
        <v>5.8915167823254497E-2</v>
      </c>
      <c r="BK646" s="124">
        <f t="shared" ref="BK646" si="12188">C646/C653</f>
        <v>7.8009277055944237E-2</v>
      </c>
      <c r="BL646" s="125">
        <f t="shared" ref="BL646" si="12189">D646/D653</f>
        <v>3.9926473731458127E-2</v>
      </c>
      <c r="BM646" s="126">
        <f t="shared" ref="BM646" si="12190">E646/E653</f>
        <v>7.0345025601761021E-2</v>
      </c>
      <c r="BN646" s="123">
        <f t="shared" ref="BN646" si="12191">F646/F653</f>
        <v>3.7715883753448469E-2</v>
      </c>
      <c r="BO646" s="124">
        <f t="shared" ref="BO646" si="12192">G646/G653</f>
        <v>7.1086197091559028E-2</v>
      </c>
      <c r="BP646" s="125">
        <f t="shared" ref="BP646" si="12193">H646/H653</f>
        <v>5.3851152992851217E-2</v>
      </c>
      <c r="BQ646" s="126">
        <f t="shared" ref="BQ646" si="12194">I646/I653</f>
        <v>7.1709096708598319E-2</v>
      </c>
      <c r="BR646" s="123">
        <f t="shared" ref="BR646" si="12195">J646/J653</f>
        <v>6.4598880597014921E-2</v>
      </c>
      <c r="BS646" s="124">
        <f t="shared" ref="BS646" si="12196">K646/K653</f>
        <v>1.7738359201773836E-2</v>
      </c>
      <c r="BT646" s="125">
        <f t="shared" ref="BT646" si="12197">L646/L653</f>
        <v>6.6711818489671518E-2</v>
      </c>
      <c r="BU646" s="123">
        <f t="shared" ref="BU646" si="12198">M646/M653</f>
        <v>3.9134685125035477E-2</v>
      </c>
      <c r="BV646" s="127">
        <f t="shared" ref="BV646" si="12199">N646/N653</f>
        <v>5.9247821304678906E-2</v>
      </c>
      <c r="BW646" s="128">
        <f t="shared" ref="BW646" si="12200">O646/O653</f>
        <v>5.3671427672560244E-2</v>
      </c>
      <c r="BX646" s="123">
        <f t="shared" ref="BX646" si="12201">P646/P653</f>
        <v>4.5165224682700005E-2</v>
      </c>
      <c r="BY646" s="124">
        <f t="shared" ref="BY646" si="12202">Q646/Q653</f>
        <v>6.435700355626936E-2</v>
      </c>
      <c r="BZ646" s="125">
        <f t="shared" ref="BZ646" si="12203">R646/R653</f>
        <v>4.9737664149455615E-2</v>
      </c>
      <c r="CA646" s="126">
        <f t="shared" ref="CA646" si="12204">S646/S653</f>
        <v>5.9620515861251111E-2</v>
      </c>
      <c r="CB646" s="123">
        <f t="shared" ref="CB646" si="12205">T646/T653</f>
        <v>6.0941828254847646E-2</v>
      </c>
      <c r="CC646" s="124">
        <f t="shared" ref="CC646" si="12206">U646/U653</f>
        <v>2.9970564624029972E-2</v>
      </c>
      <c r="CD646" s="125">
        <f t="shared" ref="CD646" si="12207">V646/V653</f>
        <v>9.1965009848221521E-2</v>
      </c>
      <c r="CE646" s="126">
        <f t="shared" ref="CE646" si="12208">W646/W653</f>
        <v>5.0868273033183503E-2</v>
      </c>
      <c r="CF646" s="123">
        <f t="shared" ref="CF646" si="12209">X646/X653</f>
        <v>4.364907727797001E-2</v>
      </c>
      <c r="CG646" s="124">
        <f t="shared" ref="CG646" si="12210">Y646/Y653</f>
        <v>4.9537763823478111E-2</v>
      </c>
      <c r="CH646" s="125">
        <f t="shared" ref="CH646" si="12211">Z646/Z653</f>
        <v>4.9481604147166826E-2</v>
      </c>
      <c r="CI646" s="123">
        <f t="shared" ref="CI646" si="12212">AA646/AA653</f>
        <v>5.8606849338870261E-2</v>
      </c>
      <c r="CJ646" s="129">
        <f t="shared" ref="CJ646" si="12213">AB646/AB653</f>
        <v>5.554391521500792E-2</v>
      </c>
      <c r="CK646" s="130">
        <f t="shared" ref="CK646" si="12214">AC646/AC653</f>
        <v>5.8943426808311203E-2</v>
      </c>
    </row>
    <row r="647" spans="1:89" x14ac:dyDescent="0.25">
      <c r="A647" s="139" t="s">
        <v>34</v>
      </c>
      <c r="B647" s="194">
        <v>884</v>
      </c>
      <c r="C647" s="188">
        <v>1763</v>
      </c>
      <c r="D647" s="189">
        <v>422</v>
      </c>
      <c r="E647" s="190">
        <v>1116</v>
      </c>
      <c r="F647" s="187">
        <v>427</v>
      </c>
      <c r="G647" s="191">
        <v>1491</v>
      </c>
      <c r="H647" s="189">
        <v>1233</v>
      </c>
      <c r="I647" s="190">
        <v>2477</v>
      </c>
      <c r="J647" s="187">
        <v>457</v>
      </c>
      <c r="K647" s="188">
        <v>115</v>
      </c>
      <c r="L647" s="189">
        <v>1380</v>
      </c>
      <c r="M647" s="187">
        <v>1055</v>
      </c>
      <c r="N647" s="192">
        <v>2201</v>
      </c>
      <c r="O647" s="195">
        <v>2128</v>
      </c>
      <c r="P647" s="187">
        <v>758</v>
      </c>
      <c r="Q647" s="188">
        <v>1449</v>
      </c>
      <c r="R647" s="189">
        <v>1149</v>
      </c>
      <c r="S647" s="190">
        <v>1611</v>
      </c>
      <c r="T647" s="187">
        <v>367</v>
      </c>
      <c r="U647" s="191">
        <v>295</v>
      </c>
      <c r="V647" s="189">
        <v>2162</v>
      </c>
      <c r="W647" s="196">
        <v>1399</v>
      </c>
      <c r="X647" s="187">
        <v>892</v>
      </c>
      <c r="Y647" s="191">
        <v>644</v>
      </c>
      <c r="Z647" s="189">
        <v>1928</v>
      </c>
      <c r="AA647" s="187">
        <v>2648</v>
      </c>
      <c r="AB647" s="162">
        <f t="shared" si="11719"/>
        <v>14260</v>
      </c>
      <c r="AC647" s="165">
        <f t="shared" si="11750"/>
        <v>18191</v>
      </c>
      <c r="BI647" s="139" t="s">
        <v>34</v>
      </c>
      <c r="BJ647" s="123">
        <f>B647/B653</f>
        <v>2.0865788604069301E-2</v>
      </c>
      <c r="BK647" s="124">
        <f t="shared" ref="BK647" si="12215">C647/C653</f>
        <v>4.5180800082007123E-2</v>
      </c>
      <c r="BL647" s="125">
        <f t="shared" ref="BL647" si="12216">D647/D653</f>
        <v>1.8039584491087078E-2</v>
      </c>
      <c r="BM647" s="126">
        <f t="shared" ref="BM647" si="12217">E647/E653</f>
        <v>5.3404794946643061E-2</v>
      </c>
      <c r="BN647" s="123">
        <f t="shared" ref="BN647" si="12218">F647/F653</f>
        <v>1.6136956275273045E-2</v>
      </c>
      <c r="BO647" s="124">
        <f t="shared" ref="BO647" si="12219">G647/G653</f>
        <v>6.0565439922008288E-2</v>
      </c>
      <c r="BP647" s="125">
        <f t="shared" ref="BP647" si="12220">H647/H653</f>
        <v>2.7631490486968602E-2</v>
      </c>
      <c r="BQ647" s="126">
        <f t="shared" ref="BQ647" si="12221">I647/I653</f>
        <v>4.9380993201889913E-2</v>
      </c>
      <c r="BR647" s="123">
        <f t="shared" ref="BR647" si="12222">J647/J653</f>
        <v>5.3288246268656719E-2</v>
      </c>
      <c r="BS647" s="124">
        <f t="shared" ref="BS647" si="12223">K647/K653</f>
        <v>1.2749445676274944E-2</v>
      </c>
      <c r="BT647" s="125">
        <f t="shared" ref="BT647" si="12224">L647/L653</f>
        <v>4.6732136810023701E-2</v>
      </c>
      <c r="BU647" s="123">
        <f t="shared" ref="BU647" si="12225">M647/M653</f>
        <v>3.3269212576077699E-2</v>
      </c>
      <c r="BV647" s="127">
        <f t="shared" ref="BV647" si="12226">N647/N653</f>
        <v>4.6556392249767327E-2</v>
      </c>
      <c r="BW647" s="128">
        <f t="shared" ref="BW647" si="12227">O647/O653</f>
        <v>4.4631808553031733E-2</v>
      </c>
      <c r="BX647" s="123">
        <f t="shared" ref="BX647" si="12228">P647/P653</f>
        <v>2.8890498151465487E-2</v>
      </c>
      <c r="BY647" s="124">
        <f t="shared" ref="BY647" si="12229">Q647/Q653</f>
        <v>5.5408970976253295E-2</v>
      </c>
      <c r="BZ647" s="125">
        <f t="shared" ref="BZ647" si="12230">R647/R653</f>
        <v>3.4846692748612504E-2</v>
      </c>
      <c r="CA647" s="126">
        <f t="shared" ref="CA647" si="12231">S647/S653</f>
        <v>4.7761636525348351E-2</v>
      </c>
      <c r="CB647" s="123">
        <f t="shared" ref="CB647" si="12232">T647/T653</f>
        <v>3.2794209632740594E-2</v>
      </c>
      <c r="CC647" s="124">
        <f t="shared" ref="CC647" si="12233">U647/U653</f>
        <v>2.6313442155026314E-2</v>
      </c>
      <c r="CD647" s="125">
        <f t="shared" ref="CD647" si="12234">V647/V653</f>
        <v>6.2623102769088168E-2</v>
      </c>
      <c r="CE647" s="126">
        <f t="shared" ref="CE647" si="12235">W647/W653</f>
        <v>3.4362488639992139E-2</v>
      </c>
      <c r="CF647" s="123">
        <f t="shared" ref="CF647" si="12236">X647/X653</f>
        <v>3.2151095732410609E-2</v>
      </c>
      <c r="CG647" s="124">
        <f t="shared" ref="CG647" si="12237">Y647/Y653</f>
        <v>3.7444037444037445E-2</v>
      </c>
      <c r="CH647" s="125">
        <f t="shared" ref="CH647" si="12238">Z647/Z653</f>
        <v>3.4703722370221041E-2</v>
      </c>
      <c r="CI647" s="123">
        <f t="shared" ref="CI647" si="12239">AA647/AA653</f>
        <v>4.6009764912341669E-2</v>
      </c>
      <c r="CJ647" s="129">
        <f t="shared" ref="CJ647" si="12240">AB647/AB653</f>
        <v>3.4742355950785724E-2</v>
      </c>
      <c r="CK647" s="130">
        <f t="shared" ref="CK647" si="12241">AC647/AC653</f>
        <v>4.4404682862052805E-2</v>
      </c>
    </row>
    <row r="648" spans="1:89" x14ac:dyDescent="0.25">
      <c r="A648" s="131" t="s">
        <v>35</v>
      </c>
      <c r="B648" s="197">
        <v>0</v>
      </c>
      <c r="C648" s="181">
        <v>960</v>
      </c>
      <c r="D648" s="182">
        <v>7</v>
      </c>
      <c r="E648" s="183">
        <v>654</v>
      </c>
      <c r="F648" s="180">
        <v>8</v>
      </c>
      <c r="G648" s="184">
        <v>823</v>
      </c>
      <c r="H648" s="182">
        <v>94</v>
      </c>
      <c r="I648" s="183">
        <v>1006</v>
      </c>
      <c r="J648" s="180">
        <v>68</v>
      </c>
      <c r="K648" s="181">
        <v>39</v>
      </c>
      <c r="L648" s="182">
        <v>708</v>
      </c>
      <c r="M648" s="180">
        <v>128</v>
      </c>
      <c r="N648" s="185">
        <v>517</v>
      </c>
      <c r="O648" s="198">
        <v>312</v>
      </c>
      <c r="P648" s="180">
        <v>181</v>
      </c>
      <c r="Q648" s="181">
        <v>215</v>
      </c>
      <c r="R648" s="182">
        <v>157</v>
      </c>
      <c r="S648" s="183">
        <v>158</v>
      </c>
      <c r="T648" s="180">
        <v>54</v>
      </c>
      <c r="U648" s="184">
        <v>3</v>
      </c>
      <c r="V648" s="182">
        <v>461</v>
      </c>
      <c r="W648" s="199">
        <v>56</v>
      </c>
      <c r="X648" s="180">
        <v>73</v>
      </c>
      <c r="Y648" s="184">
        <v>14</v>
      </c>
      <c r="Z648" s="182">
        <v>61</v>
      </c>
      <c r="AA648" s="180">
        <v>124</v>
      </c>
      <c r="AB648" s="162">
        <f t="shared" si="11719"/>
        <v>2389</v>
      </c>
      <c r="AC648" s="165">
        <f t="shared" si="11750"/>
        <v>4492</v>
      </c>
      <c r="BI648" s="131" t="s">
        <v>35</v>
      </c>
      <c r="BJ648" s="123">
        <f>B648/B653</f>
        <v>0</v>
      </c>
      <c r="BK648" s="124">
        <f t="shared" ref="BK648" si="12242">C648/C653</f>
        <v>2.4602137310678864E-2</v>
      </c>
      <c r="BL648" s="125">
        <f t="shared" ref="BL648" si="12243">D648/D653</f>
        <v>2.9923481383319799E-4</v>
      </c>
      <c r="BM648" s="126">
        <f t="shared" ref="BM648" si="12244">E648/E653</f>
        <v>3.1296358328946741E-2</v>
      </c>
      <c r="BN648" s="123">
        <f t="shared" ref="BN648" si="12245">F648/F653</f>
        <v>3.023317334945769E-4</v>
      </c>
      <c r="BO648" s="124">
        <f t="shared" ref="BO648" si="12246">G648/G653</f>
        <v>3.3430822975058901E-2</v>
      </c>
      <c r="BP648" s="125">
        <f t="shared" ref="BP648" si="12247">H648/H653</f>
        <v>2.1065369876521077E-3</v>
      </c>
      <c r="BQ648" s="126">
        <f t="shared" ref="BQ648" si="12248">I648/I653</f>
        <v>2.0055421542632724E-2</v>
      </c>
      <c r="BR648" s="123">
        <f t="shared" ref="BR648" si="12249">J648/J653</f>
        <v>7.9291044776119406E-3</v>
      </c>
      <c r="BS648" s="124">
        <f t="shared" ref="BS648" si="12250">K648/K653</f>
        <v>4.3237250554323727E-3</v>
      </c>
      <c r="BT648" s="125">
        <f t="shared" ref="BT648" si="12251">L648/L653</f>
        <v>2.397561801557738E-2</v>
      </c>
      <c r="BU648" s="123">
        <f t="shared" ref="BU648" si="12252">M648/M653</f>
        <v>4.0364542272397592E-3</v>
      </c>
      <c r="BV648" s="127">
        <f t="shared" ref="BV648" si="12253">N648/N653</f>
        <v>1.0935781368982147E-2</v>
      </c>
      <c r="BW648" s="128">
        <f t="shared" ref="BW648" si="12254">O648/O653</f>
        <v>6.5437614043918711E-3</v>
      </c>
      <c r="BX648" s="123">
        <f t="shared" ref="BX648" si="12255">P648/P653</f>
        <v>6.8986545717879327E-3</v>
      </c>
      <c r="BY648" s="124">
        <f t="shared" ref="BY648" si="12256">Q648/Q653</f>
        <v>8.2214829260831325E-3</v>
      </c>
      <c r="BZ648" s="125">
        <f t="shared" ref="BZ648" si="12257">R648/R653</f>
        <v>4.7614715069905682E-3</v>
      </c>
      <c r="CA648" s="126">
        <f t="shared" ref="CA648" si="12258">S648/S653</f>
        <v>4.6842573376815891E-3</v>
      </c>
      <c r="CB648" s="123">
        <f t="shared" ref="CB648" si="12259">T648/T653</f>
        <v>4.8253060495040655E-3</v>
      </c>
      <c r="CC648" s="124">
        <f t="shared" ref="CC648" si="12260">U648/U653</f>
        <v>2.6759432700026759E-4</v>
      </c>
      <c r="CD648" s="125">
        <f t="shared" ref="CD648" si="12261">V648/V653</f>
        <v>1.3353029776387441E-2</v>
      </c>
      <c r="CE648" s="126">
        <f t="shared" ref="CE648" si="12262">W648/W653</f>
        <v>1.375482032765947E-3</v>
      </c>
      <c r="CF648" s="123">
        <f t="shared" ref="CF648" si="12263">X648/X653</f>
        <v>2.6311995386389848E-3</v>
      </c>
      <c r="CG648" s="124">
        <f t="shared" ref="CG648" si="12264">Y648/Y653</f>
        <v>8.1400081400081396E-4</v>
      </c>
      <c r="CH648" s="125">
        <f t="shared" ref="CH648" si="12265">Z648/Z653</f>
        <v>1.0979912160702715E-3</v>
      </c>
      <c r="CI648" s="123">
        <f t="shared" ref="CI648" si="12266">AA648/AA653</f>
        <v>2.1545358191579936E-3</v>
      </c>
      <c r="CJ648" s="129">
        <f t="shared" ref="CJ648" si="12267">AB648/AB653</f>
        <v>5.8204409794128395E-3</v>
      </c>
      <c r="CK648" s="130">
        <f t="shared" ref="CK648" si="12268">AC648/AC653</f>
        <v>1.0965083580690517E-2</v>
      </c>
    </row>
    <row r="649" spans="1:89" x14ac:dyDescent="0.25">
      <c r="A649" s="139" t="s">
        <v>36</v>
      </c>
      <c r="B649" s="194"/>
      <c r="C649" s="188"/>
      <c r="D649" s="189"/>
      <c r="E649" s="190"/>
      <c r="F649" s="187"/>
      <c r="G649" s="191"/>
      <c r="H649" s="189"/>
      <c r="I649" s="190"/>
      <c r="J649" s="187"/>
      <c r="K649" s="191"/>
      <c r="L649" s="189"/>
      <c r="M649" s="187"/>
      <c r="N649" s="192"/>
      <c r="O649" s="195"/>
      <c r="P649" s="187"/>
      <c r="Q649" s="191"/>
      <c r="R649" s="189"/>
      <c r="S649" s="190"/>
      <c r="T649" s="187"/>
      <c r="U649" s="191"/>
      <c r="V649" s="189"/>
      <c r="W649" s="190"/>
      <c r="X649" s="187"/>
      <c r="Y649" s="191"/>
      <c r="Z649" s="189"/>
      <c r="AA649" s="187"/>
      <c r="AB649" s="162">
        <f t="shared" si="11719"/>
        <v>0</v>
      </c>
      <c r="AC649" s="165">
        <f t="shared" si="11750"/>
        <v>0</v>
      </c>
      <c r="BI649" s="139" t="s">
        <v>36</v>
      </c>
      <c r="BJ649" s="123">
        <f>B649/B653</f>
        <v>0</v>
      </c>
      <c r="BK649" s="124">
        <f t="shared" ref="BK649" si="12269">C649/C653</f>
        <v>0</v>
      </c>
      <c r="BL649" s="125">
        <f t="shared" ref="BL649" si="12270">D649/D653</f>
        <v>0</v>
      </c>
      <c r="BM649" s="126">
        <f t="shared" ref="BM649" si="12271">E649/E653</f>
        <v>0</v>
      </c>
      <c r="BN649" s="123">
        <f t="shared" ref="BN649" si="12272">F649/F653</f>
        <v>0</v>
      </c>
      <c r="BO649" s="124">
        <f t="shared" ref="BO649" si="12273">G649/G653</f>
        <v>0</v>
      </c>
      <c r="BP649" s="125">
        <f t="shared" ref="BP649" si="12274">H649/H653</f>
        <v>0</v>
      </c>
      <c r="BQ649" s="126">
        <f t="shared" ref="BQ649" si="12275">I649/I653</f>
        <v>0</v>
      </c>
      <c r="BR649" s="123">
        <f t="shared" ref="BR649" si="12276">J649/J653</f>
        <v>0</v>
      </c>
      <c r="BS649" s="124">
        <f t="shared" ref="BS649" si="12277">K649/K653</f>
        <v>0</v>
      </c>
      <c r="BT649" s="125">
        <f t="shared" ref="BT649" si="12278">L649/L653</f>
        <v>0</v>
      </c>
      <c r="BU649" s="123">
        <f t="shared" ref="BU649" si="12279">M649/M653</f>
        <v>0</v>
      </c>
      <c r="BV649" s="127">
        <f t="shared" ref="BV649" si="12280">N649/N653</f>
        <v>0</v>
      </c>
      <c r="BW649" s="128">
        <f t="shared" ref="BW649" si="12281">O649/O653</f>
        <v>0</v>
      </c>
      <c r="BX649" s="123">
        <f t="shared" ref="BX649" si="12282">P649/P653</f>
        <v>0</v>
      </c>
      <c r="BY649" s="124">
        <f t="shared" ref="BY649" si="12283">Q649/Q653</f>
        <v>0</v>
      </c>
      <c r="BZ649" s="125">
        <f t="shared" ref="BZ649" si="12284">R649/R653</f>
        <v>0</v>
      </c>
      <c r="CA649" s="126">
        <f t="shared" ref="CA649" si="12285">S649/S653</f>
        <v>0</v>
      </c>
      <c r="CB649" s="123">
        <f t="shared" ref="CB649" si="12286">T649/T653</f>
        <v>0</v>
      </c>
      <c r="CC649" s="124">
        <f t="shared" ref="CC649" si="12287">U649/U653</f>
        <v>0</v>
      </c>
      <c r="CD649" s="125">
        <f t="shared" ref="CD649" si="12288">V649/V653</f>
        <v>0</v>
      </c>
      <c r="CE649" s="126">
        <f t="shared" ref="CE649" si="12289">W649/W653</f>
        <v>0</v>
      </c>
      <c r="CF649" s="123">
        <f t="shared" ref="CF649" si="12290">X649/X653</f>
        <v>0</v>
      </c>
      <c r="CG649" s="124">
        <f t="shared" ref="CG649" si="12291">Y649/Y653</f>
        <v>0</v>
      </c>
      <c r="CH649" s="125">
        <f t="shared" ref="CH649" si="12292">Z649/Z653</f>
        <v>0</v>
      </c>
      <c r="CI649" s="123">
        <f t="shared" ref="CI649" si="12293">AA649/AA653</f>
        <v>0</v>
      </c>
      <c r="CJ649" s="129">
        <f t="shared" ref="CJ649" si="12294">AB649/AB653</f>
        <v>0</v>
      </c>
      <c r="CK649" s="130">
        <f t="shared" ref="CK649" si="12295">AC649/AC653</f>
        <v>0</v>
      </c>
    </row>
    <row r="650" spans="1:89" x14ac:dyDescent="0.25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2">
        <f t="shared" si="11719"/>
        <v>0</v>
      </c>
      <c r="AC650" s="165">
        <f t="shared" si="11750"/>
        <v>0</v>
      </c>
      <c r="BI650" s="131" t="s">
        <v>37</v>
      </c>
      <c r="BJ650" s="123">
        <f>B650/B653</f>
        <v>0</v>
      </c>
      <c r="BK650" s="124">
        <f t="shared" ref="BK650" si="12296">C650/C653</f>
        <v>0</v>
      </c>
      <c r="BL650" s="125">
        <f t="shared" ref="BL650" si="12297">D650/D653</f>
        <v>0</v>
      </c>
      <c r="BM650" s="126">
        <f t="shared" ref="BM650" si="12298">E650/E653</f>
        <v>0</v>
      </c>
      <c r="BN650" s="123">
        <f t="shared" ref="BN650" si="12299">F650/F653</f>
        <v>0</v>
      </c>
      <c r="BO650" s="124">
        <f t="shared" ref="BO650" si="12300">G650/G653</f>
        <v>0</v>
      </c>
      <c r="BP650" s="125">
        <f t="shared" ref="BP650" si="12301">H650/H653</f>
        <v>0</v>
      </c>
      <c r="BQ650" s="126">
        <f t="shared" ref="BQ650" si="12302">I650/I653</f>
        <v>0</v>
      </c>
      <c r="BR650" s="123">
        <f t="shared" ref="BR650" si="12303">J650/J653</f>
        <v>0</v>
      </c>
      <c r="BS650" s="124">
        <f t="shared" ref="BS650" si="12304">K650/K653</f>
        <v>0</v>
      </c>
      <c r="BT650" s="125">
        <f t="shared" ref="BT650" si="12305">L650/L653</f>
        <v>0</v>
      </c>
      <c r="BU650" s="123">
        <f t="shared" ref="BU650" si="12306">M650/M653</f>
        <v>0</v>
      </c>
      <c r="BV650" s="127">
        <f t="shared" ref="BV650" si="12307">N650/N653</f>
        <v>0</v>
      </c>
      <c r="BW650" s="128">
        <f t="shared" ref="BW650" si="12308">O650/O653</f>
        <v>0</v>
      </c>
      <c r="BX650" s="123">
        <f t="shared" ref="BX650" si="12309">P650/P653</f>
        <v>0</v>
      </c>
      <c r="BY650" s="124">
        <f t="shared" ref="BY650" si="12310">Q650/Q653</f>
        <v>0</v>
      </c>
      <c r="BZ650" s="125">
        <f t="shared" ref="BZ650" si="12311">R650/R653</f>
        <v>0</v>
      </c>
      <c r="CA650" s="126">
        <f t="shared" ref="CA650" si="12312">S650/S653</f>
        <v>0</v>
      </c>
      <c r="CB650" s="123">
        <f t="shared" ref="CB650" si="12313">T650/T653</f>
        <v>0</v>
      </c>
      <c r="CC650" s="124">
        <f t="shared" ref="CC650" si="12314">U650/U653</f>
        <v>0</v>
      </c>
      <c r="CD650" s="125">
        <f t="shared" ref="CD650" si="12315">V650/V653</f>
        <v>0</v>
      </c>
      <c r="CE650" s="126">
        <f t="shared" ref="CE650" si="12316">W650/W653</f>
        <v>0</v>
      </c>
      <c r="CF650" s="123">
        <f t="shared" ref="CF650" si="12317">X650/X653</f>
        <v>0</v>
      </c>
      <c r="CG650" s="124">
        <f t="shared" ref="CG650" si="12318">Y650/Y653</f>
        <v>0</v>
      </c>
      <c r="CH650" s="125">
        <f t="shared" ref="CH650" si="12319">Z650/Z653</f>
        <v>0</v>
      </c>
      <c r="CI650" s="123">
        <f t="shared" ref="CI650" si="12320">AA650/AA653</f>
        <v>0</v>
      </c>
      <c r="CJ650" s="129">
        <f t="shared" ref="CJ650" si="12321">AB650/AB653</f>
        <v>0</v>
      </c>
      <c r="CK650" s="130">
        <f t="shared" ref="CK650" si="12322">AC650/AC653</f>
        <v>0</v>
      </c>
    </row>
    <row r="651" spans="1:89" x14ac:dyDescent="0.25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2">
        <f t="shared" si="11719"/>
        <v>0</v>
      </c>
      <c r="AC651" s="165">
        <f t="shared" si="11750"/>
        <v>0</v>
      </c>
      <c r="BI651" s="139" t="s">
        <v>38</v>
      </c>
      <c r="BJ651" s="123">
        <f>B651/B653</f>
        <v>0</v>
      </c>
      <c r="BK651" s="124">
        <f t="shared" ref="BK651" si="12323">C651/C653</f>
        <v>0</v>
      </c>
      <c r="BL651" s="125">
        <f t="shared" ref="BL651" si="12324">D651/D653</f>
        <v>0</v>
      </c>
      <c r="BM651" s="126">
        <f t="shared" ref="BM651" si="12325">E651/E653</f>
        <v>0</v>
      </c>
      <c r="BN651" s="123">
        <f t="shared" ref="BN651" si="12326">F651/F653</f>
        <v>0</v>
      </c>
      <c r="BO651" s="124">
        <f t="shared" ref="BO651" si="12327">G651/G653</f>
        <v>0</v>
      </c>
      <c r="BP651" s="125">
        <f t="shared" ref="BP651" si="12328">H651/H653</f>
        <v>0</v>
      </c>
      <c r="BQ651" s="126">
        <f t="shared" ref="BQ651" si="12329">I651/I653</f>
        <v>0</v>
      </c>
      <c r="BR651" s="123">
        <f t="shared" ref="BR651" si="12330">J651/J653</f>
        <v>0</v>
      </c>
      <c r="BS651" s="124">
        <f t="shared" ref="BS651" si="12331">K651/K653</f>
        <v>0</v>
      </c>
      <c r="BT651" s="125">
        <f t="shared" ref="BT651" si="12332">L651/L653</f>
        <v>0</v>
      </c>
      <c r="BU651" s="123">
        <f t="shared" ref="BU651" si="12333">M651/M653</f>
        <v>0</v>
      </c>
      <c r="BV651" s="127">
        <f t="shared" ref="BV651" si="12334">N651/N653</f>
        <v>0</v>
      </c>
      <c r="BW651" s="128">
        <f t="shared" ref="BW651" si="12335">O651/O653</f>
        <v>0</v>
      </c>
      <c r="BX651" s="123">
        <f t="shared" ref="BX651" si="12336">P651/P653</f>
        <v>0</v>
      </c>
      <c r="BY651" s="124">
        <f t="shared" ref="BY651" si="12337">Q651/Q653</f>
        <v>0</v>
      </c>
      <c r="BZ651" s="125">
        <f t="shared" ref="BZ651" si="12338">R651/R653</f>
        <v>0</v>
      </c>
      <c r="CA651" s="126">
        <f t="shared" ref="CA651" si="12339">S651/S653</f>
        <v>0</v>
      </c>
      <c r="CB651" s="123">
        <f t="shared" ref="CB651" si="12340">T651/T653</f>
        <v>0</v>
      </c>
      <c r="CC651" s="124">
        <f t="shared" ref="CC651" si="12341">U651/U653</f>
        <v>0</v>
      </c>
      <c r="CD651" s="125">
        <f t="shared" ref="CD651" si="12342">V651/V653</f>
        <v>0</v>
      </c>
      <c r="CE651" s="126">
        <f t="shared" ref="CE651" si="12343">W651/W653</f>
        <v>0</v>
      </c>
      <c r="CF651" s="123">
        <f t="shared" ref="CF651" si="12344">X651/X653</f>
        <v>0</v>
      </c>
      <c r="CG651" s="124">
        <f t="shared" ref="CG651" si="12345">Y651/Y653</f>
        <v>0</v>
      </c>
      <c r="CH651" s="125">
        <f t="shared" ref="CH651" si="12346">Z651/Z653</f>
        <v>0</v>
      </c>
      <c r="CI651" s="123">
        <f t="shared" ref="CI651" si="12347">AA651/AA653</f>
        <v>0</v>
      </c>
      <c r="CJ651" s="129">
        <f t="shared" ref="CJ651" si="12348">AB651/AB653</f>
        <v>0</v>
      </c>
      <c r="CK651" s="130">
        <f t="shared" ref="CK651" si="12349">AC651/AC653</f>
        <v>0</v>
      </c>
    </row>
    <row r="652" spans="1:89" ht="13.8" thickBot="1" x14ac:dyDescent="0.3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2">
        <f t="shared" si="11719"/>
        <v>0</v>
      </c>
      <c r="AC652" s="165">
        <f t="shared" si="11750"/>
        <v>0</v>
      </c>
      <c r="BI652" s="131" t="s">
        <v>39</v>
      </c>
      <c r="BJ652" s="123">
        <f>B652/B653</f>
        <v>0</v>
      </c>
      <c r="BK652" s="124">
        <f t="shared" ref="BK652" si="12350">C652/C653</f>
        <v>0</v>
      </c>
      <c r="BL652" s="125">
        <f t="shared" ref="BL652" si="12351">D652/D653</f>
        <v>0</v>
      </c>
      <c r="BM652" s="126">
        <f t="shared" ref="BM652" si="12352">E652/E653</f>
        <v>0</v>
      </c>
      <c r="BN652" s="123">
        <f t="shared" ref="BN652" si="12353">F652/F653</f>
        <v>0</v>
      </c>
      <c r="BO652" s="124">
        <f t="shared" ref="BO652" si="12354">G652/G653</f>
        <v>0</v>
      </c>
      <c r="BP652" s="125">
        <f t="shared" ref="BP652" si="12355">H652/H653</f>
        <v>0</v>
      </c>
      <c r="BQ652" s="126">
        <f t="shared" ref="BQ652" si="12356">I652/I653</f>
        <v>0</v>
      </c>
      <c r="BR652" s="123">
        <f t="shared" ref="BR652" si="12357">J652/J653</f>
        <v>0</v>
      </c>
      <c r="BS652" s="124">
        <f t="shared" ref="BS652" si="12358">K652/K653</f>
        <v>0</v>
      </c>
      <c r="BT652" s="125">
        <f t="shared" ref="BT652" si="12359">L652/L653</f>
        <v>0</v>
      </c>
      <c r="BU652" s="123">
        <f t="shared" ref="BU652" si="12360">M652/M653</f>
        <v>0</v>
      </c>
      <c r="BV652" s="127">
        <f t="shared" ref="BV652" si="12361">N652/N653</f>
        <v>0</v>
      </c>
      <c r="BW652" s="128">
        <f t="shared" ref="BW652" si="12362">O652/O653</f>
        <v>0</v>
      </c>
      <c r="BX652" s="123">
        <f t="shared" ref="BX652" si="12363">P652/P653</f>
        <v>0</v>
      </c>
      <c r="BY652" s="124">
        <f t="shared" ref="BY652" si="12364">Q652/Q653</f>
        <v>0</v>
      </c>
      <c r="BZ652" s="125">
        <f t="shared" ref="BZ652" si="12365">R652/R653</f>
        <v>0</v>
      </c>
      <c r="CA652" s="126">
        <f t="shared" ref="CA652" si="12366">S652/S653</f>
        <v>0</v>
      </c>
      <c r="CB652" s="123">
        <f t="shared" ref="CB652" si="12367">T652/T653</f>
        <v>0</v>
      </c>
      <c r="CC652" s="124">
        <f t="shared" ref="CC652" si="12368">U652/U653</f>
        <v>0</v>
      </c>
      <c r="CD652" s="125">
        <f t="shared" ref="CD652" si="12369">V652/V653</f>
        <v>0</v>
      </c>
      <c r="CE652" s="126">
        <f t="shared" ref="CE652" si="12370">W652/W653</f>
        <v>0</v>
      </c>
      <c r="CF652" s="123">
        <f t="shared" ref="CF652" si="12371">X652/X653</f>
        <v>0</v>
      </c>
      <c r="CG652" s="124">
        <f t="shared" ref="CG652" si="12372">Y652/Y653</f>
        <v>0</v>
      </c>
      <c r="CH652" s="125">
        <f t="shared" ref="CH652" si="12373">Z652/Z653</f>
        <v>0</v>
      </c>
      <c r="CI652" s="123">
        <f t="shared" ref="CI652" si="12374">AA652/AA653</f>
        <v>0</v>
      </c>
      <c r="CJ652" s="129">
        <f t="shared" ref="CJ652" si="12375">AB652/AB653</f>
        <v>0</v>
      </c>
      <c r="CK652" s="130">
        <f t="shared" ref="CK652" si="12376">AC652/AC653</f>
        <v>0</v>
      </c>
    </row>
    <row r="653" spans="1:89" ht="14.4" thickTop="1" thickBot="1" x14ac:dyDescent="0.3">
      <c r="A653" s="251" t="s">
        <v>13</v>
      </c>
      <c r="B653" s="14">
        <f>SUM(B630:B652)</f>
        <v>42366</v>
      </c>
      <c r="C653" s="1">
        <f t="shared" ref="C653:AA653" si="12377">SUM(C630:C652)</f>
        <v>39021</v>
      </c>
      <c r="D653" s="14">
        <f t="shared" si="12377"/>
        <v>23393</v>
      </c>
      <c r="E653" s="1">
        <f t="shared" si="12377"/>
        <v>20897</v>
      </c>
      <c r="F653" s="14">
        <f t="shared" si="12377"/>
        <v>26461</v>
      </c>
      <c r="G653" s="1">
        <f t="shared" si="12377"/>
        <v>24618</v>
      </c>
      <c r="H653" s="14">
        <f t="shared" si="12377"/>
        <v>44623</v>
      </c>
      <c r="I653" s="1">
        <f t="shared" si="12377"/>
        <v>50161</v>
      </c>
      <c r="J653" s="14">
        <f t="shared" si="12377"/>
        <v>8576</v>
      </c>
      <c r="K653" s="1">
        <f t="shared" si="12377"/>
        <v>9020</v>
      </c>
      <c r="L653" s="14">
        <f t="shared" si="12377"/>
        <v>29530</v>
      </c>
      <c r="M653" s="1">
        <f t="shared" si="12377"/>
        <v>31711</v>
      </c>
      <c r="N653" s="14">
        <f t="shared" si="12377"/>
        <v>47276</v>
      </c>
      <c r="O653" s="1">
        <f t="shared" si="12377"/>
        <v>47679</v>
      </c>
      <c r="P653" s="14">
        <f t="shared" si="12377"/>
        <v>26237</v>
      </c>
      <c r="Q653" s="1">
        <f t="shared" si="12377"/>
        <v>26151</v>
      </c>
      <c r="R653" s="14">
        <f t="shared" si="12377"/>
        <v>32973</v>
      </c>
      <c r="S653" s="1">
        <f t="shared" si="12377"/>
        <v>33730</v>
      </c>
      <c r="T653" s="14">
        <f t="shared" si="12377"/>
        <v>11191</v>
      </c>
      <c r="U653" s="1">
        <f t="shared" si="12377"/>
        <v>11211</v>
      </c>
      <c r="V653" s="14">
        <f t="shared" si="12377"/>
        <v>34524</v>
      </c>
      <c r="W653" s="1">
        <f t="shared" si="12377"/>
        <v>40713</v>
      </c>
      <c r="X653" s="14">
        <f t="shared" si="12377"/>
        <v>27744</v>
      </c>
      <c r="Y653" s="1">
        <f t="shared" si="12377"/>
        <v>17199</v>
      </c>
      <c r="Z653" s="14">
        <f t="shared" si="12377"/>
        <v>55556</v>
      </c>
      <c r="AA653" s="1">
        <f t="shared" si="12377"/>
        <v>57553</v>
      </c>
      <c r="AB653" s="166">
        <f t="shared" ref="AB653:AC653" si="12378">SUM(AB629:AB652)</f>
        <v>410450</v>
      </c>
      <c r="AC653" s="167">
        <f t="shared" si="12378"/>
        <v>409664</v>
      </c>
      <c r="BI653" s="251" t="s">
        <v>13</v>
      </c>
      <c r="BJ653" s="147">
        <f>SUM(BJ629:BJ652)</f>
        <v>1</v>
      </c>
      <c r="BK653" s="148">
        <f t="shared" ref="BK653:CK653" si="12379">SUM(BK629:BK652)</f>
        <v>1</v>
      </c>
      <c r="BL653" s="147">
        <f t="shared" si="12379"/>
        <v>1</v>
      </c>
      <c r="BM653" s="148">
        <f t="shared" si="12379"/>
        <v>1.0000000000000002</v>
      </c>
      <c r="BN653" s="147">
        <f t="shared" si="12379"/>
        <v>1</v>
      </c>
      <c r="BO653" s="148">
        <f t="shared" si="12379"/>
        <v>1</v>
      </c>
      <c r="BP653" s="147">
        <f t="shared" si="12379"/>
        <v>1</v>
      </c>
      <c r="BQ653" s="148">
        <f t="shared" si="12379"/>
        <v>0.99999999999999989</v>
      </c>
      <c r="BR653" s="147">
        <f t="shared" si="12379"/>
        <v>1</v>
      </c>
      <c r="BS653" s="148">
        <f t="shared" si="12379"/>
        <v>1.0000000000000002</v>
      </c>
      <c r="BT653" s="147">
        <f t="shared" si="12379"/>
        <v>1.0000000000000002</v>
      </c>
      <c r="BU653" s="148">
        <f t="shared" si="12379"/>
        <v>1</v>
      </c>
      <c r="BV653" s="147">
        <f t="shared" si="12379"/>
        <v>1.0000000000000002</v>
      </c>
      <c r="BW653" s="148">
        <f t="shared" si="12379"/>
        <v>0.99999999999999989</v>
      </c>
      <c r="BX653" s="147">
        <f t="shared" si="12379"/>
        <v>1</v>
      </c>
      <c r="BY653" s="148">
        <f t="shared" si="12379"/>
        <v>1</v>
      </c>
      <c r="BZ653" s="147">
        <f t="shared" si="12379"/>
        <v>1</v>
      </c>
      <c r="CA653" s="148">
        <f t="shared" si="12379"/>
        <v>1</v>
      </c>
      <c r="CB653" s="147">
        <f t="shared" si="12379"/>
        <v>1</v>
      </c>
      <c r="CC653" s="148">
        <f t="shared" si="12379"/>
        <v>0.99999999999999989</v>
      </c>
      <c r="CD653" s="147">
        <f t="shared" si="12379"/>
        <v>0.99999999999999989</v>
      </c>
      <c r="CE653" s="148">
        <f t="shared" si="12379"/>
        <v>0.99999999999999989</v>
      </c>
      <c r="CF653" s="147">
        <f t="shared" si="12379"/>
        <v>0.99999999999999989</v>
      </c>
      <c r="CG653" s="148">
        <f t="shared" si="12379"/>
        <v>1</v>
      </c>
      <c r="CH653" s="147">
        <f t="shared" si="12379"/>
        <v>0.99999999999999989</v>
      </c>
      <c r="CI653" s="148">
        <f t="shared" si="12379"/>
        <v>1</v>
      </c>
      <c r="CJ653" s="147">
        <f t="shared" si="12379"/>
        <v>0.99999999999999978</v>
      </c>
      <c r="CK653" s="148">
        <f t="shared" si="12379"/>
        <v>1</v>
      </c>
    </row>
    <row r="654" spans="1:89" ht="13.8" thickTop="1" x14ac:dyDescent="0.25">
      <c r="A654" s="178"/>
    </row>
    <row r="656" spans="1:89" x14ac:dyDescent="0.25">
      <c r="A656" s="299">
        <f>+A625+1</f>
        <v>45252</v>
      </c>
      <c r="B656" s="299"/>
      <c r="C656" s="299"/>
      <c r="D656" s="299"/>
      <c r="BI656" s="298">
        <f>+BI594+2</f>
        <v>45252</v>
      </c>
      <c r="BJ656" s="298"/>
      <c r="BK656" s="298"/>
      <c r="BL656" s="298"/>
    </row>
    <row r="657" spans="1:89" ht="13.8" thickBot="1" x14ac:dyDescent="0.3">
      <c r="AE657" t="s">
        <v>84</v>
      </c>
    </row>
    <row r="658" spans="1:89" ht="14.4" thickTop="1" thickBot="1" x14ac:dyDescent="0.3">
      <c r="A658" s="290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0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0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5">
      <c r="A659" s="291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68" t="s">
        <v>14</v>
      </c>
      <c r="AC659" s="169" t="s">
        <v>15</v>
      </c>
      <c r="AE659" s="291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68" t="s">
        <v>14</v>
      </c>
      <c r="BG659" s="169" t="s">
        <v>15</v>
      </c>
      <c r="BI659" s="291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8" thickTop="1" x14ac:dyDescent="0.25">
      <c r="A660" s="119" t="s">
        <v>16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1"/>
      <c r="AA660" s="176"/>
      <c r="AB660" s="162">
        <f t="shared" ref="AB660:AB683" si="12380">B660+D660+F660+H660+J660+L660+N660+P660+R660+T660+V660+X660+Z660</f>
        <v>0</v>
      </c>
      <c r="AC660" s="163">
        <f>C660+E660+G660+I660+K660+M660+O660+Q660+S660+U660+W660+Y660+AA660</f>
        <v>0</v>
      </c>
      <c r="AE660" s="254" t="str">
        <f>$AE$9</f>
        <v>07:00 - 07:59</v>
      </c>
      <c r="AF660" s="120">
        <f t="shared" ref="AF660:AO662" si="12381">SUMIF($A$9:$A$32,$AE660,B$660:B$683)</f>
        <v>5231</v>
      </c>
      <c r="AG660" s="177">
        <f t="shared" si="12381"/>
        <v>1965</v>
      </c>
      <c r="AH660" s="121">
        <f t="shared" si="12381"/>
        <v>2282</v>
      </c>
      <c r="AI660" s="172">
        <f t="shared" si="12381"/>
        <v>1902</v>
      </c>
      <c r="AJ660" s="120">
        <f t="shared" si="12381"/>
        <v>3166</v>
      </c>
      <c r="AK660" s="122">
        <f t="shared" si="12381"/>
        <v>1542</v>
      </c>
      <c r="AL660" s="121">
        <f t="shared" si="12381"/>
        <v>4219</v>
      </c>
      <c r="AM660" s="172">
        <f t="shared" si="12381"/>
        <v>2686</v>
      </c>
      <c r="AN660" s="120">
        <f t="shared" si="12381"/>
        <v>376</v>
      </c>
      <c r="AO660" s="122">
        <f t="shared" si="12381"/>
        <v>1315</v>
      </c>
      <c r="AP660" s="121">
        <f t="shared" ref="AP660:AY662" si="12382">SUMIF($A$9:$A$32,$AE660,L$660:L$683)</f>
        <v>1458</v>
      </c>
      <c r="AQ660" s="120">
        <f t="shared" si="12382"/>
        <v>4445</v>
      </c>
      <c r="AR660" s="171">
        <f t="shared" si="12382"/>
        <v>3607</v>
      </c>
      <c r="AS660" s="173">
        <f t="shared" si="12382"/>
        <v>5046</v>
      </c>
      <c r="AT660" s="120">
        <f t="shared" si="12382"/>
        <v>2780</v>
      </c>
      <c r="AU660" s="122">
        <f t="shared" si="12382"/>
        <v>2483</v>
      </c>
      <c r="AV660" s="121">
        <f t="shared" si="12382"/>
        <v>3433</v>
      </c>
      <c r="AW660" s="172">
        <f t="shared" si="12382"/>
        <v>2497</v>
      </c>
      <c r="AX660" s="120">
        <f t="shared" si="12382"/>
        <v>505</v>
      </c>
      <c r="AY660" s="122">
        <f t="shared" si="12382"/>
        <v>2179</v>
      </c>
      <c r="AZ660" s="121">
        <f t="shared" ref="AZ660:BE662" si="12383">SUMIF($A$9:$A$32,$AE660,V$660:V$683)</f>
        <v>1814</v>
      </c>
      <c r="BA660" s="172">
        <f t="shared" si="12383"/>
        <v>4452</v>
      </c>
      <c r="BB660" s="120">
        <f t="shared" si="12383"/>
        <v>2347</v>
      </c>
      <c r="BC660" s="122">
        <f t="shared" si="12383"/>
        <v>2252</v>
      </c>
      <c r="BD660" s="21">
        <f t="shared" si="12383"/>
        <v>5815</v>
      </c>
      <c r="BE660" s="176">
        <f t="shared" si="12383"/>
        <v>3422</v>
      </c>
      <c r="BF660" s="162">
        <f>AF660+AH660+AJ660+AL660+AN660+AP660+AR660+AT660+AV660+AX660+AZ660+BB660+BD660</f>
        <v>37033</v>
      </c>
      <c r="BG660" s="163">
        <f>AG660+AI660+AK660+AM660+AO660+AQ660+AS660+AU660+AW660+AY660+BA660+BC660+BE660</f>
        <v>36186</v>
      </c>
      <c r="BI660" s="119" t="s">
        <v>16</v>
      </c>
      <c r="BJ660" s="123">
        <f>B660/B684</f>
        <v>0</v>
      </c>
      <c r="BK660" s="124">
        <f t="shared" ref="BK660" si="12384">C660/C684</f>
        <v>0</v>
      </c>
      <c r="BL660" s="125">
        <f t="shared" ref="BL660" si="12385">D660/D684</f>
        <v>0</v>
      </c>
      <c r="BM660" s="126">
        <f t="shared" ref="BM660" si="12386">E660/E684</f>
        <v>0</v>
      </c>
      <c r="BN660" s="123">
        <f t="shared" ref="BN660" si="12387">F660/F684</f>
        <v>0</v>
      </c>
      <c r="BO660" s="124">
        <f t="shared" ref="BO660" si="12388">G660/G684</f>
        <v>0</v>
      </c>
      <c r="BP660" s="125">
        <f t="shared" ref="BP660" si="12389">H660/H684</f>
        <v>0</v>
      </c>
      <c r="BQ660" s="126">
        <f t="shared" ref="BQ660" si="12390">I660/I684</f>
        <v>0</v>
      </c>
      <c r="BR660" s="123">
        <f t="shared" ref="BR660" si="12391">J660/J684</f>
        <v>0</v>
      </c>
      <c r="BS660" s="124">
        <f t="shared" ref="BS660" si="12392">K660/K684</f>
        <v>0</v>
      </c>
      <c r="BT660" s="125">
        <f t="shared" ref="BT660" si="12393">L660/L684</f>
        <v>0</v>
      </c>
      <c r="BU660" s="123">
        <f t="shared" ref="BU660" si="12394">M660/M684</f>
        <v>0</v>
      </c>
      <c r="BV660" s="127">
        <f t="shared" ref="BV660" si="12395">N660/N684</f>
        <v>0</v>
      </c>
      <c r="BW660" s="128">
        <f t="shared" ref="BW660" si="12396">O660/O684</f>
        <v>0</v>
      </c>
      <c r="BX660" s="123">
        <f t="shared" ref="BX660" si="12397">P660/P684</f>
        <v>0</v>
      </c>
      <c r="BY660" s="124">
        <f t="shared" ref="BY660" si="12398">Q660/Q684</f>
        <v>0</v>
      </c>
      <c r="BZ660" s="125">
        <f t="shared" ref="BZ660" si="12399">R660/R684</f>
        <v>0</v>
      </c>
      <c r="CA660" s="126">
        <f t="shared" ref="CA660" si="12400">S660/S684</f>
        <v>0</v>
      </c>
      <c r="CB660" s="123">
        <f t="shared" ref="CB660" si="12401">T660/T684</f>
        <v>0</v>
      </c>
      <c r="CC660" s="124">
        <f t="shared" ref="CC660" si="12402">U660/U684</f>
        <v>0</v>
      </c>
      <c r="CD660" s="125">
        <f t="shared" ref="CD660" si="12403">V660/V684</f>
        <v>0</v>
      </c>
      <c r="CE660" s="126">
        <f t="shared" ref="CE660" si="12404">W660/W684</f>
        <v>0</v>
      </c>
      <c r="CF660" s="123">
        <f t="shared" ref="CF660" si="12405">X660/X684</f>
        <v>0</v>
      </c>
      <c r="CG660" s="124">
        <f t="shared" ref="CG660" si="12406">Y660/Y684</f>
        <v>0</v>
      </c>
      <c r="CH660" s="125">
        <f t="shared" ref="CH660" si="12407">Z660/Z684</f>
        <v>0</v>
      </c>
      <c r="CI660" s="123">
        <f t="shared" ref="CI660" si="12408">AA660/AA684</f>
        <v>0</v>
      </c>
      <c r="CJ660" s="129">
        <f t="shared" ref="CJ660" si="12409">AB660/AB684</f>
        <v>0</v>
      </c>
      <c r="CK660" s="130">
        <f t="shared" ref="CK660" si="12410">AC660/AC684</f>
        <v>0</v>
      </c>
    </row>
    <row r="661" spans="1:89" x14ac:dyDescent="0.25">
      <c r="A661" s="131" t="s">
        <v>17</v>
      </c>
      <c r="B661" s="180">
        <v>665</v>
      </c>
      <c r="C661" s="181">
        <v>0</v>
      </c>
      <c r="D661" s="182">
        <v>494</v>
      </c>
      <c r="E661" s="183">
        <v>1</v>
      </c>
      <c r="F661" s="180">
        <v>613</v>
      </c>
      <c r="G661" s="184">
        <v>6</v>
      </c>
      <c r="H661" s="182">
        <v>575</v>
      </c>
      <c r="I661" s="183">
        <v>54</v>
      </c>
      <c r="J661" s="180">
        <v>23</v>
      </c>
      <c r="K661" s="184">
        <v>26</v>
      </c>
      <c r="L661" s="182">
        <v>69</v>
      </c>
      <c r="M661" s="180">
        <v>158</v>
      </c>
      <c r="N661" s="185">
        <v>275</v>
      </c>
      <c r="O661" s="186">
        <v>238</v>
      </c>
      <c r="P661" s="180">
        <v>88</v>
      </c>
      <c r="Q661" s="184">
        <v>114</v>
      </c>
      <c r="R661" s="182">
        <v>83</v>
      </c>
      <c r="S661" s="183">
        <v>178</v>
      </c>
      <c r="T661" s="180">
        <v>0</v>
      </c>
      <c r="U661" s="184">
        <v>71</v>
      </c>
      <c r="V661" s="182">
        <v>29</v>
      </c>
      <c r="W661" s="183">
        <v>158</v>
      </c>
      <c r="X661" s="180">
        <v>4</v>
      </c>
      <c r="Y661" s="184">
        <v>88</v>
      </c>
      <c r="Z661" s="182">
        <v>73</v>
      </c>
      <c r="AA661" s="180">
        <v>131</v>
      </c>
      <c r="AB661" s="162">
        <f t="shared" si="12380"/>
        <v>2991</v>
      </c>
      <c r="AC661" s="165">
        <f t="shared" ref="AC661:AC683" si="12411">SUM(C661,E661,G661,I661,K661,M661,O661,Q661,S661,U661,W661,Y661,AA661)</f>
        <v>1223</v>
      </c>
      <c r="AE661" s="256" t="str">
        <f>$AE$10</f>
        <v>08:00 - 08:59</v>
      </c>
      <c r="AF661" s="120">
        <f t="shared" si="12381"/>
        <v>3789</v>
      </c>
      <c r="AG661" s="181">
        <f t="shared" si="12381"/>
        <v>1575</v>
      </c>
      <c r="AH661" s="182">
        <f t="shared" si="12381"/>
        <v>1873</v>
      </c>
      <c r="AI661" s="183">
        <f t="shared" si="12381"/>
        <v>1530</v>
      </c>
      <c r="AJ661" s="180">
        <f t="shared" si="12381"/>
        <v>1995</v>
      </c>
      <c r="AK661" s="184">
        <f t="shared" si="12381"/>
        <v>1213</v>
      </c>
      <c r="AL661" s="182">
        <f t="shared" si="12381"/>
        <v>3306</v>
      </c>
      <c r="AM661" s="183">
        <f t="shared" si="12381"/>
        <v>2612</v>
      </c>
      <c r="AN661" s="180">
        <f t="shared" si="12381"/>
        <v>288</v>
      </c>
      <c r="AO661" s="184">
        <f t="shared" si="12381"/>
        <v>1069</v>
      </c>
      <c r="AP661" s="182">
        <f t="shared" si="12382"/>
        <v>1216</v>
      </c>
      <c r="AQ661" s="180">
        <f t="shared" si="12382"/>
        <v>4313</v>
      </c>
      <c r="AR661" s="185">
        <f t="shared" si="12382"/>
        <v>2706</v>
      </c>
      <c r="AS661" s="186">
        <f t="shared" si="12382"/>
        <v>4543</v>
      </c>
      <c r="AT661" s="180">
        <f t="shared" si="12382"/>
        <v>2090</v>
      </c>
      <c r="AU661" s="184">
        <f t="shared" si="12382"/>
        <v>2156</v>
      </c>
      <c r="AV661" s="182">
        <f t="shared" si="12382"/>
        <v>2612</v>
      </c>
      <c r="AW661" s="183">
        <f t="shared" si="12382"/>
        <v>2036</v>
      </c>
      <c r="AX661" s="180">
        <f t="shared" si="12382"/>
        <v>352</v>
      </c>
      <c r="AY661" s="184">
        <f t="shared" si="12382"/>
        <v>1556</v>
      </c>
      <c r="AZ661" s="182">
        <f t="shared" si="12383"/>
        <v>1233</v>
      </c>
      <c r="BA661" s="183">
        <f t="shared" si="12383"/>
        <v>3610</v>
      </c>
      <c r="BB661" s="180">
        <f t="shared" si="12383"/>
        <v>2016</v>
      </c>
      <c r="BC661" s="184">
        <f t="shared" si="12383"/>
        <v>2053</v>
      </c>
      <c r="BD661" s="182">
        <f t="shared" si="12383"/>
        <v>4470</v>
      </c>
      <c r="BE661" s="180">
        <f t="shared" si="12383"/>
        <v>3376</v>
      </c>
      <c r="BF661" s="164">
        <f>SUM(AF661,AH661,AJ661,AL661,AN661,AP661,AR661,AT661,AV661,AX661,AZ661,BB661,BD661)</f>
        <v>27946</v>
      </c>
      <c r="BG661" s="165">
        <f>SUM(AG661,AI661,AK661,AM661,AO661,AQ661,AS661,AU661,AW661,AY661,BA661,BC661,BE661)</f>
        <v>31642</v>
      </c>
      <c r="BI661" s="131" t="s">
        <v>17</v>
      </c>
      <c r="BJ661" s="123">
        <f>B661/B684</f>
        <v>1.5762776144875319E-2</v>
      </c>
      <c r="BK661" s="124">
        <f t="shared" ref="BK661" si="12412">C661/C684</f>
        <v>0</v>
      </c>
      <c r="BL661" s="125">
        <f t="shared" ref="BL661" si="12413">D661/D684</f>
        <v>2.06478578892372E-2</v>
      </c>
      <c r="BM661" s="126">
        <f t="shared" ref="BM661" si="12414">E661/E684</f>
        <v>4.6591809159949678E-5</v>
      </c>
      <c r="BN661" s="123">
        <f t="shared" ref="BN661" si="12415">F661/F684</f>
        <v>2.4119614400944324E-2</v>
      </c>
      <c r="BO661" s="124">
        <f t="shared" ref="BO661" si="12416">G661/G684</f>
        <v>2.4336821611097589E-4</v>
      </c>
      <c r="BP661" s="125">
        <f t="shared" ref="BP661" si="12417">H661/H684</f>
        <v>1.2855194616468063E-2</v>
      </c>
      <c r="BQ661" s="126">
        <f t="shared" ref="BQ661" si="12418">I661/I684</f>
        <v>1.0559868588302013E-3</v>
      </c>
      <c r="BR661" s="123">
        <f t="shared" ref="BR661" si="12419">J661/J684</f>
        <v>2.7384212406238837E-3</v>
      </c>
      <c r="BS661" s="124">
        <f t="shared" ref="BS661" si="12420">K661/K684</f>
        <v>2.976190476190476E-3</v>
      </c>
      <c r="BT661" s="125">
        <f t="shared" ref="BT661" si="12421">L661/L684</f>
        <v>2.2816705796765979E-3</v>
      </c>
      <c r="BU661" s="123">
        <f t="shared" ref="BU661" si="12422">M661/M684</f>
        <v>4.9433702521744574E-3</v>
      </c>
      <c r="BV661" s="127">
        <f t="shared" ref="BV661" si="12423">N661/N684</f>
        <v>5.8118646575226664E-3</v>
      </c>
      <c r="BW661" s="128">
        <f t="shared" ref="BW661" si="12424">O661/O684</f>
        <v>5.0425865502775544E-3</v>
      </c>
      <c r="BX661" s="123">
        <f t="shared" ref="BX661" si="12425">P661/P684</f>
        <v>3.2978563933443263E-3</v>
      </c>
      <c r="BY661" s="124">
        <f t="shared" ref="BY661" si="12426">Q661/Q684</f>
        <v>4.3247344461305008E-3</v>
      </c>
      <c r="BZ661" s="125">
        <f t="shared" ref="BZ661" si="12427">R661/R684</f>
        <v>2.4845092345915525E-3</v>
      </c>
      <c r="CA661" s="126">
        <f t="shared" ref="CA661" si="12428">S661/S684</f>
        <v>5.3248773483307405E-3</v>
      </c>
      <c r="CB661" s="123">
        <f t="shared" ref="CB661" si="12429">T661/T684</f>
        <v>0</v>
      </c>
      <c r="CC661" s="124">
        <f t="shared" ref="CC661" si="12430">U661/U684</f>
        <v>6.3699982056343082E-3</v>
      </c>
      <c r="CD661" s="125">
        <f t="shared" ref="CD661" si="12431">V661/V684</f>
        <v>8.19093348397119E-4</v>
      </c>
      <c r="CE661" s="126">
        <f t="shared" ref="CE661" si="12432">W661/W684</f>
        <v>3.8363481850188174E-3</v>
      </c>
      <c r="CF661" s="123">
        <f t="shared" ref="CF661" si="12433">X661/X684</f>
        <v>1.4462884622337926E-4</v>
      </c>
      <c r="CG661" s="124">
        <f t="shared" ref="CG661" si="12434">Y661/Y684</f>
        <v>5.1540353754246223E-3</v>
      </c>
      <c r="CH661" s="125">
        <f t="shared" ref="CH661" si="12435">Z661/Z684</f>
        <v>1.292104005522417E-3</v>
      </c>
      <c r="CI661" s="123">
        <f t="shared" ref="CI661" si="12436">AA661/AA684</f>
        <v>2.2430354605071658E-3</v>
      </c>
      <c r="CJ661" s="129">
        <f t="shared" ref="CJ661" si="12437">AB661/AB684</f>
        <v>7.2385903262810929E-3</v>
      </c>
      <c r="CK661" s="130">
        <f t="shared" ref="CK661" si="12438">AC661/AC684</f>
        <v>2.9657831559036789E-3</v>
      </c>
    </row>
    <row r="662" spans="1:89" ht="13.8" thickBot="1" x14ac:dyDescent="0.3">
      <c r="A662" s="139" t="s">
        <v>18</v>
      </c>
      <c r="B662" s="187">
        <v>2816</v>
      </c>
      <c r="C662" s="188">
        <v>458</v>
      </c>
      <c r="D662" s="189">
        <v>1738</v>
      </c>
      <c r="E662" s="190">
        <v>358</v>
      </c>
      <c r="F662" s="187">
        <v>2147</v>
      </c>
      <c r="G662" s="191">
        <v>335</v>
      </c>
      <c r="H662" s="189">
        <v>2542</v>
      </c>
      <c r="I662" s="190">
        <v>671</v>
      </c>
      <c r="J662" s="187">
        <v>120</v>
      </c>
      <c r="K662" s="191">
        <v>349</v>
      </c>
      <c r="L662" s="189">
        <v>502</v>
      </c>
      <c r="M662" s="187">
        <v>1693</v>
      </c>
      <c r="N662" s="192">
        <v>1645</v>
      </c>
      <c r="O662" s="193">
        <v>2218</v>
      </c>
      <c r="P662" s="187">
        <v>1063</v>
      </c>
      <c r="Q662" s="191">
        <v>1067</v>
      </c>
      <c r="R662" s="189">
        <v>1538</v>
      </c>
      <c r="S662" s="190">
        <v>1196</v>
      </c>
      <c r="T662" s="187">
        <v>138</v>
      </c>
      <c r="U662" s="191">
        <v>780</v>
      </c>
      <c r="V662" s="189">
        <v>799</v>
      </c>
      <c r="W662" s="190">
        <v>1759</v>
      </c>
      <c r="X662" s="187">
        <v>1080</v>
      </c>
      <c r="Y662" s="191">
        <v>1013</v>
      </c>
      <c r="Z662" s="189">
        <v>2851</v>
      </c>
      <c r="AA662" s="187">
        <v>1513</v>
      </c>
      <c r="AB662" s="162">
        <f t="shared" si="12380"/>
        <v>18979</v>
      </c>
      <c r="AC662" s="165">
        <f t="shared" si="12411"/>
        <v>13410</v>
      </c>
      <c r="AE662" s="254">
        <f>$AE$11</f>
        <v>0</v>
      </c>
      <c r="AF662" s="120">
        <f t="shared" si="12381"/>
        <v>0</v>
      </c>
      <c r="AG662" s="188">
        <f t="shared" si="12381"/>
        <v>0</v>
      </c>
      <c r="AH662" s="189">
        <f t="shared" si="12381"/>
        <v>0</v>
      </c>
      <c r="AI662" s="190">
        <f t="shared" si="12381"/>
        <v>0</v>
      </c>
      <c r="AJ662" s="187">
        <f t="shared" si="12381"/>
        <v>0</v>
      </c>
      <c r="AK662" s="191">
        <f t="shared" si="12381"/>
        <v>0</v>
      </c>
      <c r="AL662" s="189">
        <f t="shared" si="12381"/>
        <v>0</v>
      </c>
      <c r="AM662" s="190">
        <f t="shared" si="12381"/>
        <v>0</v>
      </c>
      <c r="AN662" s="187">
        <f t="shared" si="12381"/>
        <v>0</v>
      </c>
      <c r="AO662" s="191">
        <f t="shared" si="12381"/>
        <v>0</v>
      </c>
      <c r="AP662" s="189">
        <f t="shared" si="12382"/>
        <v>0</v>
      </c>
      <c r="AQ662" s="187">
        <f t="shared" si="12382"/>
        <v>0</v>
      </c>
      <c r="AR662" s="192">
        <f t="shared" si="12382"/>
        <v>0</v>
      </c>
      <c r="AS662" s="193">
        <f t="shared" si="12382"/>
        <v>0</v>
      </c>
      <c r="AT662" s="187">
        <f t="shared" si="12382"/>
        <v>0</v>
      </c>
      <c r="AU662" s="191">
        <f t="shared" si="12382"/>
        <v>0</v>
      </c>
      <c r="AV662" s="189">
        <f t="shared" si="12382"/>
        <v>0</v>
      </c>
      <c r="AW662" s="190">
        <f t="shared" si="12382"/>
        <v>0</v>
      </c>
      <c r="AX662" s="187">
        <f t="shared" si="12382"/>
        <v>0</v>
      </c>
      <c r="AY662" s="191">
        <f t="shared" si="12382"/>
        <v>0</v>
      </c>
      <c r="AZ662" s="189">
        <f t="shared" si="12383"/>
        <v>0</v>
      </c>
      <c r="BA662" s="190">
        <f t="shared" si="12383"/>
        <v>0</v>
      </c>
      <c r="BB662" s="187">
        <f t="shared" si="12383"/>
        <v>0</v>
      </c>
      <c r="BC662" s="191">
        <f t="shared" si="12383"/>
        <v>0</v>
      </c>
      <c r="BD662" s="189">
        <f t="shared" si="12383"/>
        <v>0</v>
      </c>
      <c r="BE662" s="187">
        <f t="shared" si="12383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18</v>
      </c>
      <c r="BJ662" s="123">
        <f>B662/B684</f>
        <v>6.6748838532284055E-2</v>
      </c>
      <c r="BK662" s="124">
        <f t="shared" ref="BK662" si="12439">C662/C684</f>
        <v>1.1558651322430851E-2</v>
      </c>
      <c r="BL662" s="125">
        <f t="shared" ref="BL662" si="12440">D662/D684</f>
        <v>7.2643678160919545E-2</v>
      </c>
      <c r="BM662" s="126">
        <f t="shared" ref="BM662" si="12441">E662/E684</f>
        <v>1.6679867679261984E-2</v>
      </c>
      <c r="BN662" s="123">
        <f t="shared" ref="BN662" si="12442">F662/F684</f>
        <v>8.4477670666928975E-2</v>
      </c>
      <c r="BO662" s="124">
        <f t="shared" ref="BO662" si="12443">G662/G684</f>
        <v>1.3588058732862821E-2</v>
      </c>
      <c r="BP662" s="125">
        <f t="shared" ref="BP662" si="12444">H662/H684</f>
        <v>5.6831138634890116E-2</v>
      </c>
      <c r="BQ662" s="126">
        <f t="shared" ref="BQ662" si="12445">I662/I684</f>
        <v>1.3121614486575279E-2</v>
      </c>
      <c r="BR662" s="123">
        <f t="shared" ref="BR662" si="12446">J662/J684</f>
        <v>1.4287415168472437E-2</v>
      </c>
      <c r="BS662" s="124">
        <f t="shared" ref="BS662" si="12447">K662/K684</f>
        <v>3.9949633699633696E-2</v>
      </c>
      <c r="BT662" s="125">
        <f t="shared" ref="BT662" si="12448">L662/L684</f>
        <v>1.6599980159386265E-2</v>
      </c>
      <c r="BU662" s="123">
        <f t="shared" ref="BU662" si="12449">M662/M684</f>
        <v>5.2969150866654151E-2</v>
      </c>
      <c r="BV662" s="127">
        <f t="shared" ref="BV662" si="12450">N662/N684</f>
        <v>3.4765517678635588E-2</v>
      </c>
      <c r="BW662" s="128">
        <f t="shared" ref="BW662" si="12451">O662/O684</f>
        <v>4.6993516674435361E-2</v>
      </c>
      <c r="BX662" s="123">
        <f t="shared" ref="BX662" si="12452">P662/P684</f>
        <v>3.9836606205966123E-2</v>
      </c>
      <c r="BY662" s="124">
        <f t="shared" ref="BY662" si="12453">Q662/Q684</f>
        <v>4.0477996965098635E-2</v>
      </c>
      <c r="BZ662" s="125">
        <f t="shared" ref="BZ662" si="12454">R662/R684</f>
        <v>4.6038255455443468E-2</v>
      </c>
      <c r="CA662" s="126">
        <f t="shared" ref="CA662" si="12455">S662/S684</f>
        <v>3.5778389374177336E-2</v>
      </c>
      <c r="CB662" s="123">
        <f t="shared" ref="CB662" si="12456">T662/T684</f>
        <v>1.2171458811077791E-2</v>
      </c>
      <c r="CC662" s="124">
        <f t="shared" ref="CC662" si="12457">U662/U684</f>
        <v>6.998026197739099E-2</v>
      </c>
      <c r="CD662" s="125">
        <f t="shared" ref="CD662" si="12458">V662/V684</f>
        <v>2.2567433978251658E-2</v>
      </c>
      <c r="CE662" s="126">
        <f t="shared" ref="CE662" si="12459">W662/W684</f>
        <v>4.2709724414228482E-2</v>
      </c>
      <c r="CF662" s="123">
        <f t="shared" ref="CF662" si="12460">X662/X684</f>
        <v>3.9049788480312396E-2</v>
      </c>
      <c r="CG662" s="124">
        <f t="shared" ref="CG662" si="12461">Y662/Y684</f>
        <v>5.93299754011948E-2</v>
      </c>
      <c r="CH662" s="125">
        <f t="shared" ref="CH662" si="12462">Z662/Z684</f>
        <v>5.0462856434854951E-2</v>
      </c>
      <c r="CI662" s="123">
        <f t="shared" ref="CI662" si="12463">AA662/AA684</f>
        <v>2.5906203448452989E-2</v>
      </c>
      <c r="CJ662" s="129">
        <f t="shared" ref="CJ662" si="12464">AB662/AB684</f>
        <v>4.5931529857067485E-2</v>
      </c>
      <c r="CK662" s="130">
        <f t="shared" ref="CK662" si="12465">AC662/AC684</f>
        <v>3.2519339428183427E-2</v>
      </c>
    </row>
    <row r="663" spans="1:89" ht="14.4" thickTop="1" thickBot="1" x14ac:dyDescent="0.3">
      <c r="A663" s="131" t="s">
        <v>19</v>
      </c>
      <c r="B663" s="180">
        <v>4918</v>
      </c>
      <c r="C663" s="181">
        <v>2032</v>
      </c>
      <c r="D663" s="182">
        <v>2281</v>
      </c>
      <c r="E663" s="183">
        <v>1570</v>
      </c>
      <c r="F663" s="180">
        <v>2920</v>
      </c>
      <c r="G663" s="184">
        <v>1428</v>
      </c>
      <c r="H663" s="182">
        <v>4255</v>
      </c>
      <c r="I663" s="183">
        <v>2431</v>
      </c>
      <c r="J663" s="180">
        <v>285</v>
      </c>
      <c r="K663" s="184">
        <v>963</v>
      </c>
      <c r="L663" s="182">
        <v>1344</v>
      </c>
      <c r="M663" s="180">
        <v>3315</v>
      </c>
      <c r="N663" s="185">
        <v>2928</v>
      </c>
      <c r="O663" s="186">
        <v>3975</v>
      </c>
      <c r="P663" s="180">
        <v>2203</v>
      </c>
      <c r="Q663" s="184">
        <v>2007</v>
      </c>
      <c r="R663" s="182">
        <v>2793</v>
      </c>
      <c r="S663" s="183">
        <v>2149</v>
      </c>
      <c r="T663" s="180">
        <v>409</v>
      </c>
      <c r="U663" s="184">
        <v>1555</v>
      </c>
      <c r="V663" s="182">
        <v>1617</v>
      </c>
      <c r="W663" s="183">
        <v>3672</v>
      </c>
      <c r="X663" s="180">
        <v>2089</v>
      </c>
      <c r="Y663" s="184">
        <v>1742</v>
      </c>
      <c r="Z663" s="182">
        <v>4489</v>
      </c>
      <c r="AA663" s="180">
        <v>3178</v>
      </c>
      <c r="AB663" s="162">
        <f t="shared" si="12380"/>
        <v>32531</v>
      </c>
      <c r="AC663" s="165">
        <f t="shared" si="12411"/>
        <v>30017</v>
      </c>
      <c r="AE663" s="251" t="s">
        <v>13</v>
      </c>
      <c r="AF663" s="14">
        <f t="shared" ref="AF663:BG663" si="12466">SUM(AF660:AF662)</f>
        <v>9020</v>
      </c>
      <c r="AG663" s="1">
        <f t="shared" si="12466"/>
        <v>3540</v>
      </c>
      <c r="AH663" s="14">
        <f t="shared" si="12466"/>
        <v>4155</v>
      </c>
      <c r="AI663" s="1">
        <f t="shared" si="12466"/>
        <v>3432</v>
      </c>
      <c r="AJ663" s="14">
        <f t="shared" si="12466"/>
        <v>5161</v>
      </c>
      <c r="AK663" s="1">
        <f t="shared" si="12466"/>
        <v>2755</v>
      </c>
      <c r="AL663" s="14">
        <f t="shared" si="12466"/>
        <v>7525</v>
      </c>
      <c r="AM663" s="1">
        <f t="shared" si="12466"/>
        <v>5298</v>
      </c>
      <c r="AN663" s="14">
        <f t="shared" si="12466"/>
        <v>664</v>
      </c>
      <c r="AO663" s="1">
        <f t="shared" si="12466"/>
        <v>2384</v>
      </c>
      <c r="AP663" s="14">
        <f t="shared" si="12466"/>
        <v>2674</v>
      </c>
      <c r="AQ663" s="1">
        <f t="shared" si="12466"/>
        <v>8758</v>
      </c>
      <c r="AR663" s="14">
        <f t="shared" si="12466"/>
        <v>6313</v>
      </c>
      <c r="AS663" s="1">
        <f t="shared" si="12466"/>
        <v>9589</v>
      </c>
      <c r="AT663" s="14">
        <f t="shared" si="12466"/>
        <v>4870</v>
      </c>
      <c r="AU663" s="1">
        <f t="shared" si="12466"/>
        <v>4639</v>
      </c>
      <c r="AV663" s="14">
        <f t="shared" si="12466"/>
        <v>6045</v>
      </c>
      <c r="AW663" s="1">
        <f t="shared" si="12466"/>
        <v>4533</v>
      </c>
      <c r="AX663" s="14">
        <f t="shared" si="12466"/>
        <v>857</v>
      </c>
      <c r="AY663" s="1">
        <f t="shared" si="12466"/>
        <v>3735</v>
      </c>
      <c r="AZ663" s="14">
        <f t="shared" si="12466"/>
        <v>3047</v>
      </c>
      <c r="BA663" s="1">
        <f t="shared" si="12466"/>
        <v>8062</v>
      </c>
      <c r="BB663" s="14">
        <f t="shared" si="12466"/>
        <v>4363</v>
      </c>
      <c r="BC663" s="1">
        <f t="shared" si="12466"/>
        <v>4305</v>
      </c>
      <c r="BD663" s="14">
        <f t="shared" si="12466"/>
        <v>10285</v>
      </c>
      <c r="BE663" s="1">
        <f t="shared" si="12466"/>
        <v>6798</v>
      </c>
      <c r="BF663" s="166">
        <f t="shared" si="12466"/>
        <v>64979</v>
      </c>
      <c r="BG663" s="167">
        <f t="shared" si="12466"/>
        <v>67828</v>
      </c>
      <c r="BI663" s="131" t="s">
        <v>19</v>
      </c>
      <c r="BJ663" s="123">
        <f>B663/B684</f>
        <v>0.11657343320375463</v>
      </c>
      <c r="BK663" s="124">
        <f t="shared" ref="BK663" si="12467">C663/C684</f>
        <v>5.128205128205128E-2</v>
      </c>
      <c r="BL663" s="125">
        <f t="shared" ref="BL663" si="12468">D663/D684</f>
        <v>9.5339602925809827E-2</v>
      </c>
      <c r="BM663" s="126">
        <f t="shared" ref="BM663" si="12469">E663/E684</f>
        <v>7.3149140381120997E-2</v>
      </c>
      <c r="BN663" s="123">
        <f t="shared" ref="BN663" si="12470">F663/F684</f>
        <v>0.11489277985441668</v>
      </c>
      <c r="BO663" s="124">
        <f t="shared" ref="BO663" si="12471">G663/G684</f>
        <v>5.7921635434412269E-2</v>
      </c>
      <c r="BP663" s="125">
        <f t="shared" ref="BP663" si="12472">H663/H684</f>
        <v>9.512844016186367E-2</v>
      </c>
      <c r="BQ663" s="126">
        <f t="shared" ref="BQ663" si="12473">I663/I684</f>
        <v>4.7538963959559616E-2</v>
      </c>
      <c r="BR663" s="123">
        <f t="shared" ref="BR663" si="12474">J663/J684</f>
        <v>3.3932611025122038E-2</v>
      </c>
      <c r="BS663" s="124">
        <f t="shared" ref="BS663" si="12475">K663/K684</f>
        <v>0.11023351648351648</v>
      </c>
      <c r="BT663" s="125">
        <f t="shared" ref="BT663" si="12476">L663/L684</f>
        <v>4.4442974769352862E-2</v>
      </c>
      <c r="BU663" s="123">
        <f t="shared" ref="BU663" si="12477">M663/M684</f>
        <v>0.10371691383517928</v>
      </c>
      <c r="BV663" s="127">
        <f t="shared" ref="BV663" si="12478">N663/N684</f>
        <v>6.1880508062641337E-2</v>
      </c>
      <c r="BW663" s="128">
        <f t="shared" ref="BW663" si="12479">O663/O684</f>
        <v>8.4219670325013776E-2</v>
      </c>
      <c r="BX663" s="123">
        <f t="shared" ref="BX663" si="12480">P663/P684</f>
        <v>8.2558836756108533E-2</v>
      </c>
      <c r="BY663" s="124">
        <f t="shared" ref="BY663" si="12481">Q663/Q684</f>
        <v>7.6138088012139601E-2</v>
      </c>
      <c r="BZ663" s="125">
        <f t="shared" ref="BZ663" si="12482">R663/R684</f>
        <v>8.3605232436315749E-2</v>
      </c>
      <c r="CA663" s="126">
        <f t="shared" ref="CA663" si="12483">S663/S684</f>
        <v>6.4287423716644726E-2</v>
      </c>
      <c r="CB663" s="123">
        <f t="shared" ref="CB663" si="12484">T663/T684</f>
        <v>3.6073381548774035E-2</v>
      </c>
      <c r="CC663" s="124">
        <f t="shared" ref="CC663" si="12485">U663/U684</f>
        <v>0.13951193253184999</v>
      </c>
      <c r="CD663" s="125">
        <f t="shared" ref="CD663" si="12486">V663/V684</f>
        <v>4.5671515322694534E-2</v>
      </c>
      <c r="CE663" s="126">
        <f t="shared" ref="CE663" si="12487">W663/W684</f>
        <v>8.9158674274614547E-2</v>
      </c>
      <c r="CF663" s="123">
        <f t="shared" ref="CF663" si="12488">X663/X684</f>
        <v>7.5532414940159817E-2</v>
      </c>
      <c r="CG663" s="124">
        <f t="shared" ref="CG663" si="12489">Y663/Y684</f>
        <v>0.10202647299988286</v>
      </c>
      <c r="CH663" s="125">
        <f t="shared" ref="CH663" si="12490">Z663/Z684</f>
        <v>7.9455546312193565E-2</v>
      </c>
      <c r="CI663" s="123">
        <f t="shared" ref="CI663" si="12491">AA663/AA684</f>
        <v>5.4415012927418113E-2</v>
      </c>
      <c r="CJ663" s="129">
        <f t="shared" ref="CJ663" si="12492">AB663/AB684</f>
        <v>7.872904777808433E-2</v>
      </c>
      <c r="CK663" s="130">
        <f t="shared" ref="CK663" si="12493">AC663/AC684</f>
        <v>7.2791425176419233E-2</v>
      </c>
    </row>
    <row r="664" spans="1:89" ht="13.8" thickTop="1" x14ac:dyDescent="0.25">
      <c r="A664" s="139" t="s">
        <v>20</v>
      </c>
      <c r="B664" s="266">
        <v>5231</v>
      </c>
      <c r="C664" s="267">
        <v>1965</v>
      </c>
      <c r="D664" s="268">
        <v>2282</v>
      </c>
      <c r="E664" s="269">
        <v>1902</v>
      </c>
      <c r="F664" s="266">
        <v>3166</v>
      </c>
      <c r="G664" s="270">
        <v>1542</v>
      </c>
      <c r="H664" s="268">
        <v>4219</v>
      </c>
      <c r="I664" s="269">
        <v>2686</v>
      </c>
      <c r="J664" s="266">
        <v>376</v>
      </c>
      <c r="K664" s="270">
        <v>1315</v>
      </c>
      <c r="L664" s="268">
        <v>1458</v>
      </c>
      <c r="M664" s="266">
        <v>4445</v>
      </c>
      <c r="N664" s="271">
        <v>3607</v>
      </c>
      <c r="O664" s="272">
        <v>5046</v>
      </c>
      <c r="P664" s="266">
        <v>2780</v>
      </c>
      <c r="Q664" s="270">
        <v>2483</v>
      </c>
      <c r="R664" s="268">
        <v>3433</v>
      </c>
      <c r="S664" s="269">
        <v>2497</v>
      </c>
      <c r="T664" s="266">
        <v>505</v>
      </c>
      <c r="U664" s="270">
        <v>2179</v>
      </c>
      <c r="V664" s="268">
        <v>1814</v>
      </c>
      <c r="W664" s="269">
        <v>4452</v>
      </c>
      <c r="X664" s="266">
        <v>2347</v>
      </c>
      <c r="Y664" s="270">
        <v>2252</v>
      </c>
      <c r="Z664" s="268">
        <v>5815</v>
      </c>
      <c r="AA664" s="266">
        <v>3422</v>
      </c>
      <c r="AB664" s="162">
        <f t="shared" si="12380"/>
        <v>37033</v>
      </c>
      <c r="AC664" s="165">
        <f t="shared" si="12411"/>
        <v>36186</v>
      </c>
      <c r="BI664" s="139" t="s">
        <v>20</v>
      </c>
      <c r="BJ664" s="123">
        <f>B664/B684</f>
        <v>0.12399260453209443</v>
      </c>
      <c r="BK664" s="124">
        <f t="shared" ref="BK664" si="12494">C664/C684</f>
        <v>4.9591156874621442E-2</v>
      </c>
      <c r="BL664" s="125">
        <f t="shared" ref="BL664" si="12495">D664/D684</f>
        <v>9.5381400208986417E-2</v>
      </c>
      <c r="BM664" s="126">
        <f t="shared" ref="BM664" si="12496">E664/E684</f>
        <v>8.8617621022224299E-2</v>
      </c>
      <c r="BN664" s="123">
        <f t="shared" ref="BN664" si="12497">F664/F684</f>
        <v>0.12457210308872713</v>
      </c>
      <c r="BO664" s="124">
        <f t="shared" ref="BO664" si="12498">G664/G684</f>
        <v>6.2545631540520813E-2</v>
      </c>
      <c r="BP664" s="125">
        <f t="shared" ref="BP664" si="12499">H664/H684</f>
        <v>9.4323593194571759E-2</v>
      </c>
      <c r="BQ664" s="126">
        <f t="shared" ref="BQ664" si="12500">I664/I684</f>
        <v>5.252556857070223E-2</v>
      </c>
      <c r="BR664" s="123">
        <f t="shared" ref="BR664" si="12501">J664/J684</f>
        <v>4.4767234194546972E-2</v>
      </c>
      <c r="BS664" s="124">
        <f t="shared" ref="BS664" si="12502">K664/K684</f>
        <v>0.15052655677655677</v>
      </c>
      <c r="BT664" s="125">
        <f t="shared" ref="BT664" si="12503">L664/L684</f>
        <v>4.8212691379253332E-2</v>
      </c>
      <c r="BU664" s="123">
        <f t="shared" ref="BU664" si="12504">M664/M684</f>
        <v>0.13907139728427509</v>
      </c>
      <c r="BV664" s="127">
        <f t="shared" ref="BV664" si="12505">N664/N684</f>
        <v>7.6230530253397294E-2</v>
      </c>
      <c r="BW664" s="128">
        <f t="shared" ref="BW664" si="12506">O664/O684</f>
        <v>0.10691130980126276</v>
      </c>
      <c r="BX664" s="123">
        <f t="shared" ref="BX664" si="12507">P664/P684</f>
        <v>0.10418228151701395</v>
      </c>
      <c r="BY664" s="124">
        <f t="shared" ref="BY664" si="12508">Q664/Q684</f>
        <v>9.4195751138088007E-2</v>
      </c>
      <c r="BZ664" s="125">
        <f t="shared" ref="BZ664" si="12509">R664/R684</f>
        <v>0.10276289400425061</v>
      </c>
      <c r="CA664" s="126">
        <f t="shared" ref="CA664" si="12510">S664/S684</f>
        <v>7.4697858083044161E-2</v>
      </c>
      <c r="CB664" s="123">
        <f t="shared" ref="CB664" si="12511">T664/T684</f>
        <v>4.4540483330393364E-2</v>
      </c>
      <c r="CC664" s="124">
        <f t="shared" ref="CC664" si="12512">U664/U684</f>
        <v>0.19549614211376279</v>
      </c>
      <c r="CD664" s="125">
        <f t="shared" ref="CD664" si="12513">V664/V684</f>
        <v>5.1235701172150823E-2</v>
      </c>
      <c r="CE664" s="126">
        <f t="shared" ref="CE664" si="12514">W664/W684</f>
        <v>0.10809760835255554</v>
      </c>
      <c r="CF664" s="123">
        <f t="shared" ref="CF664" si="12515">X664/X684</f>
        <v>8.486097552156778E-2</v>
      </c>
      <c r="CG664" s="124">
        <f t="shared" ref="CG664" si="12516">Y664/Y684</f>
        <v>0.131896450743821</v>
      </c>
      <c r="CH664" s="125">
        <f t="shared" ref="CH664" si="12517">Z664/Z684</f>
        <v>0.10292581907003912</v>
      </c>
      <c r="CI664" s="123">
        <f t="shared" ref="CI664" si="12518">AA664/AA684</f>
        <v>5.8592880502713898E-2</v>
      </c>
      <c r="CJ664" s="129">
        <f t="shared" ref="CJ664" si="12519">AB664/AB684</f>
        <v>8.9624445186615748E-2</v>
      </c>
      <c r="CK664" s="130">
        <f t="shared" ref="CK664" si="12520">AC664/AC684</f>
        <v>8.7751291316051125E-2</v>
      </c>
    </row>
    <row r="665" spans="1:89" ht="13.8" thickBot="1" x14ac:dyDescent="0.3">
      <c r="A665" s="131" t="s">
        <v>21</v>
      </c>
      <c r="B665" s="273">
        <v>3789</v>
      </c>
      <c r="C665" s="274">
        <v>1575</v>
      </c>
      <c r="D665" s="275">
        <v>1873</v>
      </c>
      <c r="E665" s="276">
        <v>1530</v>
      </c>
      <c r="F665" s="273">
        <v>1995</v>
      </c>
      <c r="G665" s="277">
        <v>1213</v>
      </c>
      <c r="H665" s="275">
        <v>3306</v>
      </c>
      <c r="I665" s="276">
        <v>2612</v>
      </c>
      <c r="J665" s="273">
        <v>288</v>
      </c>
      <c r="K665" s="277">
        <v>1069</v>
      </c>
      <c r="L665" s="275">
        <v>1216</v>
      </c>
      <c r="M665" s="273">
        <v>4313</v>
      </c>
      <c r="N665" s="278">
        <v>2706</v>
      </c>
      <c r="O665" s="279">
        <v>4543</v>
      </c>
      <c r="P665" s="273">
        <v>2090</v>
      </c>
      <c r="Q665" s="277">
        <v>2156</v>
      </c>
      <c r="R665" s="275">
        <v>2612</v>
      </c>
      <c r="S665" s="276">
        <v>2036</v>
      </c>
      <c r="T665" s="273">
        <v>352</v>
      </c>
      <c r="U665" s="277">
        <v>1556</v>
      </c>
      <c r="V665" s="275">
        <v>1233</v>
      </c>
      <c r="W665" s="276">
        <v>3610</v>
      </c>
      <c r="X665" s="273">
        <v>2016</v>
      </c>
      <c r="Y665" s="277">
        <v>2053</v>
      </c>
      <c r="Z665" s="275">
        <v>4470</v>
      </c>
      <c r="AA665" s="273">
        <v>3376</v>
      </c>
      <c r="AB665" s="162">
        <f t="shared" si="12380"/>
        <v>27946</v>
      </c>
      <c r="AC665" s="165">
        <f t="shared" si="12411"/>
        <v>31642</v>
      </c>
      <c r="AE665" t="s">
        <v>85</v>
      </c>
      <c r="BI665" s="131" t="s">
        <v>21</v>
      </c>
      <c r="BJ665" s="123">
        <f>B665/B684</f>
        <v>8.9812268891627953E-2</v>
      </c>
      <c r="BK665" s="124">
        <f t="shared" ref="BK665" si="12521">C665/C684</f>
        <v>3.9748637189582069E-2</v>
      </c>
      <c r="BL665" s="125">
        <f t="shared" ref="BL665" si="12522">D665/D684</f>
        <v>7.8286311389759666E-2</v>
      </c>
      <c r="BM665" s="126">
        <f t="shared" ref="BM665" si="12523">E665/E684</f>
        <v>7.1285468014723005E-2</v>
      </c>
      <c r="BN665" s="123">
        <f t="shared" ref="BN665" si="12524">F665/F684</f>
        <v>7.8496950619712763E-2</v>
      </c>
      <c r="BO665" s="124">
        <f t="shared" ref="BO665" si="12525">G665/G684</f>
        <v>4.9200941023768964E-2</v>
      </c>
      <c r="BP665" s="125">
        <f t="shared" ref="BP665" si="12526">H665/H684</f>
        <v>7.3911779829640728E-2</v>
      </c>
      <c r="BQ665" s="126">
        <f t="shared" ref="BQ665" si="12527">I665/I684</f>
        <v>5.1078475467860845E-2</v>
      </c>
      <c r="BR665" s="123">
        <f t="shared" ref="BR665" si="12528">J665/J684</f>
        <v>3.4289796404333849E-2</v>
      </c>
      <c r="BS665" s="124">
        <f t="shared" ref="BS665" si="12529">K665/K684</f>
        <v>0.12236721611721611</v>
      </c>
      <c r="BT665" s="125">
        <f t="shared" ref="BT665" si="12530">L665/L684</f>
        <v>4.0210310505604974E-2</v>
      </c>
      <c r="BU665" s="123">
        <f t="shared" ref="BU665" si="12531">M665/M684</f>
        <v>0.13494149302296476</v>
      </c>
      <c r="BV665" s="127">
        <f t="shared" ref="BV665" si="12532">N665/N684</f>
        <v>5.7188748230023033E-2</v>
      </c>
      <c r="BW665" s="128">
        <f t="shared" ref="BW665" si="12533">O665/O684</f>
        <v>9.625407856265096E-2</v>
      </c>
      <c r="BX665" s="123">
        <f t="shared" ref="BX665" si="12534">P665/P684</f>
        <v>7.832408934192775E-2</v>
      </c>
      <c r="BY665" s="124">
        <f t="shared" ref="BY665" si="12535">Q665/Q684</f>
        <v>8.1790591805766311E-2</v>
      </c>
      <c r="BZ665" s="125">
        <f t="shared" ref="BZ665" si="12536">R665/R684</f>
        <v>7.8187206274134169E-2</v>
      </c>
      <c r="CA665" s="126">
        <f t="shared" ref="CA665" si="12537">S665/S684</f>
        <v>6.0907024051693189E-2</v>
      </c>
      <c r="CB665" s="123">
        <f t="shared" ref="CB665" si="12538">T665/T684</f>
        <v>3.1046039865937555E-2</v>
      </c>
      <c r="CC665" s="124">
        <f t="shared" ref="CC665" si="12539">U665/U684</f>
        <v>0.13960165081643638</v>
      </c>
      <c r="CD665" s="125">
        <f t="shared" ref="CD665" si="12540">V665/V684</f>
        <v>3.4825589605987854E-2</v>
      </c>
      <c r="CE665" s="126">
        <f t="shared" ref="CE665" si="12541">W665/W684</f>
        <v>8.7653271822265386E-2</v>
      </c>
      <c r="CF665" s="123">
        <f t="shared" ref="CF665" si="12542">X665/X684</f>
        <v>7.289293849658314E-2</v>
      </c>
      <c r="CG665" s="124">
        <f t="shared" ref="CG665" si="12543">Y665/Y684</f>
        <v>0.12024130256530396</v>
      </c>
      <c r="CH665" s="125">
        <f t="shared" ref="CH665" si="12544">Z665/Z684</f>
        <v>7.911924526966034E-2</v>
      </c>
      <c r="CI665" s="123">
        <f t="shared" ref="CI665" si="12545">AA665/AA684</f>
        <v>5.780524973032207E-2</v>
      </c>
      <c r="CJ665" s="129">
        <f t="shared" ref="CJ665" si="12546">AB665/AB684</f>
        <v>6.763278009302956E-2</v>
      </c>
      <c r="CK665" s="130">
        <f t="shared" ref="CK665" si="12547">AC665/AC684</f>
        <v>7.673206101316779E-2</v>
      </c>
    </row>
    <row r="666" spans="1:89" ht="14.4" thickTop="1" thickBot="1" x14ac:dyDescent="0.3">
      <c r="A666" s="139" t="s">
        <v>22</v>
      </c>
      <c r="B666" s="187">
        <v>2773</v>
      </c>
      <c r="C666" s="188">
        <v>1334</v>
      </c>
      <c r="D666" s="189">
        <v>1414</v>
      </c>
      <c r="E666" s="190">
        <v>1015</v>
      </c>
      <c r="F666" s="187">
        <v>1601</v>
      </c>
      <c r="G666" s="191">
        <v>892</v>
      </c>
      <c r="H666" s="189">
        <v>2831</v>
      </c>
      <c r="I666" s="190">
        <v>2001</v>
      </c>
      <c r="J666" s="187">
        <v>279</v>
      </c>
      <c r="K666" s="191">
        <v>761</v>
      </c>
      <c r="L666" s="189">
        <v>933</v>
      </c>
      <c r="M666" s="187">
        <v>2582</v>
      </c>
      <c r="N666" s="192">
        <v>2229</v>
      </c>
      <c r="O666" s="193">
        <v>3122</v>
      </c>
      <c r="P666" s="187">
        <v>1340</v>
      </c>
      <c r="Q666" s="191">
        <v>1446</v>
      </c>
      <c r="R666" s="189">
        <v>1937</v>
      </c>
      <c r="S666" s="190">
        <v>1657</v>
      </c>
      <c r="T666" s="187">
        <v>314</v>
      </c>
      <c r="U666" s="191">
        <v>802</v>
      </c>
      <c r="V666" s="189">
        <v>1026</v>
      </c>
      <c r="W666" s="190">
        <v>3078</v>
      </c>
      <c r="X666" s="187">
        <v>1398</v>
      </c>
      <c r="Y666" s="191">
        <v>1244</v>
      </c>
      <c r="Z666" s="189">
        <v>3612</v>
      </c>
      <c r="AA666" s="187">
        <v>2875</v>
      </c>
      <c r="AB666" s="162">
        <f t="shared" si="12380"/>
        <v>21687</v>
      </c>
      <c r="AC666" s="165">
        <f t="shared" si="12411"/>
        <v>22809</v>
      </c>
      <c r="AE666" s="290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39" t="s">
        <v>22</v>
      </c>
      <c r="BJ666" s="123">
        <f>B666/B684</f>
        <v>6.5729591352991376E-2</v>
      </c>
      <c r="BK666" s="124">
        <f t="shared" ref="BK666" si="12548">C666/C684</f>
        <v>3.3666464768826974E-2</v>
      </c>
      <c r="BL666" s="125">
        <f t="shared" ref="BL666" si="12549">D666/D684</f>
        <v>5.9101358411703241E-2</v>
      </c>
      <c r="BM666" s="126">
        <f t="shared" ref="BM666" si="12550">E666/E684</f>
        <v>4.7290686297348929E-2</v>
      </c>
      <c r="BN666" s="123">
        <f t="shared" ref="BN666" si="12551">F666/F684</f>
        <v>6.2994294707849702E-2</v>
      </c>
      <c r="BO666" s="124">
        <f t="shared" ref="BO666" si="12552">G666/G684</f>
        <v>3.6180741461831749E-2</v>
      </c>
      <c r="BP666" s="125">
        <f t="shared" ref="BP666" si="12553">H666/H684</f>
        <v>6.3292271233427982E-2</v>
      </c>
      <c r="BQ666" s="126">
        <f t="shared" ref="BQ666" si="12554">I666/I684</f>
        <v>3.913017971331912E-2</v>
      </c>
      <c r="BR666" s="123">
        <f t="shared" ref="BR666" si="12555">J666/J684</f>
        <v>3.3218240266698416E-2</v>
      </c>
      <c r="BS666" s="124">
        <f t="shared" ref="BS666" si="12556">K666/K684</f>
        <v>8.7110805860805857E-2</v>
      </c>
      <c r="BT666" s="125">
        <f t="shared" ref="BT666" si="12557">L666/L684</f>
        <v>3.0852154359974869E-2</v>
      </c>
      <c r="BU666" s="123">
        <f t="shared" ref="BU666" si="12558">M666/M684</f>
        <v>8.0783430323509167E-2</v>
      </c>
      <c r="BV666" s="127">
        <f t="shared" ref="BV666" si="12559">N666/N684</f>
        <v>4.7107804805883717E-2</v>
      </c>
      <c r="BW666" s="128">
        <f t="shared" ref="BW666" si="12560">O666/O684</f>
        <v>6.6146870630111446E-2</v>
      </c>
      <c r="BX666" s="123">
        <f t="shared" ref="BX666" si="12561">P666/P684</f>
        <v>5.0217358716834061E-2</v>
      </c>
      <c r="BY666" s="124">
        <f t="shared" ref="BY666" si="12562">Q666/Q684</f>
        <v>5.4855842185128983E-2</v>
      </c>
      <c r="BZ666" s="125">
        <f t="shared" ref="BZ666" si="12563">R666/R684</f>
        <v>5.7981860089202863E-2</v>
      </c>
      <c r="CA666" s="126">
        <f t="shared" ref="CA666" si="12564">S666/S684</f>
        <v>4.9569223405528301E-2</v>
      </c>
      <c r="CB666" s="123">
        <f t="shared" ref="CB666" si="12565">T666/T684</f>
        <v>2.7694478744046569E-2</v>
      </c>
      <c r="CC666" s="124">
        <f t="shared" ref="CC666" si="12566">U666/U684</f>
        <v>7.1954064238291759E-2</v>
      </c>
      <c r="CD666" s="125">
        <f t="shared" ref="CD666" si="12567">V666/V684</f>
        <v>2.8978957774325659E-2</v>
      </c>
      <c r="CE666" s="126">
        <f t="shared" ref="CE666" si="12568">W666/W684</f>
        <v>7.4735947553721011E-2</v>
      </c>
      <c r="CF666" s="123">
        <f t="shared" ref="CF666" si="12569">X666/X684</f>
        <v>5.0547781755071047E-2</v>
      </c>
      <c r="CG666" s="124">
        <f t="shared" ref="CG666" si="12570">Y666/Y684</f>
        <v>7.285931826168443E-2</v>
      </c>
      <c r="CH666" s="125">
        <f t="shared" ref="CH666" si="12571">Z666/Z684</f>
        <v>6.3932598191054388E-2</v>
      </c>
      <c r="CI666" s="123">
        <f t="shared" ref="CI666" si="12572">AA666/AA684</f>
        <v>4.9226923274489326E-2</v>
      </c>
      <c r="CJ666" s="129">
        <f t="shared" ref="CJ666" si="12573">AB666/AB684</f>
        <v>5.2485225144118373E-2</v>
      </c>
      <c r="CK666" s="130">
        <f t="shared" ref="CK666" si="12574">AC666/AC684</f>
        <v>5.5311977107937046E-2</v>
      </c>
    </row>
    <row r="667" spans="1:89" ht="15" thickTop="1" thickBot="1" x14ac:dyDescent="0.35">
      <c r="A667" s="131" t="s">
        <v>23</v>
      </c>
      <c r="B667" s="180">
        <v>2180</v>
      </c>
      <c r="C667" s="181">
        <v>1511</v>
      </c>
      <c r="D667" s="182">
        <v>1299</v>
      </c>
      <c r="E667" s="183">
        <v>787</v>
      </c>
      <c r="F667" s="180">
        <v>883</v>
      </c>
      <c r="G667" s="184">
        <v>753</v>
      </c>
      <c r="H667" s="182">
        <v>2516</v>
      </c>
      <c r="I667" s="183">
        <v>1895</v>
      </c>
      <c r="J667" s="180">
        <v>272</v>
      </c>
      <c r="K667" s="184">
        <v>669</v>
      </c>
      <c r="L667" s="182">
        <v>806</v>
      </c>
      <c r="M667" s="180">
        <v>2031</v>
      </c>
      <c r="N667" s="185">
        <v>1807</v>
      </c>
      <c r="O667" s="186">
        <v>2597</v>
      </c>
      <c r="P667" s="180">
        <v>1083</v>
      </c>
      <c r="Q667" s="184">
        <v>1017</v>
      </c>
      <c r="R667" s="182">
        <v>1864</v>
      </c>
      <c r="S667" s="183">
        <v>1274</v>
      </c>
      <c r="T667" s="180">
        <v>284</v>
      </c>
      <c r="U667" s="184">
        <v>451</v>
      </c>
      <c r="V667" s="182">
        <v>913</v>
      </c>
      <c r="W667" s="183">
        <v>2734</v>
      </c>
      <c r="X667" s="180">
        <v>1141</v>
      </c>
      <c r="Y667" s="184">
        <v>770</v>
      </c>
      <c r="Z667" s="182">
        <v>3099</v>
      </c>
      <c r="AA667" s="180">
        <v>2556</v>
      </c>
      <c r="AB667" s="162">
        <f t="shared" si="12380"/>
        <v>18147</v>
      </c>
      <c r="AC667" s="165">
        <f t="shared" si="12411"/>
        <v>19045</v>
      </c>
      <c r="AE667" s="291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68" t="s">
        <v>14</v>
      </c>
      <c r="BG667" s="169" t="s">
        <v>15</v>
      </c>
      <c r="BI667" s="131" t="s">
        <v>23</v>
      </c>
      <c r="BJ667" s="123">
        <f>B667/B684</f>
        <v>5.1673461647861949E-2</v>
      </c>
      <c r="BK667" s="124">
        <f t="shared" ref="BK667" si="12575">C667/C684</f>
        <v>3.813345447203715E-2</v>
      </c>
      <c r="BL667" s="125">
        <f t="shared" ref="BL667" si="12576">D667/D684</f>
        <v>5.4294670846394985E-2</v>
      </c>
      <c r="BM667" s="126">
        <f t="shared" ref="BM667" si="12577">E667/E684</f>
        <v>3.6667753808880398E-2</v>
      </c>
      <c r="BN667" s="123">
        <f t="shared" ref="BN667" si="12578">F667/F684</f>
        <v>3.4743261853236278E-2</v>
      </c>
      <c r="BO667" s="124">
        <f t="shared" ref="BO667" si="12579">G667/G684</f>
        <v>3.0542711121927475E-2</v>
      </c>
      <c r="BP667" s="125">
        <f t="shared" ref="BP667" si="12580">H667/H684</f>
        <v>5.6249860269623732E-2</v>
      </c>
      <c r="BQ667" s="126">
        <f t="shared" ref="BQ667" si="12581">I667/I684</f>
        <v>3.7057316620059837E-2</v>
      </c>
      <c r="BR667" s="123">
        <f t="shared" ref="BR667" si="12582">J667/J684</f>
        <v>3.2384807715204189E-2</v>
      </c>
      <c r="BS667" s="124">
        <f t="shared" ref="BS667" si="12583">K667/K684</f>
        <v>7.6579670329670335E-2</v>
      </c>
      <c r="BT667" s="125">
        <f t="shared" ref="BT667" si="12584">L667/L684</f>
        <v>2.6652557785787508E-2</v>
      </c>
      <c r="BU667" s="123">
        <f t="shared" ref="BU667" si="12585">M667/M684</f>
        <v>6.3544208747888117E-2</v>
      </c>
      <c r="BV667" s="127">
        <f t="shared" ref="BV667" si="12586">N667/N684</f>
        <v>3.8189234313248936E-2</v>
      </c>
      <c r="BW667" s="128">
        <f t="shared" ref="BW667" si="12587">O667/O684</f>
        <v>5.5023517945675664E-2</v>
      </c>
      <c r="BX667" s="123">
        <f t="shared" ref="BX667" si="12588">P667/P684</f>
        <v>4.0586119022635286E-2</v>
      </c>
      <c r="BY667" s="124">
        <f t="shared" ref="BY667" si="12589">Q667/Q684</f>
        <v>3.8581183611532628E-2</v>
      </c>
      <c r="BZ667" s="125">
        <f t="shared" ref="BZ667" si="12590">R667/R684</f>
        <v>5.579668931661029E-2</v>
      </c>
      <c r="CA667" s="126">
        <f t="shared" ref="CA667" si="12591">S667/S684</f>
        <v>3.8111762594232379E-2</v>
      </c>
      <c r="CB667" s="123">
        <f t="shared" ref="CB667" si="12592">T667/T684</f>
        <v>2.5048509437290527E-2</v>
      </c>
      <c r="CC667" s="124">
        <f t="shared" ref="CC667" si="12593">U667/U684</f>
        <v>4.0462946348465818E-2</v>
      </c>
      <c r="CD667" s="125">
        <f t="shared" ref="CD667" si="12594">V667/V684</f>
        <v>2.5787318175398956E-2</v>
      </c>
      <c r="CE667" s="126">
        <f t="shared" ref="CE667" si="12595">W667/W684</f>
        <v>6.6383392011654732E-2</v>
      </c>
      <c r="CF667" s="123">
        <f t="shared" ref="CF667" si="12596">X667/X684</f>
        <v>4.1255378385218928E-2</v>
      </c>
      <c r="CG667" s="124">
        <f t="shared" ref="CG667" si="12597">Y667/Y684</f>
        <v>4.5097809534965443E-2</v>
      </c>
      <c r="CH667" s="125">
        <f t="shared" ref="CH667" si="12598">Z667/Z684</f>
        <v>5.4852470042657135E-2</v>
      </c>
      <c r="CI667" s="123">
        <f t="shared" ref="CI667" si="12599">AA667/AA684</f>
        <v>4.3764875092032945E-2</v>
      </c>
      <c r="CJ667" s="129">
        <f t="shared" ref="CJ667" si="12600">AB667/AB684</f>
        <v>4.3917986844206947E-2</v>
      </c>
      <c r="CK667" s="130">
        <f t="shared" ref="CK667" si="12601">AC667/AC684</f>
        <v>4.6184252006693016E-2</v>
      </c>
    </row>
    <row r="668" spans="1:89" ht="13.8" thickTop="1" x14ac:dyDescent="0.25">
      <c r="A668" s="139" t="s">
        <v>24</v>
      </c>
      <c r="B668" s="194">
        <v>2034</v>
      </c>
      <c r="C668" s="188">
        <v>1358</v>
      </c>
      <c r="D668" s="189">
        <v>1178</v>
      </c>
      <c r="E668" s="190">
        <v>700</v>
      </c>
      <c r="F668" s="187">
        <v>1795</v>
      </c>
      <c r="G668" s="191">
        <v>668</v>
      </c>
      <c r="H668" s="189">
        <v>2253</v>
      </c>
      <c r="I668" s="190">
        <v>1839</v>
      </c>
      <c r="J668" s="187">
        <v>285</v>
      </c>
      <c r="K668" s="191">
        <v>591</v>
      </c>
      <c r="L668" s="189">
        <v>777</v>
      </c>
      <c r="M668" s="187">
        <v>1696</v>
      </c>
      <c r="N668" s="192">
        <v>1561</v>
      </c>
      <c r="O668" s="195">
        <v>2486</v>
      </c>
      <c r="P668" s="187">
        <v>1113</v>
      </c>
      <c r="Q668" s="191">
        <v>888</v>
      </c>
      <c r="R668" s="189">
        <v>1592</v>
      </c>
      <c r="S668" s="190">
        <v>1349</v>
      </c>
      <c r="T668" s="187">
        <v>336</v>
      </c>
      <c r="U668" s="191">
        <v>443</v>
      </c>
      <c r="V668" s="189">
        <v>859</v>
      </c>
      <c r="W668" s="196">
        <v>2214</v>
      </c>
      <c r="X668" s="187">
        <v>964</v>
      </c>
      <c r="Y668" s="191">
        <v>612</v>
      </c>
      <c r="Z668" s="189">
        <v>2758</v>
      </c>
      <c r="AA668" s="187">
        <v>2485</v>
      </c>
      <c r="AB668" s="162">
        <f t="shared" si="12380"/>
        <v>17505</v>
      </c>
      <c r="AC668" s="165">
        <f t="shared" si="12411"/>
        <v>17329</v>
      </c>
      <c r="AE668" s="254" t="str">
        <f>$AE$17</f>
        <v>17:00 - 17:59</v>
      </c>
      <c r="AF668" s="120">
        <f t="shared" ref="AF668:AO670" si="12602">SUMIF($A$9:$A$32,$AE668,B$660:B$683)</f>
        <v>2034</v>
      </c>
      <c r="AG668" s="177">
        <f t="shared" si="12602"/>
        <v>4852</v>
      </c>
      <c r="AH668" s="121">
        <f t="shared" si="12602"/>
        <v>1991</v>
      </c>
      <c r="AI668" s="172">
        <f t="shared" si="12602"/>
        <v>1626</v>
      </c>
      <c r="AJ668" s="120">
        <f t="shared" si="12602"/>
        <v>1526</v>
      </c>
      <c r="AK668" s="122">
        <f t="shared" si="12602"/>
        <v>2747</v>
      </c>
      <c r="AL668" s="121">
        <f t="shared" si="12602"/>
        <v>2767</v>
      </c>
      <c r="AM668" s="172">
        <f t="shared" si="12602"/>
        <v>5251</v>
      </c>
      <c r="AN668" s="120">
        <f t="shared" si="12602"/>
        <v>1392</v>
      </c>
      <c r="AO668" s="122">
        <f t="shared" si="12602"/>
        <v>358</v>
      </c>
      <c r="AP668" s="121">
        <f t="shared" ref="AP668:AY670" si="12603">SUMIF($A$9:$A$32,$AE668,L$660:L$683)</f>
        <v>4023</v>
      </c>
      <c r="AQ668" s="120">
        <f t="shared" si="12603"/>
        <v>1084</v>
      </c>
      <c r="AR668" s="171">
        <f t="shared" si="12603"/>
        <v>4814</v>
      </c>
      <c r="AS668" s="173">
        <f t="shared" si="12603"/>
        <v>2771</v>
      </c>
      <c r="AT668" s="120">
        <f t="shared" si="12603"/>
        <v>2421</v>
      </c>
      <c r="AU668" s="122">
        <f t="shared" si="12603"/>
        <v>1876</v>
      </c>
      <c r="AV668" s="121">
        <f t="shared" si="12603"/>
        <v>2523</v>
      </c>
      <c r="AW668" s="172">
        <f t="shared" si="12603"/>
        <v>2924</v>
      </c>
      <c r="AX668" s="120">
        <f t="shared" si="12603"/>
        <v>1825</v>
      </c>
      <c r="AY668" s="122">
        <f t="shared" si="12603"/>
        <v>354</v>
      </c>
      <c r="AZ668" s="121">
        <f t="shared" ref="AZ668:BE670" si="12604">SUMIF($A$9:$A$32,$AE668,V$660:V$683)</f>
        <v>4028</v>
      </c>
      <c r="BA668" s="172">
        <f t="shared" si="12604"/>
        <v>2217</v>
      </c>
      <c r="BB668" s="120">
        <f t="shared" si="12604"/>
        <v>2910</v>
      </c>
      <c r="BC668" s="122">
        <f t="shared" si="12604"/>
        <v>865</v>
      </c>
      <c r="BD668" s="21">
        <f t="shared" si="12604"/>
        <v>3681</v>
      </c>
      <c r="BE668" s="176">
        <f t="shared" si="12604"/>
        <v>5606</v>
      </c>
      <c r="BF668" s="162">
        <f>AF668+AH668+AJ668+AL668+AN668+AP668+AR668+AT668+AV668+AX668+AZ668+BB668+BD668</f>
        <v>35935</v>
      </c>
      <c r="BG668" s="163">
        <f>AG668+AI668+AK668+AM668+AO668+AQ668+AS668+AU668+AW668+AY668+BA668+BC668+BE668</f>
        <v>32531</v>
      </c>
      <c r="BI668" s="139" t="s">
        <v>24</v>
      </c>
      <c r="BJ668" s="123">
        <f>B668/B684</f>
        <v>4.8212761922821652E-2</v>
      </c>
      <c r="BK668" s="124">
        <f t="shared" ref="BK668" si="12605">C668/C684</f>
        <v>3.4272158287906321E-2</v>
      </c>
      <c r="BL668" s="125">
        <f t="shared" ref="BL668" si="12606">D668/D684</f>
        <v>4.9237199582027165E-2</v>
      </c>
      <c r="BM668" s="126">
        <f t="shared" ref="BM668" si="12607">E668/E684</f>
        <v>3.2614266411964778E-2</v>
      </c>
      <c r="BN668" s="123">
        <f t="shared" ref="BN668" si="12608">F668/F684</f>
        <v>7.0627582136533543E-2</v>
      </c>
      <c r="BO668" s="124">
        <f t="shared" ref="BO668" si="12609">G668/G684</f>
        <v>2.7094994727021985E-2</v>
      </c>
      <c r="BP668" s="125">
        <f t="shared" ref="BP668" si="12610">H668/H684</f>
        <v>5.0370006036352256E-2</v>
      </c>
      <c r="BQ668" s="126">
        <f t="shared" ref="BQ668" si="12611">I668/I684</f>
        <v>3.5962219136828517E-2</v>
      </c>
      <c r="BR668" s="123">
        <f t="shared" ref="BR668" si="12612">J668/J684</f>
        <v>3.3932611025122038E-2</v>
      </c>
      <c r="BS668" s="124">
        <f t="shared" ref="BS668" si="12613">K668/K684</f>
        <v>6.7651098901098897E-2</v>
      </c>
      <c r="BT668" s="125">
        <f t="shared" ref="BT668" si="12614">L668/L684</f>
        <v>2.5693594788532125E-2</v>
      </c>
      <c r="BU668" s="123">
        <f t="shared" ref="BU668" si="12615">M668/M684</f>
        <v>5.3063012327138476E-2</v>
      </c>
      <c r="BV668" s="127">
        <f t="shared" ref="BV668" si="12616">N668/N684</f>
        <v>3.299025720142866E-2</v>
      </c>
      <c r="BW668" s="128">
        <f t="shared" ref="BW668" si="12617">O668/O684</f>
        <v>5.2671723378109242E-2</v>
      </c>
      <c r="BX668" s="123">
        <f t="shared" ref="BX668" si="12618">P668/P684</f>
        <v>4.1710388247639035E-2</v>
      </c>
      <c r="BY668" s="124">
        <f t="shared" ref="BY668" si="12619">Q668/Q684</f>
        <v>3.3687405159332322E-2</v>
      </c>
      <c r="BZ668" s="125">
        <f t="shared" ref="BZ668" si="12620">R668/R684</f>
        <v>4.7654683150237971E-2</v>
      </c>
      <c r="CA668" s="126">
        <f t="shared" ref="CA668" si="12621">S668/S684</f>
        <v>4.0355390690439155E-2</v>
      </c>
      <c r="CB668" s="123">
        <f t="shared" ref="CB668" si="12622">T668/T684</f>
        <v>2.9634856235667667E-2</v>
      </c>
      <c r="CC668" s="124">
        <f t="shared" ref="CC668" si="12623">U668/U684</f>
        <v>3.9745200071774629E-2</v>
      </c>
      <c r="CD668" s="125">
        <f t="shared" ref="CD668" si="12624">V668/V684</f>
        <v>2.4262109871487077E-2</v>
      </c>
      <c r="CE668" s="126">
        <f t="shared" ref="CE668" si="12625">W668/W684</f>
        <v>5.3757435959694067E-2</v>
      </c>
      <c r="CF668" s="123">
        <f t="shared" ref="CF668" si="12626">X668/X684</f>
        <v>3.4855551939834403E-2</v>
      </c>
      <c r="CG668" s="124">
        <f t="shared" ref="CG668" si="12627">Y668/Y684</f>
        <v>3.5843973292725782E-2</v>
      </c>
      <c r="CH668" s="125">
        <f t="shared" ref="CH668" si="12628">Z668/Z684</f>
        <v>4.8816751331929129E-2</v>
      </c>
      <c r="CI668" s="123">
        <f t="shared" ref="CI668" si="12629">AA668/AA684</f>
        <v>4.2549184117254252E-2</v>
      </c>
      <c r="CJ668" s="129">
        <f t="shared" ref="CJ668" si="12630">AB668/AB684</f>
        <v>4.2364267355917931E-2</v>
      </c>
      <c r="CK668" s="130">
        <f t="shared" ref="CK668" si="12631">AC668/AC684</f>
        <v>4.2022940563086551E-2</v>
      </c>
    </row>
    <row r="669" spans="1:89" x14ac:dyDescent="0.25">
      <c r="A669" s="131" t="s">
        <v>25</v>
      </c>
      <c r="B669" s="197">
        <v>1940</v>
      </c>
      <c r="C669" s="181">
        <v>1468</v>
      </c>
      <c r="D669" s="182">
        <v>1117</v>
      </c>
      <c r="E669" s="183">
        <v>805</v>
      </c>
      <c r="F669" s="180">
        <v>1183</v>
      </c>
      <c r="G669" s="184">
        <v>693</v>
      </c>
      <c r="H669" s="182">
        <v>2392</v>
      </c>
      <c r="I669" s="183">
        <v>2010</v>
      </c>
      <c r="J669" s="180">
        <v>304</v>
      </c>
      <c r="K669" s="181">
        <v>395</v>
      </c>
      <c r="L669" s="182">
        <v>828</v>
      </c>
      <c r="M669" s="180">
        <v>1690</v>
      </c>
      <c r="N669" s="185">
        <v>1722</v>
      </c>
      <c r="O669" s="198">
        <v>2149</v>
      </c>
      <c r="P669" s="180">
        <v>1077</v>
      </c>
      <c r="Q669" s="181">
        <v>923</v>
      </c>
      <c r="R669" s="182">
        <v>1460</v>
      </c>
      <c r="S669" s="183">
        <v>1330</v>
      </c>
      <c r="T669" s="189">
        <v>285</v>
      </c>
      <c r="U669" s="180">
        <v>410</v>
      </c>
      <c r="V669" s="182">
        <v>987</v>
      </c>
      <c r="W669" s="199">
        <v>2422</v>
      </c>
      <c r="X669" s="180">
        <v>1121</v>
      </c>
      <c r="Y669" s="184">
        <v>623</v>
      </c>
      <c r="Z669" s="182">
        <v>2838</v>
      </c>
      <c r="AA669" s="180">
        <v>2677</v>
      </c>
      <c r="AB669" s="162">
        <f t="shared" si="12380"/>
        <v>17254</v>
      </c>
      <c r="AC669" s="165">
        <f t="shared" si="12411"/>
        <v>17595</v>
      </c>
      <c r="AE669" s="256" t="str">
        <f>$AE$18</f>
        <v>18:00 - 18:59</v>
      </c>
      <c r="AF669" s="120">
        <f t="shared" si="12602"/>
        <v>2090</v>
      </c>
      <c r="AG669" s="181">
        <f t="shared" si="12602"/>
        <v>4969</v>
      </c>
      <c r="AH669" s="182">
        <f t="shared" si="12602"/>
        <v>1390</v>
      </c>
      <c r="AI669" s="183">
        <f t="shared" si="12602"/>
        <v>2093</v>
      </c>
      <c r="AJ669" s="180">
        <f t="shared" si="12602"/>
        <v>1194</v>
      </c>
      <c r="AK669" s="184">
        <f t="shared" si="12602"/>
        <v>3103</v>
      </c>
      <c r="AL669" s="182">
        <f t="shared" si="12602"/>
        <v>2675</v>
      </c>
      <c r="AM669" s="183">
        <f t="shared" si="12602"/>
        <v>6305</v>
      </c>
      <c r="AN669" s="180">
        <f t="shared" si="12602"/>
        <v>944</v>
      </c>
      <c r="AO669" s="184">
        <f t="shared" si="12602"/>
        <v>359</v>
      </c>
      <c r="AP669" s="182">
        <f t="shared" si="12603"/>
        <v>3992</v>
      </c>
      <c r="AQ669" s="180">
        <f t="shared" si="12603"/>
        <v>1075</v>
      </c>
      <c r="AR669" s="185">
        <f t="shared" si="12603"/>
        <v>4884</v>
      </c>
      <c r="AS669" s="186">
        <f t="shared" si="12603"/>
        <v>2938</v>
      </c>
      <c r="AT669" s="180">
        <f t="shared" si="12603"/>
        <v>2465</v>
      </c>
      <c r="AU669" s="184">
        <f t="shared" si="12603"/>
        <v>2719</v>
      </c>
      <c r="AV669" s="182">
        <f t="shared" si="12603"/>
        <v>2497</v>
      </c>
      <c r="AW669" s="183">
        <f t="shared" si="12603"/>
        <v>3606</v>
      </c>
      <c r="AX669" s="180">
        <f t="shared" si="12603"/>
        <v>1820</v>
      </c>
      <c r="AY669" s="184">
        <f t="shared" si="12603"/>
        <v>358</v>
      </c>
      <c r="AZ669" s="182">
        <f t="shared" si="12604"/>
        <v>4728</v>
      </c>
      <c r="BA669" s="183">
        <f t="shared" si="12604"/>
        <v>2514</v>
      </c>
      <c r="BB669" s="180">
        <f t="shared" si="12604"/>
        <v>2858</v>
      </c>
      <c r="BC669" s="184">
        <f t="shared" si="12604"/>
        <v>1077</v>
      </c>
      <c r="BD669" s="182">
        <f t="shared" si="12604"/>
        <v>3815</v>
      </c>
      <c r="BE669" s="180">
        <f t="shared" si="12604"/>
        <v>6116</v>
      </c>
      <c r="BF669" s="164">
        <f>SUM(AF669,AH669,AJ669,AL669,AN669,AP669,AR669,AT669,AV669,AX669,AZ669,BB669,BD669)</f>
        <v>35352</v>
      </c>
      <c r="BG669" s="165">
        <f>SUM(AG669,AI669,AK669,AM669,AO669,AQ669,AS669,AU669,AW669,AY669,BA669,BC669,BE669)</f>
        <v>37232</v>
      </c>
      <c r="BI669" s="131" t="s">
        <v>25</v>
      </c>
      <c r="BJ669" s="123">
        <f>B669/B684</f>
        <v>4.5984640182042284E-2</v>
      </c>
      <c r="BK669" s="124">
        <f t="shared" ref="BK669" si="12632">C669/C684</f>
        <v>3.7048253583686658E-2</v>
      </c>
      <c r="BL669" s="125">
        <f t="shared" ref="BL669" si="12633">D669/D684</f>
        <v>4.6687565308254964E-2</v>
      </c>
      <c r="BM669" s="126">
        <f t="shared" ref="BM669" si="12634">E669/E684</f>
        <v>3.7506406373759495E-2</v>
      </c>
      <c r="BN669" s="123">
        <f t="shared" ref="BN669" si="12635">F669/F684</f>
        <v>4.6547314578005115E-2</v>
      </c>
      <c r="BO669" s="124">
        <f t="shared" ref="BO669" si="12636">G669/G684</f>
        <v>2.8109028960817718E-2</v>
      </c>
      <c r="BP669" s="125">
        <f t="shared" ref="BP669" si="12637">H669/H684</f>
        <v>5.3477609604507141E-2</v>
      </c>
      <c r="BQ669" s="126">
        <f t="shared" ref="BQ669" si="12638">I669/I684</f>
        <v>3.930617752312416E-2</v>
      </c>
      <c r="BR669" s="123">
        <f t="shared" ref="BR669" si="12639">J669/J684</f>
        <v>3.6194785093463508E-2</v>
      </c>
      <c r="BS669" s="124">
        <f t="shared" ref="BS669" si="12640">K669/K684</f>
        <v>4.5215201465201464E-2</v>
      </c>
      <c r="BT669" s="125">
        <f t="shared" ref="BT669" si="12641">L669/L684</f>
        <v>2.7380046956119175E-2</v>
      </c>
      <c r="BU669" s="123">
        <f t="shared" ref="BU669" si="12642">M669/M684</f>
        <v>5.2875289406169826E-2</v>
      </c>
      <c r="BV669" s="127">
        <f t="shared" ref="BV669" si="12643">N669/N684</f>
        <v>3.639283978274193E-2</v>
      </c>
      <c r="BW669" s="128">
        <f t="shared" ref="BW669" si="12644">O669/O684</f>
        <v>4.5531590321623801E-2</v>
      </c>
      <c r="BX669" s="123">
        <f t="shared" ref="BX669" si="12645">P669/P684</f>
        <v>4.0361265177634539E-2</v>
      </c>
      <c r="BY669" s="124">
        <f t="shared" ref="BY669" si="12646">Q669/Q684</f>
        <v>3.5015174506828527E-2</v>
      </c>
      <c r="BZ669" s="125">
        <f t="shared" ref="BZ669" si="12647">R669/R684</f>
        <v>4.3703415451851406E-2</v>
      </c>
      <c r="CA669" s="126">
        <f t="shared" ref="CA669" si="12648">S669/S684</f>
        <v>3.9787004906066771E-2</v>
      </c>
      <c r="CB669" s="123">
        <f t="shared" ref="CB669" si="12649">T669/T684</f>
        <v>2.5136708414182394E-2</v>
      </c>
      <c r="CC669" s="124">
        <f t="shared" ref="CC669" si="12650">U669/U684</f>
        <v>3.6784496680423467E-2</v>
      </c>
      <c r="CD669" s="125">
        <f t="shared" ref="CD669" si="12651">V669/V684</f>
        <v>2.787741844372264E-2</v>
      </c>
      <c r="CE669" s="126">
        <f t="shared" ref="CE669" si="12652">W669/W684</f>
        <v>5.8807818380478327E-2</v>
      </c>
      <c r="CF669" s="123">
        <f t="shared" ref="CF669" si="12653">X669/X684</f>
        <v>4.0532234154102037E-2</v>
      </c>
      <c r="CG669" s="124">
        <f t="shared" ref="CG669" si="12654">Y669/Y684</f>
        <v>3.6488227714653862E-2</v>
      </c>
      <c r="CH669" s="125">
        <f t="shared" ref="CH669" si="12655">Z669/Z684</f>
        <v>5.0232755721542739E-2</v>
      </c>
      <c r="CI669" s="123">
        <f t="shared" ref="CI669" si="12656">AA669/AA684</f>
        <v>4.5836686471585363E-2</v>
      </c>
      <c r="CJ669" s="129">
        <f t="shared" ref="CJ669" si="12657">AB669/AB684</f>
        <v>4.1756816278720819E-2</v>
      </c>
      <c r="CK669" s="130">
        <f t="shared" ref="CK669" si="12658">AC669/AC684</f>
        <v>4.2667992336978926E-2</v>
      </c>
    </row>
    <row r="670" spans="1:89" ht="13.8" thickBot="1" x14ac:dyDescent="0.3">
      <c r="A670" s="139" t="s">
        <v>26</v>
      </c>
      <c r="B670" s="194">
        <v>1461</v>
      </c>
      <c r="C670" s="188">
        <v>1299</v>
      </c>
      <c r="D670" s="189">
        <v>897</v>
      </c>
      <c r="E670" s="190">
        <v>766</v>
      </c>
      <c r="F670" s="187">
        <v>1006</v>
      </c>
      <c r="G670" s="191">
        <v>711</v>
      </c>
      <c r="H670" s="189">
        <v>2017</v>
      </c>
      <c r="I670" s="190">
        <v>1921</v>
      </c>
      <c r="J670" s="187">
        <v>327</v>
      </c>
      <c r="K670" s="188">
        <v>363</v>
      </c>
      <c r="L670" s="189">
        <v>937</v>
      </c>
      <c r="M670" s="187">
        <v>1309</v>
      </c>
      <c r="N670" s="192">
        <v>1631</v>
      </c>
      <c r="O670" s="195">
        <v>1776</v>
      </c>
      <c r="P670" s="187">
        <v>1012</v>
      </c>
      <c r="Q670" s="188">
        <v>922</v>
      </c>
      <c r="R670" s="189">
        <v>1523</v>
      </c>
      <c r="S670" s="190">
        <v>1169</v>
      </c>
      <c r="T670" s="187">
        <v>295</v>
      </c>
      <c r="U670" s="191">
        <v>368</v>
      </c>
      <c r="V670" s="189">
        <v>1016</v>
      </c>
      <c r="W670" s="196">
        <v>1887</v>
      </c>
      <c r="X670" s="187">
        <v>1079</v>
      </c>
      <c r="Y670" s="191">
        <v>608</v>
      </c>
      <c r="Z670" s="189">
        <v>2502</v>
      </c>
      <c r="AA670" s="187">
        <v>2669</v>
      </c>
      <c r="AB670" s="162">
        <f t="shared" si="12380"/>
        <v>15703</v>
      </c>
      <c r="AC670" s="165">
        <f t="shared" si="12411"/>
        <v>15768</v>
      </c>
      <c r="AE670" s="254">
        <f>$AE$19</f>
        <v>0</v>
      </c>
      <c r="AF670" s="120">
        <f t="shared" si="12602"/>
        <v>0</v>
      </c>
      <c r="AG670" s="188">
        <f t="shared" si="12602"/>
        <v>0</v>
      </c>
      <c r="AH670" s="189">
        <f t="shared" si="12602"/>
        <v>0</v>
      </c>
      <c r="AI670" s="190">
        <f t="shared" si="12602"/>
        <v>0</v>
      </c>
      <c r="AJ670" s="187">
        <f t="shared" si="12602"/>
        <v>0</v>
      </c>
      <c r="AK670" s="191">
        <f t="shared" si="12602"/>
        <v>0</v>
      </c>
      <c r="AL670" s="189">
        <f t="shared" si="12602"/>
        <v>0</v>
      </c>
      <c r="AM670" s="190">
        <f t="shared" si="12602"/>
        <v>0</v>
      </c>
      <c r="AN670" s="187">
        <f t="shared" si="12602"/>
        <v>0</v>
      </c>
      <c r="AO670" s="191">
        <f t="shared" si="12602"/>
        <v>0</v>
      </c>
      <c r="AP670" s="189">
        <f t="shared" si="12603"/>
        <v>0</v>
      </c>
      <c r="AQ670" s="187">
        <f t="shared" si="12603"/>
        <v>0</v>
      </c>
      <c r="AR670" s="192">
        <f t="shared" si="12603"/>
        <v>0</v>
      </c>
      <c r="AS670" s="193">
        <f t="shared" si="12603"/>
        <v>0</v>
      </c>
      <c r="AT670" s="187">
        <f t="shared" si="12603"/>
        <v>0</v>
      </c>
      <c r="AU670" s="191">
        <f t="shared" si="12603"/>
        <v>0</v>
      </c>
      <c r="AV670" s="189">
        <f t="shared" si="12603"/>
        <v>0</v>
      </c>
      <c r="AW670" s="190">
        <f t="shared" si="12603"/>
        <v>0</v>
      </c>
      <c r="AX670" s="187">
        <f t="shared" si="12603"/>
        <v>0</v>
      </c>
      <c r="AY670" s="191">
        <f t="shared" si="12603"/>
        <v>0</v>
      </c>
      <c r="AZ670" s="189">
        <f t="shared" si="12604"/>
        <v>0</v>
      </c>
      <c r="BA670" s="190">
        <f t="shared" si="12604"/>
        <v>0</v>
      </c>
      <c r="BB670" s="187">
        <f t="shared" si="12604"/>
        <v>0</v>
      </c>
      <c r="BC670" s="191">
        <f t="shared" si="12604"/>
        <v>0</v>
      </c>
      <c r="BD670" s="189">
        <f t="shared" si="12604"/>
        <v>0</v>
      </c>
      <c r="BE670" s="187">
        <f t="shared" si="12604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26</v>
      </c>
      <c r="BJ670" s="123">
        <f>B670/B684</f>
        <v>3.4630700673177209E-2</v>
      </c>
      <c r="BK670" s="124">
        <f t="shared" ref="BK670" si="12659">C670/C684</f>
        <v>3.2783161720169596E-2</v>
      </c>
      <c r="BL670" s="125">
        <f t="shared" ref="BL670" si="12660">D670/D684</f>
        <v>3.7492163009404389E-2</v>
      </c>
      <c r="BM670" s="126">
        <f t="shared" ref="BM670" si="12661">E670/E684</f>
        <v>3.5689325816521456E-2</v>
      </c>
      <c r="BN670" s="123">
        <f t="shared" ref="BN670" si="12662">F670/F684</f>
        <v>3.9582923470391503E-2</v>
      </c>
      <c r="BO670" s="124">
        <f t="shared" ref="BO670" si="12663">G670/G684</f>
        <v>2.8839133609150646E-2</v>
      </c>
      <c r="BP670" s="125">
        <f t="shared" ref="BP670" si="12664">H670/H684</f>
        <v>4.5093787028549707E-2</v>
      </c>
      <c r="BQ670" s="126">
        <f t="shared" ref="BQ670" si="12665">I670/I684</f>
        <v>3.756575473727438E-2</v>
      </c>
      <c r="BR670" s="123">
        <f t="shared" ref="BR670" si="12666">J670/J684</f>
        <v>3.8933206334087395E-2</v>
      </c>
      <c r="BS670" s="124">
        <f t="shared" ref="BS670" si="12667">K670/K684</f>
        <v>4.15521978021978E-2</v>
      </c>
      <c r="BT670" s="125">
        <f t="shared" ref="BT670" si="12668">L670/L684</f>
        <v>3.0984425118216991E-2</v>
      </c>
      <c r="BU670" s="123">
        <f t="shared" ref="BU670" si="12669">M670/M684</f>
        <v>4.0954883924660533E-2</v>
      </c>
      <c r="BV670" s="127">
        <f t="shared" ref="BV670" si="12670">N670/N684</f>
        <v>3.4469640932434431E-2</v>
      </c>
      <c r="BW670" s="128">
        <f t="shared" ref="BW670" si="12671">O670/O684</f>
        <v>3.7628713081062755E-2</v>
      </c>
      <c r="BX670" s="123">
        <f t="shared" ref="BX670" si="12672">P670/P684</f>
        <v>3.7925348523459752E-2</v>
      </c>
      <c r="BY670" s="124">
        <f t="shared" ref="BY670" si="12673">Q670/Q684</f>
        <v>3.4977238239757208E-2</v>
      </c>
      <c r="BZ670" s="125">
        <f t="shared" ref="BZ670" si="12674">R670/R684</f>
        <v>4.5589247762444995E-2</v>
      </c>
      <c r="CA670" s="126">
        <f t="shared" ref="CA670" si="12675">S670/S684</f>
        <v>3.4970683259542897E-2</v>
      </c>
      <c r="CB670" s="123">
        <f t="shared" ref="CB670" si="12676">T670/T684</f>
        <v>2.6018698183101076E-2</v>
      </c>
      <c r="CC670" s="124">
        <f t="shared" ref="CC670" si="12677">U670/U684</f>
        <v>3.3016328727794725E-2</v>
      </c>
      <c r="CD670" s="125">
        <f t="shared" ref="CD670" si="12678">V670/V684</f>
        <v>2.8696511792119756E-2</v>
      </c>
      <c r="CE670" s="126">
        <f t="shared" ref="CE670" si="12679">W670/W684</f>
        <v>4.5817652057788032E-2</v>
      </c>
      <c r="CF670" s="123">
        <f t="shared" ref="CF670" si="12680">X670/X684</f>
        <v>3.9013631268756552E-2</v>
      </c>
      <c r="CG670" s="124">
        <f t="shared" ref="CG670" si="12681">Y670/Y684</f>
        <v>3.5609698957479209E-2</v>
      </c>
      <c r="CH670" s="125">
        <f t="shared" ref="CH670" si="12682">Z670/Z684</f>
        <v>4.4285537285165585E-2</v>
      </c>
      <c r="CI670" s="123">
        <f t="shared" ref="CI670" si="12683">AA670/AA684</f>
        <v>4.5699707206821566E-2</v>
      </c>
      <c r="CJ670" s="129">
        <f t="shared" ref="CJ670" si="12684">AB670/AB684</f>
        <v>3.8003204243929119E-2</v>
      </c>
      <c r="CK670" s="130">
        <f t="shared" ref="CK670" si="12685">AC670/AC684</f>
        <v>3.8237505153139173E-2</v>
      </c>
    </row>
    <row r="671" spans="1:89" ht="14.4" thickTop="1" thickBot="1" x14ac:dyDescent="0.3">
      <c r="A671" s="131" t="s">
        <v>27</v>
      </c>
      <c r="B671" s="197">
        <v>1454</v>
      </c>
      <c r="C671" s="181">
        <v>1535</v>
      </c>
      <c r="D671" s="182">
        <v>834</v>
      </c>
      <c r="E671" s="183">
        <v>761</v>
      </c>
      <c r="F671" s="180">
        <v>876</v>
      </c>
      <c r="G671" s="184">
        <v>863</v>
      </c>
      <c r="H671" s="182">
        <v>1824</v>
      </c>
      <c r="I671" s="183">
        <v>2186</v>
      </c>
      <c r="J671" s="180">
        <v>390</v>
      </c>
      <c r="K671" s="181">
        <v>342</v>
      </c>
      <c r="L671" s="182">
        <v>1195</v>
      </c>
      <c r="M671" s="180">
        <v>1101</v>
      </c>
      <c r="N671" s="185">
        <v>1827</v>
      </c>
      <c r="O671" s="198">
        <v>1728</v>
      </c>
      <c r="P671" s="180">
        <v>1122</v>
      </c>
      <c r="Q671" s="181">
        <v>940</v>
      </c>
      <c r="R671" s="182">
        <v>1275</v>
      </c>
      <c r="S671" s="183">
        <v>1279</v>
      </c>
      <c r="T671" s="180">
        <v>421</v>
      </c>
      <c r="U671" s="184">
        <v>364</v>
      </c>
      <c r="V671" s="182">
        <v>1326</v>
      </c>
      <c r="W671" s="199">
        <v>1489</v>
      </c>
      <c r="X671" s="180">
        <v>1074</v>
      </c>
      <c r="Y671" s="184">
        <v>497</v>
      </c>
      <c r="Z671" s="182">
        <v>2412</v>
      </c>
      <c r="AA671" s="180">
        <v>2852</v>
      </c>
      <c r="AB671" s="162">
        <f t="shared" si="12380"/>
        <v>16030</v>
      </c>
      <c r="AC671" s="165">
        <f t="shared" si="12411"/>
        <v>15937</v>
      </c>
      <c r="AE671" s="251" t="s">
        <v>13</v>
      </c>
      <c r="AF671" s="14">
        <f t="shared" ref="AF671:BG671" si="12686">SUM(AF668:AF670)</f>
        <v>4124</v>
      </c>
      <c r="AG671" s="1">
        <f t="shared" si="12686"/>
        <v>9821</v>
      </c>
      <c r="AH671" s="14">
        <f t="shared" si="12686"/>
        <v>3381</v>
      </c>
      <c r="AI671" s="1">
        <f t="shared" si="12686"/>
        <v>3719</v>
      </c>
      <c r="AJ671" s="14">
        <f t="shared" si="12686"/>
        <v>2720</v>
      </c>
      <c r="AK671" s="1">
        <f t="shared" si="12686"/>
        <v>5850</v>
      </c>
      <c r="AL671" s="14">
        <f t="shared" si="12686"/>
        <v>5442</v>
      </c>
      <c r="AM671" s="1">
        <f t="shared" si="12686"/>
        <v>11556</v>
      </c>
      <c r="AN671" s="14">
        <f t="shared" si="12686"/>
        <v>2336</v>
      </c>
      <c r="AO671" s="1">
        <f t="shared" si="12686"/>
        <v>717</v>
      </c>
      <c r="AP671" s="14">
        <f t="shared" si="12686"/>
        <v>8015</v>
      </c>
      <c r="AQ671" s="1">
        <f t="shared" si="12686"/>
        <v>2159</v>
      </c>
      <c r="AR671" s="14">
        <f t="shared" si="12686"/>
        <v>9698</v>
      </c>
      <c r="AS671" s="1">
        <f t="shared" si="12686"/>
        <v>5709</v>
      </c>
      <c r="AT671" s="14">
        <f t="shared" si="12686"/>
        <v>4886</v>
      </c>
      <c r="AU671" s="1">
        <f t="shared" si="12686"/>
        <v>4595</v>
      </c>
      <c r="AV671" s="14">
        <f t="shared" si="12686"/>
        <v>5020</v>
      </c>
      <c r="AW671" s="1">
        <f t="shared" si="12686"/>
        <v>6530</v>
      </c>
      <c r="AX671" s="14">
        <f t="shared" si="12686"/>
        <v>3645</v>
      </c>
      <c r="AY671" s="1">
        <f t="shared" si="12686"/>
        <v>712</v>
      </c>
      <c r="AZ671" s="14">
        <f t="shared" si="12686"/>
        <v>8756</v>
      </c>
      <c r="BA671" s="1">
        <f t="shared" si="12686"/>
        <v>4731</v>
      </c>
      <c r="BB671" s="14">
        <f t="shared" si="12686"/>
        <v>5768</v>
      </c>
      <c r="BC671" s="1">
        <f t="shared" si="12686"/>
        <v>1942</v>
      </c>
      <c r="BD671" s="14">
        <f t="shared" si="12686"/>
        <v>7496</v>
      </c>
      <c r="BE671" s="1">
        <f t="shared" si="12686"/>
        <v>11722</v>
      </c>
      <c r="BF671" s="166">
        <f t="shared" si="12686"/>
        <v>71287</v>
      </c>
      <c r="BG671" s="167">
        <f t="shared" si="12686"/>
        <v>69763</v>
      </c>
      <c r="BI671" s="131" t="s">
        <v>27</v>
      </c>
      <c r="BJ671" s="123">
        <f>B671/B684</f>
        <v>3.4464776713757465E-2</v>
      </c>
      <c r="BK671" s="124">
        <f t="shared" ref="BK671" si="12687">C671/C684</f>
        <v>3.8739147991116496E-2</v>
      </c>
      <c r="BL671" s="125">
        <f t="shared" ref="BL671" si="12688">D671/D684</f>
        <v>3.4858934169278995E-2</v>
      </c>
      <c r="BM671" s="126">
        <f t="shared" ref="BM671" si="12689">E671/E684</f>
        <v>3.5456366770721705E-2</v>
      </c>
      <c r="BN671" s="123">
        <f t="shared" ref="BN671" si="12690">F671/F684</f>
        <v>3.4467833956325002E-2</v>
      </c>
      <c r="BO671" s="124">
        <f t="shared" ref="BO671" si="12691">G671/G684</f>
        <v>3.5004461750628699E-2</v>
      </c>
      <c r="BP671" s="125">
        <f t="shared" ref="BP671" si="12692">H671/H684</f>
        <v>4.0778913009456949E-2</v>
      </c>
      <c r="BQ671" s="126">
        <f t="shared" ref="BQ671" si="12693">I671/I684</f>
        <v>4.2747912470422589E-2</v>
      </c>
      <c r="BR671" s="123">
        <f t="shared" ref="BR671" si="12694">J671/J684</f>
        <v>4.6434099297535419E-2</v>
      </c>
      <c r="BS671" s="124">
        <f t="shared" ref="BS671" si="12695">K671/K684</f>
        <v>3.9148351648351648E-2</v>
      </c>
      <c r="BT671" s="125">
        <f t="shared" ref="BT671" si="12696">L671/L684</f>
        <v>3.9515889024833835E-2</v>
      </c>
      <c r="BU671" s="123">
        <f t="shared" ref="BU671" si="12697">M671/M684</f>
        <v>3.4447155997747322E-2</v>
      </c>
      <c r="BV671" s="127">
        <f t="shared" ref="BV671" si="12698">N671/N684</f>
        <v>3.8611915379250586E-2</v>
      </c>
      <c r="BW671" s="128">
        <f t="shared" ref="BW671" si="12699">O671/O684</f>
        <v>3.6611720835628629E-2</v>
      </c>
      <c r="BX671" s="123">
        <f t="shared" ref="BX671" si="12700">P671/P684</f>
        <v>4.2047669015140156E-2</v>
      </c>
      <c r="BY671" s="124">
        <f t="shared" ref="BY671" si="12701">Q671/Q684</f>
        <v>3.5660091047040973E-2</v>
      </c>
      <c r="BZ671" s="125">
        <f t="shared" ref="BZ671" si="12702">R671/R684</f>
        <v>3.8165653904870235E-2</v>
      </c>
      <c r="CA671" s="126">
        <f t="shared" ref="CA671" si="12703">S671/S684</f>
        <v>3.8261337800646167E-2</v>
      </c>
      <c r="CB671" s="123">
        <f t="shared" ref="CB671" si="12704">T671/T684</f>
        <v>3.7131769271476447E-2</v>
      </c>
      <c r="CC671" s="124">
        <f t="shared" ref="CC671" si="12705">U671/U684</f>
        <v>3.265745558944913E-2</v>
      </c>
      <c r="CD671" s="125">
        <f t="shared" ref="CD671" si="12706">V671/V684</f>
        <v>3.7452337240502752E-2</v>
      </c>
      <c r="CE671" s="126">
        <f t="shared" ref="CE671" si="12707">W671/W684</f>
        <v>3.6153939541095061E-2</v>
      </c>
      <c r="CF671" s="123">
        <f t="shared" ref="CF671" si="12708">X671/X684</f>
        <v>3.8832845210977331E-2</v>
      </c>
      <c r="CG671" s="124">
        <f t="shared" ref="CG671" si="12709">Y671/Y684</f>
        <v>2.9108586154386787E-2</v>
      </c>
      <c r="CH671" s="125">
        <f t="shared" ref="CH671" si="12710">Z671/Z684</f>
        <v>4.2692532346850276E-2</v>
      </c>
      <c r="CI671" s="123">
        <f t="shared" ref="CI671" si="12711">AA671/AA684</f>
        <v>4.8833107888293412E-2</v>
      </c>
      <c r="CJ671" s="129">
        <f t="shared" ref="CJ671" si="12712">AB671/AB684</f>
        <v>3.8794584730954838E-2</v>
      </c>
      <c r="CK671" s="130">
        <f t="shared" ref="CK671" si="12713">AC671/AC684</f>
        <v>3.8647331280161019E-2</v>
      </c>
    </row>
    <row r="672" spans="1:89" ht="13.8" thickTop="1" x14ac:dyDescent="0.25">
      <c r="A672" s="139" t="s">
        <v>28</v>
      </c>
      <c r="B672" s="194">
        <v>1405</v>
      </c>
      <c r="C672" s="188">
        <v>2256</v>
      </c>
      <c r="D672" s="189">
        <v>1011</v>
      </c>
      <c r="E672" s="190">
        <v>1020</v>
      </c>
      <c r="F672" s="187">
        <v>889</v>
      </c>
      <c r="G672" s="191">
        <v>1154</v>
      </c>
      <c r="H672" s="189">
        <v>1934</v>
      </c>
      <c r="I672" s="190">
        <v>2807</v>
      </c>
      <c r="J672" s="187">
        <v>509</v>
      </c>
      <c r="K672" s="188">
        <v>282</v>
      </c>
      <c r="L672" s="189">
        <v>1965</v>
      </c>
      <c r="M672" s="187">
        <v>961</v>
      </c>
      <c r="N672" s="192">
        <v>2394</v>
      </c>
      <c r="O672" s="195">
        <v>1786</v>
      </c>
      <c r="P672" s="187">
        <v>1247</v>
      </c>
      <c r="Q672" s="188">
        <v>900</v>
      </c>
      <c r="R672" s="189">
        <v>1400</v>
      </c>
      <c r="S672" s="190">
        <v>1668</v>
      </c>
      <c r="T672" s="187">
        <v>662</v>
      </c>
      <c r="U672" s="191">
        <v>259</v>
      </c>
      <c r="V672" s="189">
        <v>2041</v>
      </c>
      <c r="W672" s="196">
        <v>1515</v>
      </c>
      <c r="X672" s="187">
        <v>1509</v>
      </c>
      <c r="Y672" s="191">
        <v>529</v>
      </c>
      <c r="Z672" s="189">
        <v>2801</v>
      </c>
      <c r="AA672" s="187">
        <v>3040</v>
      </c>
      <c r="AB672" s="162">
        <f t="shared" si="12380"/>
        <v>19767</v>
      </c>
      <c r="AC672" s="165">
        <f t="shared" si="12411"/>
        <v>18177</v>
      </c>
      <c r="BI672" s="139" t="s">
        <v>28</v>
      </c>
      <c r="BJ672" s="123">
        <f>B672/B684</f>
        <v>3.3303308997819282E-2</v>
      </c>
      <c r="BK672" s="124">
        <f t="shared" ref="BK672" si="12714">C672/C684</f>
        <v>5.6935190793458511E-2</v>
      </c>
      <c r="BL672" s="125">
        <f t="shared" ref="BL672" si="12715">D672/D684</f>
        <v>4.2257053291536048E-2</v>
      </c>
      <c r="BM672" s="126">
        <f t="shared" ref="BM672" si="12716">E672/E684</f>
        <v>4.7523645343148672E-2</v>
      </c>
      <c r="BN672" s="123">
        <f t="shared" ref="BN672" si="12717">F672/F684</f>
        <v>3.4979342907731657E-2</v>
      </c>
      <c r="BO672" s="124">
        <f t="shared" ref="BO672" si="12718">G672/G684</f>
        <v>4.6807820232011035E-2</v>
      </c>
      <c r="BP672" s="125">
        <f t="shared" ref="BP672" si="12719">H672/H684</f>
        <v>4.3238167631737802E-2</v>
      </c>
      <c r="BQ672" s="126">
        <f t="shared" ref="BQ672" si="12720">I672/I684</f>
        <v>5.4891761346969901E-2</v>
      </c>
      <c r="BR672" s="123">
        <f t="shared" ref="BR672" si="12721">J672/J684</f>
        <v>6.0602452672937256E-2</v>
      </c>
      <c r="BS672" s="124">
        <f t="shared" ref="BS672" si="12722">K672/K684</f>
        <v>3.2280219780219783E-2</v>
      </c>
      <c r="BT672" s="125">
        <f t="shared" ref="BT672" si="12723">L672/L684</f>
        <v>6.4978009986442251E-2</v>
      </c>
      <c r="BU672" s="123">
        <f t="shared" ref="BU672" si="12724">M672/M684</f>
        <v>3.0066954508478818E-2</v>
      </c>
      <c r="BV672" s="127">
        <f t="shared" ref="BV672" si="12725">N672/N684</f>
        <v>5.0594923600397322E-2</v>
      </c>
      <c r="BW672" s="128">
        <f t="shared" ref="BW672" si="12726">O672/O684</f>
        <v>3.7840586465528202E-2</v>
      </c>
      <c r="BX672" s="123">
        <f t="shared" ref="BX672" si="12727">P672/P684</f>
        <v>4.6732124119322441E-2</v>
      </c>
      <c r="BY672" s="124">
        <f t="shared" ref="BY672" si="12728">Q672/Q684</f>
        <v>3.4142640364188161E-2</v>
      </c>
      <c r="BZ672" s="125">
        <f t="shared" ref="BZ672" si="12729">R672/R684</f>
        <v>4.1907384679857516E-2</v>
      </c>
      <c r="CA672" s="126">
        <f t="shared" ref="CA672" si="12730">S672/S684</f>
        <v>4.9898288859638623E-2</v>
      </c>
      <c r="CB672" s="123">
        <f t="shared" ref="CB672" si="12731">T672/T684</f>
        <v>5.8387722702416649E-2</v>
      </c>
      <c r="CC672" s="124">
        <f t="shared" ref="CC672" si="12732">U672/U684</f>
        <v>2.3237035707877267E-2</v>
      </c>
      <c r="CD672" s="125">
        <f t="shared" ref="CD672" si="12733">V672/V684</f>
        <v>5.7647224968224824E-2</v>
      </c>
      <c r="CE672" s="126">
        <f t="shared" ref="CE672" si="12734">W672/W684</f>
        <v>3.6785237343693093E-2</v>
      </c>
      <c r="CF672" s="123">
        <f t="shared" ref="CF672" si="12735">X672/X684</f>
        <v>5.4561232237769826E-2</v>
      </c>
      <c r="CG672" s="124">
        <f t="shared" ref="CG672" si="12736">Y672/Y684</f>
        <v>3.0982780836359376E-2</v>
      </c>
      <c r="CH672" s="125">
        <f t="shared" ref="CH672" si="12737">Z672/Z684</f>
        <v>4.9577853691346443E-2</v>
      </c>
      <c r="CI672" s="123">
        <f t="shared" ref="CI672" si="12738">AA672/AA684</f>
        <v>5.2052120610242628E-2</v>
      </c>
      <c r="CJ672" s="129">
        <f t="shared" ref="CJ672" si="12739">AB672/AB684</f>
        <v>4.7838587422132518E-2</v>
      </c>
      <c r="CK672" s="130">
        <f t="shared" ref="CK672" si="12740">AC672/AC684</f>
        <v>4.4079346218202101E-2</v>
      </c>
    </row>
    <row r="673" spans="1:89" x14ac:dyDescent="0.25">
      <c r="A673" s="131" t="s">
        <v>29</v>
      </c>
      <c r="B673" s="197">
        <v>1745</v>
      </c>
      <c r="C673" s="181">
        <v>2964</v>
      </c>
      <c r="D673" s="182">
        <v>1563</v>
      </c>
      <c r="E673" s="183">
        <v>1382</v>
      </c>
      <c r="F673" s="180">
        <v>1342</v>
      </c>
      <c r="G673" s="184">
        <v>1900</v>
      </c>
      <c r="H673" s="182">
        <v>2390</v>
      </c>
      <c r="I673" s="183">
        <v>3851</v>
      </c>
      <c r="J673" s="180">
        <v>905</v>
      </c>
      <c r="K673" s="181">
        <v>330</v>
      </c>
      <c r="L673" s="182">
        <v>2756</v>
      </c>
      <c r="M673" s="180">
        <v>995</v>
      </c>
      <c r="N673" s="185">
        <v>3708</v>
      </c>
      <c r="O673" s="198">
        <v>2182</v>
      </c>
      <c r="P673" s="180">
        <v>1797</v>
      </c>
      <c r="Q673" s="181">
        <v>1319</v>
      </c>
      <c r="R673" s="182">
        <v>1912</v>
      </c>
      <c r="S673" s="183">
        <v>2427</v>
      </c>
      <c r="T673" s="180">
        <v>1445</v>
      </c>
      <c r="U673" s="184">
        <v>271</v>
      </c>
      <c r="V673" s="182">
        <v>3170</v>
      </c>
      <c r="W673" s="199">
        <v>1863</v>
      </c>
      <c r="X673" s="180">
        <v>2023</v>
      </c>
      <c r="Y673" s="184">
        <v>725</v>
      </c>
      <c r="Z673" s="182">
        <v>3146</v>
      </c>
      <c r="AA673" s="180">
        <v>4232</v>
      </c>
      <c r="AB673" s="162">
        <f t="shared" si="12380"/>
        <v>27902</v>
      </c>
      <c r="AC673" s="165">
        <f t="shared" si="12411"/>
        <v>24441</v>
      </c>
      <c r="BI673" s="131" t="s">
        <v>29</v>
      </c>
      <c r="BJ673" s="123">
        <f>B673/B684</f>
        <v>4.1362472741063812E-2</v>
      </c>
      <c r="BK673" s="124">
        <f t="shared" ref="BK673" si="12741">C673/C684</f>
        <v>7.4803149606299218E-2</v>
      </c>
      <c r="BL673" s="125">
        <f t="shared" ref="BL673" si="12742">D673/D684</f>
        <v>6.5329153605015677E-2</v>
      </c>
      <c r="BM673" s="126">
        <f t="shared" ref="BM673" si="12743">E673/E684</f>
        <v>6.4389880259050458E-2</v>
      </c>
      <c r="BN673" s="123">
        <f t="shared" ref="BN673" si="12744">F673/F684</f>
        <v>5.2803462522132597E-2</v>
      </c>
      <c r="BO673" s="124">
        <f t="shared" ref="BO673" si="12745">G673/G684</f>
        <v>7.7066601768475698E-2</v>
      </c>
      <c r="BP673" s="125">
        <f t="shared" ref="BP673" si="12746">H673/H684</f>
        <v>5.3432895884102036E-2</v>
      </c>
      <c r="BQ673" s="126">
        <f t="shared" ref="BQ673" si="12747">I673/I684</f>
        <v>7.53075072843538E-2</v>
      </c>
      <c r="BR673" s="123">
        <f t="shared" ref="BR673" si="12748">J673/J684</f>
        <v>0.1077509227288963</v>
      </c>
      <c r="BS673" s="124">
        <f t="shared" ref="BS673" si="12749">K673/K684</f>
        <v>3.7774725274725272E-2</v>
      </c>
      <c r="BT673" s="125">
        <f t="shared" ref="BT673" si="12750">L673/L684</f>
        <v>9.1134552428821805E-2</v>
      </c>
      <c r="BU673" s="123">
        <f t="shared" ref="BU673" si="12751">M673/M684</f>
        <v>3.1130717727301169E-2</v>
      </c>
      <c r="BV673" s="127">
        <f t="shared" ref="BV673" si="12752">N673/N684</f>
        <v>7.8365069636705628E-2</v>
      </c>
      <c r="BW673" s="128">
        <f t="shared" ref="BW673" si="12753">O673/O684</f>
        <v>4.6230772490359763E-2</v>
      </c>
      <c r="BX673" s="123">
        <f t="shared" ref="BX673" si="12754">P673/P684</f>
        <v>6.7343726577724486E-2</v>
      </c>
      <c r="BY673" s="124">
        <f t="shared" ref="BY673" si="12755">Q673/Q684</f>
        <v>5.0037936267071322E-2</v>
      </c>
      <c r="BZ673" s="125">
        <f t="shared" ref="BZ673" si="12756">R673/R684</f>
        <v>5.7233513934205407E-2</v>
      </c>
      <c r="CA673" s="126">
        <f t="shared" ref="CA673" si="12757">S673/S684</f>
        <v>7.2603805193251172E-2</v>
      </c>
      <c r="CB673" s="123">
        <f t="shared" ref="CB673" si="12758">T673/T684</f>
        <v>0.12744752160874934</v>
      </c>
      <c r="CC673" s="124">
        <f t="shared" ref="CC673" si="12759">U673/U684</f>
        <v>2.431365512291405E-2</v>
      </c>
      <c r="CD673" s="125">
        <f t="shared" ref="CD673" si="12760">V673/V684</f>
        <v>8.9535376359271293E-2</v>
      </c>
      <c r="CE673" s="126">
        <f t="shared" ref="CE673" si="12761">W673/W684</f>
        <v>4.5234915624620613E-2</v>
      </c>
      <c r="CF673" s="123">
        <f t="shared" ref="CF673" si="12762">X673/X684</f>
        <v>7.3146038977474057E-2</v>
      </c>
      <c r="CG673" s="124">
        <f t="shared" ref="CG673" si="12763">Y673/Y684</f>
        <v>4.2462223263441491E-2</v>
      </c>
      <c r="CH673" s="125">
        <f t="shared" ref="CH673" si="12764">Z673/Z684</f>
        <v>5.568437262155513E-2</v>
      </c>
      <c r="CI673" s="123">
        <f t="shared" ref="CI673" si="12765">AA673/AA684</f>
        <v>7.2462031060048282E-2</v>
      </c>
      <c r="CJ673" s="129">
        <f t="shared" ref="CJ673" si="12766">AB673/AB684</f>
        <v>6.7526294645234047E-2</v>
      </c>
      <c r="CK673" s="130">
        <f t="shared" ref="CK673" si="12767">AC673/AC684</f>
        <v>5.9269587991366973E-2</v>
      </c>
    </row>
    <row r="674" spans="1:89" x14ac:dyDescent="0.25">
      <c r="A674" s="139" t="s">
        <v>30</v>
      </c>
      <c r="B674" s="280">
        <v>2034</v>
      </c>
      <c r="C674" s="267">
        <v>4852</v>
      </c>
      <c r="D674" s="268">
        <v>1991</v>
      </c>
      <c r="E674" s="269">
        <v>1626</v>
      </c>
      <c r="F674" s="266">
        <v>1526</v>
      </c>
      <c r="G674" s="270">
        <v>2747</v>
      </c>
      <c r="H674" s="268">
        <v>2767</v>
      </c>
      <c r="I674" s="269">
        <v>5251</v>
      </c>
      <c r="J674" s="266">
        <v>1392</v>
      </c>
      <c r="K674" s="267">
        <v>358</v>
      </c>
      <c r="L674" s="268">
        <v>4023</v>
      </c>
      <c r="M674" s="266">
        <v>1084</v>
      </c>
      <c r="N674" s="271">
        <v>4814</v>
      </c>
      <c r="O674" s="281">
        <v>2771</v>
      </c>
      <c r="P674" s="266">
        <v>2421</v>
      </c>
      <c r="Q674" s="267">
        <v>1876</v>
      </c>
      <c r="R674" s="268">
        <v>2523</v>
      </c>
      <c r="S674" s="269">
        <v>2924</v>
      </c>
      <c r="T674" s="266">
        <v>1825</v>
      </c>
      <c r="U674" s="270">
        <v>354</v>
      </c>
      <c r="V674" s="268">
        <v>4028</v>
      </c>
      <c r="W674" s="282">
        <v>2217</v>
      </c>
      <c r="X674" s="266">
        <v>2910</v>
      </c>
      <c r="Y674" s="270">
        <v>865</v>
      </c>
      <c r="Z674" s="268">
        <v>3681</v>
      </c>
      <c r="AA674" s="266">
        <v>5606</v>
      </c>
      <c r="AB674" s="162">
        <f t="shared" si="12380"/>
        <v>35935</v>
      </c>
      <c r="AC674" s="165">
        <f t="shared" si="12411"/>
        <v>32531</v>
      </c>
      <c r="BI674" s="139" t="s">
        <v>30</v>
      </c>
      <c r="BJ674" s="123">
        <f>B674/B684</f>
        <v>4.8212761922821652E-2</v>
      </c>
      <c r="BK674" s="124">
        <f t="shared" ref="BK674" si="12768">C674/C684</f>
        <v>0.12245103977387442</v>
      </c>
      <c r="BL674" s="125">
        <f t="shared" ref="BL674" si="12769">D674/D684</f>
        <v>8.3218390804597697E-2</v>
      </c>
      <c r="BM674" s="126">
        <f t="shared" ref="BM674" si="12770">E674/E684</f>
        <v>7.5758281694078181E-2</v>
      </c>
      <c r="BN674" s="123">
        <f t="shared" ref="BN674" si="12771">F674/F684</f>
        <v>6.0043281526657485E-2</v>
      </c>
      <c r="BO674" s="124">
        <f t="shared" ref="BO674" si="12772">G674/G684</f>
        <v>0.11142208160947513</v>
      </c>
      <c r="BP674" s="125">
        <f t="shared" ref="BP674" si="12773">H674/H684</f>
        <v>6.1861432180464575E-2</v>
      </c>
      <c r="BQ674" s="126">
        <f t="shared" ref="BQ674" si="12774">I674/I684</f>
        <v>0.1026849443651368</v>
      </c>
      <c r="BR674" s="123">
        <f t="shared" ref="BR674" si="12775">J674/J684</f>
        <v>0.16573401595428028</v>
      </c>
      <c r="BS674" s="124">
        <f t="shared" ref="BS674" si="12776">K674/K684</f>
        <v>4.097985347985348E-2</v>
      </c>
      <c r="BT674" s="125">
        <f t="shared" ref="BT674" si="12777">L674/L684</f>
        <v>0.13303131510201383</v>
      </c>
      <c r="BU674" s="123">
        <f t="shared" ref="BU674" si="12778">M674/M684</f>
        <v>3.391527438833615E-2</v>
      </c>
      <c r="BV674" s="127">
        <f t="shared" ref="BV674" si="12779">N674/N684</f>
        <v>0.10173933258659679</v>
      </c>
      <c r="BW674" s="128">
        <f t="shared" ref="BW674" si="12780">O674/O684</f>
        <v>5.8710114835374382E-2</v>
      </c>
      <c r="BX674" s="123">
        <f t="shared" ref="BX674" si="12781">P674/P684</f>
        <v>9.0728526457802425E-2</v>
      </c>
      <c r="BY674" s="124">
        <f t="shared" ref="BY674" si="12782">Q674/Q684</f>
        <v>7.1168437025796658E-2</v>
      </c>
      <c r="BZ674" s="125">
        <f t="shared" ref="BZ674" si="12783">R674/R684</f>
        <v>7.5523093962343218E-2</v>
      </c>
      <c r="CA674" s="126">
        <f t="shared" ref="CA674" si="12784">S674/S684</f>
        <v>8.7471580710781385E-2</v>
      </c>
      <c r="CB674" s="123">
        <f t="shared" ref="CB674" si="12785">T674/T684</f>
        <v>0.1609631328276592</v>
      </c>
      <c r="CC674" s="124">
        <f t="shared" ref="CC674" si="12786">U674/U684</f>
        <v>3.1760272743585144E-2</v>
      </c>
      <c r="CD674" s="125">
        <f t="shared" ref="CD674" si="12787">V674/V684</f>
        <v>0.11376924163253778</v>
      </c>
      <c r="CE674" s="126">
        <f t="shared" ref="CE674" si="12788">W674/W684</f>
        <v>5.3830278013839987E-2</v>
      </c>
      <c r="CF674" s="123">
        <f t="shared" ref="CF674" si="12789">X674/X684</f>
        <v>0.10521748562750841</v>
      </c>
      <c r="CG674" s="124">
        <f t="shared" ref="CG674" si="12790">Y674/Y684</f>
        <v>5.0661824997071572E-2</v>
      </c>
      <c r="CH674" s="125">
        <f t="shared" ref="CH674" si="12791">Z674/Z684</f>
        <v>6.5153901977096126E-2</v>
      </c>
      <c r="CI674" s="123">
        <f t="shared" ref="CI674" si="12792">AA674/AA684</f>
        <v>9.5988219783230314E-2</v>
      </c>
      <c r="CJ674" s="129">
        <f t="shared" ref="CJ674" si="12793">AB674/AB684</f>
        <v>8.6967149239355085E-2</v>
      </c>
      <c r="CK674" s="130">
        <f t="shared" ref="CK674" si="12794">AC674/AC684</f>
        <v>7.8887891941702842E-2</v>
      </c>
    </row>
    <row r="675" spans="1:89" x14ac:dyDescent="0.25">
      <c r="A675" s="131" t="s">
        <v>31</v>
      </c>
      <c r="B675" s="283">
        <v>2090</v>
      </c>
      <c r="C675" s="274">
        <v>4969</v>
      </c>
      <c r="D675" s="275">
        <v>1390</v>
      </c>
      <c r="E675" s="276">
        <v>2093</v>
      </c>
      <c r="F675" s="273">
        <v>1194</v>
      </c>
      <c r="G675" s="277">
        <v>3103</v>
      </c>
      <c r="H675" s="275">
        <v>2675</v>
      </c>
      <c r="I675" s="276">
        <v>6305</v>
      </c>
      <c r="J675" s="273">
        <v>944</v>
      </c>
      <c r="K675" s="274">
        <v>359</v>
      </c>
      <c r="L675" s="275">
        <v>3992</v>
      </c>
      <c r="M675" s="273">
        <v>1075</v>
      </c>
      <c r="N675" s="278">
        <v>4884</v>
      </c>
      <c r="O675" s="284">
        <v>2938</v>
      </c>
      <c r="P675" s="273">
        <v>2465</v>
      </c>
      <c r="Q675" s="274">
        <v>2719</v>
      </c>
      <c r="R675" s="275">
        <v>2497</v>
      </c>
      <c r="S675" s="276">
        <v>3606</v>
      </c>
      <c r="T675" s="273">
        <v>1820</v>
      </c>
      <c r="U675" s="277">
        <v>358</v>
      </c>
      <c r="V675" s="275">
        <v>4728</v>
      </c>
      <c r="W675" s="285">
        <v>2514</v>
      </c>
      <c r="X675" s="273">
        <v>2858</v>
      </c>
      <c r="Y675" s="277">
        <v>1077</v>
      </c>
      <c r="Z675" s="275">
        <v>3815</v>
      </c>
      <c r="AA675" s="273">
        <v>6116</v>
      </c>
      <c r="AB675" s="162">
        <f t="shared" si="12380"/>
        <v>35352</v>
      </c>
      <c r="AC675" s="165">
        <f t="shared" si="12411"/>
        <v>37232</v>
      </c>
      <c r="BI675" s="131" t="s">
        <v>31</v>
      </c>
      <c r="BJ675" s="123">
        <f>B675/B684</f>
        <v>4.9540153598179579E-2</v>
      </c>
      <c r="BK675" s="124">
        <f t="shared" ref="BK675" si="12795">C675/C684</f>
        <v>0.12540379567938623</v>
      </c>
      <c r="BL675" s="125">
        <f t="shared" ref="BL675" si="12796">D675/D684</f>
        <v>5.8098223615464996E-2</v>
      </c>
      <c r="BM675" s="126">
        <f t="shared" ref="BM675" si="12797">E675/E684</f>
        <v>9.7516656571774676E-2</v>
      </c>
      <c r="BN675" s="123">
        <f t="shared" ref="BN675" si="12798">F675/F684</f>
        <v>4.6980129844579971E-2</v>
      </c>
      <c r="BO675" s="124">
        <f t="shared" ref="BO675" si="12799">G675/G684</f>
        <v>0.12586192909872637</v>
      </c>
      <c r="BP675" s="125">
        <f t="shared" ref="BP675" si="12800">H675/H684</f>
        <v>5.9804601041829684E-2</v>
      </c>
      <c r="BQ675" s="126">
        <f t="shared" ref="BQ675" si="12801">I675/I684</f>
        <v>0.12329624342452628</v>
      </c>
      <c r="BR675" s="123">
        <f t="shared" ref="BR675" si="12802">J675/J684</f>
        <v>0.11239433265864984</v>
      </c>
      <c r="BS675" s="124">
        <f t="shared" ref="BS675" si="12803">K675/K684</f>
        <v>4.1094322344322344E-2</v>
      </c>
      <c r="BT675" s="125">
        <f t="shared" ref="BT675" si="12804">L675/L684</f>
        <v>0.13200621672563739</v>
      </c>
      <c r="BU675" s="123">
        <f t="shared" ref="BU675" si="12805">M675/M684</f>
        <v>3.3633690006883175E-2</v>
      </c>
      <c r="BV675" s="127">
        <f t="shared" ref="BV675" si="12806">N675/N684</f>
        <v>0.10321871631760256</v>
      </c>
      <c r="BW675" s="128">
        <f t="shared" ref="BW675" si="12807">O675/O684</f>
        <v>6.2248400355947288E-2</v>
      </c>
      <c r="BX675" s="123">
        <f t="shared" ref="BX675" si="12808">P675/P684</f>
        <v>9.2377454654474597E-2</v>
      </c>
      <c r="BY675" s="124">
        <f t="shared" ref="BY675" si="12809">Q675/Q684</f>
        <v>0.10314871016691958</v>
      </c>
      <c r="BZ675" s="125">
        <f t="shared" ref="BZ675" si="12810">R675/R684</f>
        <v>7.4744813961145865E-2</v>
      </c>
      <c r="CA675" s="126">
        <f t="shared" ref="CA675" si="12811">S675/S684</f>
        <v>0.10787363886562164</v>
      </c>
      <c r="CB675" s="123">
        <f t="shared" ref="CB675" si="12812">T675/T684</f>
        <v>0.16052213794319986</v>
      </c>
      <c r="CC675" s="124">
        <f t="shared" ref="CC675" si="12813">U675/U684</f>
        <v>3.2119145881930738E-2</v>
      </c>
      <c r="CD675" s="125">
        <f t="shared" ref="CD675" si="12814">V675/V684</f>
        <v>0.133540460386951</v>
      </c>
      <c r="CE675" s="126">
        <f t="shared" ref="CE675" si="12815">W675/W684</f>
        <v>6.1041641374286755E-2</v>
      </c>
      <c r="CF675" s="123">
        <f t="shared" ref="CF675" si="12816">X675/X684</f>
        <v>0.10333731062660448</v>
      </c>
      <c r="CG675" s="124">
        <f t="shared" ref="CG675" si="12817">Y675/Y684</f>
        <v>6.3078364765139977E-2</v>
      </c>
      <c r="CH675" s="125">
        <f t="shared" ref="CH675" si="12818">Z675/Z684</f>
        <v>6.7525709329698924E-2</v>
      </c>
      <c r="CI675" s="123">
        <f t="shared" ref="CI675" si="12819">AA675/AA684</f>
        <v>0.10472064791192233</v>
      </c>
      <c r="CJ675" s="129">
        <f t="shared" ref="CJ675" si="12820">AB675/AB684</f>
        <v>8.5556217056064587E-2</v>
      </c>
      <c r="CK675" s="130">
        <f t="shared" ref="CK675" si="12821">AC675/AC684</f>
        <v>9.0287848291582803E-2</v>
      </c>
    </row>
    <row r="676" spans="1:89" x14ac:dyDescent="0.25">
      <c r="A676" s="139" t="s">
        <v>32</v>
      </c>
      <c r="B676" s="194">
        <v>2273</v>
      </c>
      <c r="C676" s="188">
        <v>4137</v>
      </c>
      <c r="D676" s="189">
        <v>1117</v>
      </c>
      <c r="E676" s="190">
        <v>1845</v>
      </c>
      <c r="F676" s="187">
        <v>899</v>
      </c>
      <c r="G676" s="191">
        <v>2621</v>
      </c>
      <c r="H676" s="189">
        <v>2453</v>
      </c>
      <c r="I676" s="190">
        <v>5235</v>
      </c>
      <c r="J676" s="187">
        <v>666</v>
      </c>
      <c r="K676" s="188">
        <v>248</v>
      </c>
      <c r="L676" s="189">
        <v>3025</v>
      </c>
      <c r="M676" s="187">
        <v>1097</v>
      </c>
      <c r="N676" s="192">
        <v>3830</v>
      </c>
      <c r="O676" s="195">
        <v>2639</v>
      </c>
      <c r="P676" s="187">
        <v>1603</v>
      </c>
      <c r="Q676" s="188">
        <v>2112</v>
      </c>
      <c r="R676" s="189">
        <v>2008</v>
      </c>
      <c r="S676" s="190">
        <v>2662</v>
      </c>
      <c r="T676" s="187">
        <v>1040</v>
      </c>
      <c r="U676" s="191">
        <v>294</v>
      </c>
      <c r="V676" s="189">
        <v>3899</v>
      </c>
      <c r="W676" s="196">
        <v>2074</v>
      </c>
      <c r="X676" s="187">
        <v>1850</v>
      </c>
      <c r="Y676" s="191">
        <v>884</v>
      </c>
      <c r="Z676" s="189">
        <v>3202</v>
      </c>
      <c r="AA676" s="187">
        <v>5260</v>
      </c>
      <c r="AB676" s="162">
        <f t="shared" si="12380"/>
        <v>27865</v>
      </c>
      <c r="AC676" s="165">
        <f t="shared" si="12411"/>
        <v>31108</v>
      </c>
      <c r="BI676" s="139" t="s">
        <v>32</v>
      </c>
      <c r="BJ676" s="123">
        <f>B676/B684</f>
        <v>5.387787996586707E-2</v>
      </c>
      <c r="BK676" s="124">
        <f t="shared" ref="BK676" si="12822">C676/C684</f>
        <v>0.10440642035130224</v>
      </c>
      <c r="BL676" s="125">
        <f t="shared" ref="BL676" si="12823">D676/D684</f>
        <v>4.6687565308254964E-2</v>
      </c>
      <c r="BM676" s="126">
        <f t="shared" ref="BM676" si="12824">E676/E684</f>
        <v>8.5961887900107156E-2</v>
      </c>
      <c r="BN676" s="123">
        <f t="shared" ref="BN676" si="12825">F676/F684</f>
        <v>3.5372811331890616E-2</v>
      </c>
      <c r="BO676" s="124">
        <f t="shared" ref="BO676" si="12826">G676/G684</f>
        <v>0.10631134907114465</v>
      </c>
      <c r="BP676" s="125">
        <f t="shared" ref="BP676" si="12827">H676/H684</f>
        <v>5.4841378076862887E-2</v>
      </c>
      <c r="BQ676" s="126">
        <f t="shared" ref="BQ676" si="12828">I676/I684</f>
        <v>0.10237205936992784</v>
      </c>
      <c r="BR676" s="123">
        <f t="shared" ref="BR676" si="12829">J676/J684</f>
        <v>7.9295154185022032E-2</v>
      </c>
      <c r="BS676" s="124">
        <f t="shared" ref="BS676" si="12830">K676/K684</f>
        <v>2.8388278388278388E-2</v>
      </c>
      <c r="BT676" s="125">
        <f t="shared" ref="BT676" si="12831">L676/L684</f>
        <v>0.10002976092060448</v>
      </c>
      <c r="BU676" s="123">
        <f t="shared" ref="BU676" si="12832">M676/M684</f>
        <v>3.4322007383768227E-2</v>
      </c>
      <c r="BV676" s="127">
        <f t="shared" ref="BV676" si="12833">N676/N684</f>
        <v>8.0943424139315684E-2</v>
      </c>
      <c r="BW676" s="128">
        <f t="shared" ref="BW676" si="12834">O676/O684</f>
        <v>5.5913386160430525E-2</v>
      </c>
      <c r="BX676" s="123">
        <f t="shared" ref="BX676" si="12835">P676/P684</f>
        <v>6.0073452256033576E-2</v>
      </c>
      <c r="BY676" s="124">
        <f t="shared" ref="BY676" si="12836">Q676/Q684</f>
        <v>8.012139605462823E-2</v>
      </c>
      <c r="BZ676" s="125">
        <f t="shared" ref="BZ676" si="12837">R676/R684</f>
        <v>6.0107163169395635E-2</v>
      </c>
      <c r="CA676" s="126">
        <f t="shared" ref="CA676" si="12838">S676/S684</f>
        <v>7.9633839894699049E-2</v>
      </c>
      <c r="CB676" s="123">
        <f t="shared" ref="CB676" si="12839">T676/T684</f>
        <v>9.1726935967542778E-2</v>
      </c>
      <c r="CC676" s="124">
        <f t="shared" ref="CC676" si="12840">U676/U684</f>
        <v>2.6377175668401219E-2</v>
      </c>
      <c r="CD676" s="125">
        <f t="shared" ref="CD676" si="12841">V676/V684</f>
        <v>0.11012568846208162</v>
      </c>
      <c r="CE676" s="126">
        <f t="shared" ref="CE676" si="12842">W676/W684</f>
        <v>5.0358140099550808E-2</v>
      </c>
      <c r="CF676" s="123">
        <f t="shared" ref="CF676" si="12843">X676/X684</f>
        <v>6.6890841378312901E-2</v>
      </c>
      <c r="CG676" s="124">
        <f t="shared" ref="CG676" si="12844">Y676/Y684</f>
        <v>5.1774628089492798E-2</v>
      </c>
      <c r="CH676" s="125">
        <f t="shared" ref="CH676" si="12845">Z676/Z684</f>
        <v>5.6675575694284649E-2</v>
      </c>
      <c r="CI676" s="123">
        <f t="shared" ref="CI676" si="12846">AA676/AA684</f>
        <v>9.0063866582196117E-2</v>
      </c>
      <c r="CJ676" s="129">
        <f t="shared" ref="CJ676" si="12847">AB676/AB684</f>
        <v>6.7436750064133286E-2</v>
      </c>
      <c r="CK676" s="130">
        <f t="shared" ref="CK676" si="12848">AC676/AC684</f>
        <v>7.5437107452045488E-2</v>
      </c>
    </row>
    <row r="677" spans="1:89" x14ac:dyDescent="0.25">
      <c r="A677" s="131" t="s">
        <v>33</v>
      </c>
      <c r="B677" s="197">
        <v>2412</v>
      </c>
      <c r="C677" s="181">
        <v>2984</v>
      </c>
      <c r="D677" s="182">
        <v>958</v>
      </c>
      <c r="E677" s="183">
        <v>1502</v>
      </c>
      <c r="F677" s="180">
        <v>979</v>
      </c>
      <c r="G677" s="184">
        <v>1793</v>
      </c>
      <c r="H677" s="182">
        <v>2343</v>
      </c>
      <c r="I677" s="183">
        <v>3866</v>
      </c>
      <c r="J677" s="180">
        <v>520</v>
      </c>
      <c r="K677" s="181">
        <v>164</v>
      </c>
      <c r="L677" s="182">
        <v>2106</v>
      </c>
      <c r="M677" s="180">
        <v>1287</v>
      </c>
      <c r="N677" s="185">
        <v>2870</v>
      </c>
      <c r="O677" s="198">
        <v>2607</v>
      </c>
      <c r="P677" s="180">
        <v>1244</v>
      </c>
      <c r="Q677" s="181">
        <v>1844</v>
      </c>
      <c r="R677" s="182">
        <v>1682</v>
      </c>
      <c r="S677" s="183">
        <v>2256</v>
      </c>
      <c r="T677" s="180">
        <v>764</v>
      </c>
      <c r="U677" s="184">
        <v>325</v>
      </c>
      <c r="V677" s="182">
        <v>3244</v>
      </c>
      <c r="W677" s="199">
        <v>1933</v>
      </c>
      <c r="X677" s="180">
        <v>1220</v>
      </c>
      <c r="Y677" s="184">
        <v>799</v>
      </c>
      <c r="Z677" s="182">
        <v>2712</v>
      </c>
      <c r="AA677" s="180">
        <v>3665</v>
      </c>
      <c r="AB677" s="162">
        <f t="shared" si="12380"/>
        <v>23054</v>
      </c>
      <c r="AC677" s="165">
        <f t="shared" si="12411"/>
        <v>25025</v>
      </c>
      <c r="BI677" s="131" t="s">
        <v>33</v>
      </c>
      <c r="BJ677" s="123">
        <f>B677/B684</f>
        <v>5.717265573148763E-2</v>
      </c>
      <c r="BK677" s="124">
        <f t="shared" ref="BK677" si="12849">C677/C684</f>
        <v>7.5307894205531994E-2</v>
      </c>
      <c r="BL677" s="125">
        <f t="shared" ref="BL677" si="12850">D677/D684</f>
        <v>4.004179728317659E-2</v>
      </c>
      <c r="BM677" s="126">
        <f t="shared" ref="BM677" si="12851">E677/E684</f>
        <v>6.998089735824442E-2</v>
      </c>
      <c r="BN677" s="123">
        <f t="shared" ref="BN677" si="12852">F677/F684</f>
        <v>3.8520558725162309E-2</v>
      </c>
      <c r="BO677" s="124">
        <f t="shared" ref="BO677" si="12853">G677/G684</f>
        <v>7.272653524782996E-2</v>
      </c>
      <c r="BP677" s="125">
        <f t="shared" ref="BP677" si="12854">H677/H684</f>
        <v>5.2382123454582041E-2</v>
      </c>
      <c r="BQ677" s="126">
        <f t="shared" ref="BQ677" si="12855">I677/I684</f>
        <v>7.5600836967362181E-2</v>
      </c>
      <c r="BR677" s="123">
        <f t="shared" ref="BR677" si="12856">J677/J684</f>
        <v>6.1912132396713893E-2</v>
      </c>
      <c r="BS677" s="124">
        <f t="shared" ref="BS677" si="12857">K677/K684</f>
        <v>1.8772893772893772E-2</v>
      </c>
      <c r="BT677" s="125">
        <f t="shared" ref="BT677" si="12858">L677/L684</f>
        <v>6.9640554214477041E-2</v>
      </c>
      <c r="BU677" s="123">
        <f t="shared" ref="BU677" si="12859">M677/M684</f>
        <v>4.0266566547775481E-2</v>
      </c>
      <c r="BV677" s="127">
        <f t="shared" ref="BV677" si="12860">N677/N684</f>
        <v>6.0654732971236552E-2</v>
      </c>
      <c r="BW677" s="128">
        <f t="shared" ref="BW677" si="12861">O677/O684</f>
        <v>5.5235391330141111E-2</v>
      </c>
      <c r="BX677" s="123">
        <f t="shared" ref="BX677" si="12862">P677/P684</f>
        <v>4.6619697196822067E-2</v>
      </c>
      <c r="BY677" s="124">
        <f t="shared" ref="BY677" si="12863">Q677/Q684</f>
        <v>6.9954476479514416E-2</v>
      </c>
      <c r="BZ677" s="125">
        <f t="shared" ref="BZ677" si="12864">R677/R684</f>
        <v>5.0348729308228812E-2</v>
      </c>
      <c r="CA677" s="126">
        <f t="shared" ref="CA677" si="12865">S677/S684</f>
        <v>6.7488333133899722E-2</v>
      </c>
      <c r="CB677" s="123">
        <f t="shared" ref="CB677" si="12866">T677/T684</f>
        <v>6.7384018345387195E-2</v>
      </c>
      <c r="CC677" s="124">
        <f t="shared" ref="CC677" si="12867">U677/U684</f>
        <v>2.915844249057958E-2</v>
      </c>
      <c r="CD677" s="125">
        <f t="shared" ref="CD677" si="12868">V677/V684</f>
        <v>9.1625476627594973E-2</v>
      </c>
      <c r="CE677" s="126">
        <f t="shared" ref="CE677" si="12869">W677/W684</f>
        <v>4.6934563554692242E-2</v>
      </c>
      <c r="CF677" s="123">
        <f t="shared" ref="CF677" si="12870">X677/X684</f>
        <v>4.4111798098130671E-2</v>
      </c>
      <c r="CG677" s="124">
        <f t="shared" ref="CG677" si="12871">Y677/Y684</f>
        <v>4.6796298465503101E-2</v>
      </c>
      <c r="CH677" s="125">
        <f t="shared" ref="CH677" si="12872">Z677/Z684</f>
        <v>4.8002548807901307E-2</v>
      </c>
      <c r="CI677" s="123">
        <f t="shared" ref="CI677" si="12873">AA677/AA684</f>
        <v>6.2753625669914215E-2</v>
      </c>
      <c r="CJ677" s="129">
        <f t="shared" ref="CJ677" si="12874">AB677/AB684</f>
        <v>5.5793534397219763E-2</v>
      </c>
      <c r="CK677" s="130">
        <f t="shared" ref="CK677" si="12875">AC677/AC684</f>
        <v>6.0685791885927688E-2</v>
      </c>
    </row>
    <row r="678" spans="1:89" x14ac:dyDescent="0.25">
      <c r="A678" s="139" t="s">
        <v>34</v>
      </c>
      <c r="B678" s="194">
        <v>968</v>
      </c>
      <c r="C678" s="188">
        <v>1914</v>
      </c>
      <c r="D678" s="189">
        <v>481</v>
      </c>
      <c r="E678" s="190">
        <v>1146</v>
      </c>
      <c r="F678" s="187">
        <v>382</v>
      </c>
      <c r="G678" s="191">
        <v>1388</v>
      </c>
      <c r="H678" s="189">
        <v>1352</v>
      </c>
      <c r="I678" s="190">
        <v>2443</v>
      </c>
      <c r="J678" s="187">
        <v>434</v>
      </c>
      <c r="K678" s="188">
        <v>114</v>
      </c>
      <c r="L678" s="189">
        <v>1505</v>
      </c>
      <c r="M678" s="187">
        <v>999</v>
      </c>
      <c r="N678" s="192">
        <v>2333</v>
      </c>
      <c r="O678" s="195">
        <v>2077</v>
      </c>
      <c r="P678" s="187">
        <v>761</v>
      </c>
      <c r="Q678" s="188">
        <v>1419</v>
      </c>
      <c r="R678" s="189">
        <v>1096</v>
      </c>
      <c r="S678" s="190">
        <v>1586</v>
      </c>
      <c r="T678" s="187">
        <v>410</v>
      </c>
      <c r="U678" s="191">
        <v>297</v>
      </c>
      <c r="V678" s="189">
        <v>2242</v>
      </c>
      <c r="W678" s="196">
        <v>1555</v>
      </c>
      <c r="X678" s="187">
        <v>900</v>
      </c>
      <c r="Y678" s="191">
        <v>674</v>
      </c>
      <c r="Z678" s="189">
        <v>2170</v>
      </c>
      <c r="AA678" s="187">
        <v>2629</v>
      </c>
      <c r="AB678" s="162">
        <f t="shared" si="12380"/>
        <v>15034</v>
      </c>
      <c r="AC678" s="165">
        <f t="shared" si="12411"/>
        <v>18241</v>
      </c>
      <c r="BI678" s="139" t="s">
        <v>34</v>
      </c>
      <c r="BJ678" s="123">
        <f>B678/B684</f>
        <v>2.2944913245472646E-2</v>
      </c>
      <c r="BK678" s="124">
        <f t="shared" ref="BK678" si="12876">C678/C684</f>
        <v>4.830405814657783E-2</v>
      </c>
      <c r="BL678" s="125">
        <f t="shared" ref="BL678" si="12877">D678/D684</f>
        <v>2.0104493207941485E-2</v>
      </c>
      <c r="BM678" s="126">
        <f t="shared" ref="BM678" si="12878">E678/E684</f>
        <v>5.3394213297302331E-2</v>
      </c>
      <c r="BN678" s="123">
        <f t="shared" ref="BN678" si="12879">F678/F684</f>
        <v>1.503049380287232E-2</v>
      </c>
      <c r="BO678" s="124">
        <f t="shared" ref="BO678" si="12880">G678/G684</f>
        <v>5.6299180660339093E-2</v>
      </c>
      <c r="BP678" s="125">
        <f t="shared" ref="BP678" si="12881">H678/H684</f>
        <v>3.0226474993851865E-2</v>
      </c>
      <c r="BQ678" s="126">
        <f t="shared" ref="BQ678" si="12882">I678/I684</f>
        <v>4.7773627705966326E-2</v>
      </c>
      <c r="BR678" s="123">
        <f t="shared" ref="BR678" si="12883">J678/J684</f>
        <v>5.1672818192641981E-2</v>
      </c>
      <c r="BS678" s="124">
        <f t="shared" ref="BS678" si="12884">K678/K684</f>
        <v>1.304945054945055E-2</v>
      </c>
      <c r="BT678" s="125">
        <f t="shared" ref="BT678" si="12885">L678/L684</f>
        <v>4.976687278859826E-2</v>
      </c>
      <c r="BU678" s="123">
        <f t="shared" ref="BU678" si="12886">M678/M684</f>
        <v>3.1255866341280268E-2</v>
      </c>
      <c r="BV678" s="127">
        <f t="shared" ref="BV678" si="12887">N678/N684</f>
        <v>4.9305746349092294E-2</v>
      </c>
      <c r="BW678" s="128">
        <f t="shared" ref="BW678" si="12888">O678/O684</f>
        <v>4.4006101953472605E-2</v>
      </c>
      <c r="BX678" s="123">
        <f t="shared" ref="BX678" si="12889">P678/P684</f>
        <v>2.8518962674261728E-2</v>
      </c>
      <c r="BY678" s="124">
        <f t="shared" ref="BY678" si="12890">Q678/Q684</f>
        <v>5.3831562974203336E-2</v>
      </c>
      <c r="BZ678" s="125">
        <f t="shared" ref="BZ678" si="12891">R678/R684</f>
        <v>3.2807495435088457E-2</v>
      </c>
      <c r="CA678" s="126">
        <f t="shared" ref="CA678" si="12892">S678/S684</f>
        <v>4.7445255474452552E-2</v>
      </c>
      <c r="CB678" s="123">
        <f t="shared" ref="CB678" si="12893">T678/T684</f>
        <v>3.6161580525665905E-2</v>
      </c>
      <c r="CC678" s="124">
        <f t="shared" ref="CC678" si="12894">U678/U684</f>
        <v>2.6646330522160415E-2</v>
      </c>
      <c r="CD678" s="125">
        <f t="shared" ref="CD678" si="12895">V678/V684</f>
        <v>6.3324389210563478E-2</v>
      </c>
      <c r="CE678" s="126">
        <f t="shared" ref="CE678" si="12896">W678/W684</f>
        <v>3.7756464732305449E-2</v>
      </c>
      <c r="CF678" s="123">
        <f t="shared" ref="CF678" si="12897">X678/X684</f>
        <v>3.2541490400260331E-2</v>
      </c>
      <c r="CG678" s="124">
        <f t="shared" ref="CG678" si="12898">Y678/Y684</f>
        <v>3.9475225489047673E-2</v>
      </c>
      <c r="CH678" s="125">
        <f t="shared" ref="CH678" si="12899">Z678/Z684</f>
        <v>3.8409119068269111E-2</v>
      </c>
      <c r="CI678" s="123">
        <f t="shared" ref="CI678" si="12900">AA678/AA684</f>
        <v>4.5014810883002583E-2</v>
      </c>
      <c r="CJ678" s="129">
        <f t="shared" ref="CJ678" si="12901">AB678/AB684</f>
        <v>3.6384141412674674E-2</v>
      </c>
      <c r="CK678" s="130">
        <f t="shared" ref="CK678" si="12902">AC678/AC684</f>
        <v>4.4234546645003273E-2</v>
      </c>
    </row>
    <row r="679" spans="1:89" x14ac:dyDescent="0.25">
      <c r="A679" s="131" t="s">
        <v>35</v>
      </c>
      <c r="B679" s="197">
        <v>0</v>
      </c>
      <c r="C679" s="181">
        <v>1013</v>
      </c>
      <c r="D679" s="182">
        <v>7</v>
      </c>
      <c r="E679" s="183">
        <v>654</v>
      </c>
      <c r="F679" s="180">
        <v>19</v>
      </c>
      <c r="G679" s="184">
        <v>844</v>
      </c>
      <c r="H679" s="182">
        <v>85</v>
      </c>
      <c r="I679" s="183">
        <v>1073</v>
      </c>
      <c r="J679" s="180">
        <v>80</v>
      </c>
      <c r="K679" s="181">
        <v>38</v>
      </c>
      <c r="L679" s="182">
        <v>804</v>
      </c>
      <c r="M679" s="180">
        <v>131</v>
      </c>
      <c r="N679" s="185">
        <v>546</v>
      </c>
      <c r="O679" s="198">
        <v>320</v>
      </c>
      <c r="P679" s="180">
        <v>175</v>
      </c>
      <c r="Q679" s="181">
        <v>208</v>
      </c>
      <c r="R679" s="182">
        <v>179</v>
      </c>
      <c r="S679" s="183">
        <v>185</v>
      </c>
      <c r="T679" s="180">
        <v>33</v>
      </c>
      <c r="U679" s="184">
        <v>9</v>
      </c>
      <c r="V679" s="182">
        <v>434</v>
      </c>
      <c r="W679" s="199">
        <v>39</v>
      </c>
      <c r="X679" s="180">
        <v>74</v>
      </c>
      <c r="Y679" s="184">
        <v>19</v>
      </c>
      <c r="Z679" s="182">
        <v>51</v>
      </c>
      <c r="AA679" s="180">
        <v>121</v>
      </c>
      <c r="AB679" s="162">
        <f t="shared" si="12380"/>
        <v>2487</v>
      </c>
      <c r="AC679" s="165">
        <f t="shared" si="12411"/>
        <v>4654</v>
      </c>
      <c r="BI679" s="131" t="s">
        <v>35</v>
      </c>
      <c r="BJ679" s="123">
        <f>B679/B684</f>
        <v>0</v>
      </c>
      <c r="BK679" s="124">
        <f t="shared" ref="BK679" si="12903">C679/C684</f>
        <v>2.5565313951140724E-2</v>
      </c>
      <c r="BL679" s="125">
        <f t="shared" ref="BL679" si="12904">D679/D684</f>
        <v>2.9258098223615463E-4</v>
      </c>
      <c r="BM679" s="126">
        <f t="shared" ref="BM679" si="12905">E679/E684</f>
        <v>3.0471043190607092E-2</v>
      </c>
      <c r="BN679" s="123">
        <f t="shared" ref="BN679" si="12906">F679/F684</f>
        <v>7.4759000590202639E-4</v>
      </c>
      <c r="BO679" s="124">
        <f t="shared" ref="BO679" si="12907">G679/G684</f>
        <v>3.4233795732943946E-2</v>
      </c>
      <c r="BP679" s="125">
        <f t="shared" ref="BP679" si="12908">H679/H684</f>
        <v>1.9003331172170181E-3</v>
      </c>
      <c r="BQ679" s="126">
        <f t="shared" ref="BQ679" si="12909">I679/I684</f>
        <v>2.0982849991200109E-2</v>
      </c>
      <c r="BR679" s="123">
        <f t="shared" ref="BR679" si="12910">J679/J684</f>
        <v>9.5249434456482918E-3</v>
      </c>
      <c r="BS679" s="124">
        <f t="shared" ref="BS679" si="12911">K679/K684</f>
        <v>4.34981684981685E-3</v>
      </c>
      <c r="BT679" s="125">
        <f t="shared" ref="BT679" si="12912">L679/L684</f>
        <v>2.6586422406666445E-2</v>
      </c>
      <c r="BU679" s="123">
        <f t="shared" ref="BU679" si="12913">M679/M684</f>
        <v>4.0986171078155305E-3</v>
      </c>
      <c r="BV679" s="127">
        <f t="shared" ref="BV679" si="12914">N679/N684</f>
        <v>1.1539193101845003E-2</v>
      </c>
      <c r="BW679" s="128">
        <f t="shared" ref="BW679" si="12915">O679/O684</f>
        <v>6.7799483028941907E-3</v>
      </c>
      <c r="BX679" s="123">
        <f t="shared" ref="BX679" si="12916">P679/P684</f>
        <v>6.558237145855194E-3</v>
      </c>
      <c r="BY679" s="124">
        <f t="shared" ref="BY679" si="12917">Q679/Q684</f>
        <v>7.8907435508345971E-3</v>
      </c>
      <c r="BZ679" s="125">
        <f t="shared" ref="BZ679" si="12918">R679/R684</f>
        <v>5.3581584697817821E-3</v>
      </c>
      <c r="CA679" s="126">
        <f t="shared" ref="CA679" si="12919">S679/S684</f>
        <v>5.5342826373100396E-3</v>
      </c>
      <c r="CB679" s="123">
        <f t="shared" ref="CB679" si="12920">T679/T684</f>
        <v>2.9105662374316458E-3</v>
      </c>
      <c r="CC679" s="124">
        <f t="shared" ref="CC679" si="12921">U679/U684</f>
        <v>8.0746456127758835E-4</v>
      </c>
      <c r="CD679" s="125">
        <f t="shared" ref="CD679" si="12922">V679/V684</f>
        <v>1.2258155627736196E-2</v>
      </c>
      <c r="CE679" s="126">
        <f t="shared" ref="CE679" si="12923">W679/W684</f>
        <v>9.4694670389704986E-4</v>
      </c>
      <c r="CF679" s="123">
        <f t="shared" ref="CF679" si="12924">X679/X684</f>
        <v>2.6756336551325161E-3</v>
      </c>
      <c r="CG679" s="124">
        <f t="shared" ref="CG679" si="12925">Y679/Y684</f>
        <v>1.1128030924212253E-3</v>
      </c>
      <c r="CH679" s="125">
        <f t="shared" ref="CH679" si="12926">Z679/Z684</f>
        <v>9.0270279837867493E-4</v>
      </c>
      <c r="CI679" s="123">
        <f t="shared" ref="CI679" si="12927">AA679/AA684</f>
        <v>2.0718113795524201E-3</v>
      </c>
      <c r="CJ679" s="129">
        <f t="shared" ref="CJ679" si="12928">AB679/AB684</f>
        <v>6.0188479242598049E-3</v>
      </c>
      <c r="CK679" s="130">
        <f t="shared" ref="CK679" si="12929">AC679/AC684</f>
        <v>1.128598103644785E-2</v>
      </c>
    </row>
    <row r="680" spans="1:89" x14ac:dyDescent="0.25">
      <c r="A680" s="139" t="s">
        <v>36</v>
      </c>
      <c r="B680" s="194">
        <v>0</v>
      </c>
      <c r="C680" s="188">
        <v>0</v>
      </c>
      <c r="D680" s="189">
        <v>0</v>
      </c>
      <c r="E680" s="190">
        <v>0</v>
      </c>
      <c r="F680" s="187">
        <v>0</v>
      </c>
      <c r="G680" s="191">
        <v>0</v>
      </c>
      <c r="H680" s="189">
        <v>0</v>
      </c>
      <c r="I680" s="190">
        <v>0</v>
      </c>
      <c r="J680" s="187">
        <v>0</v>
      </c>
      <c r="K680" s="191">
        <v>0</v>
      </c>
      <c r="L680" s="189">
        <v>0</v>
      </c>
      <c r="M680" s="187">
        <v>0</v>
      </c>
      <c r="N680" s="192">
        <v>0</v>
      </c>
      <c r="O680" s="195">
        <v>0</v>
      </c>
      <c r="P680" s="187">
        <v>0</v>
      </c>
      <c r="Q680" s="191">
        <v>0</v>
      </c>
      <c r="R680" s="189">
        <v>0</v>
      </c>
      <c r="S680" s="190">
        <v>0</v>
      </c>
      <c r="T680" s="187">
        <v>0</v>
      </c>
      <c r="U680" s="191">
        <v>0</v>
      </c>
      <c r="V680" s="189">
        <v>0</v>
      </c>
      <c r="W680" s="190">
        <v>0</v>
      </c>
      <c r="X680" s="187">
        <v>0</v>
      </c>
      <c r="Y680" s="191">
        <v>0</v>
      </c>
      <c r="Z680" s="189">
        <v>0</v>
      </c>
      <c r="AA680" s="187">
        <v>0</v>
      </c>
      <c r="AB680" s="162">
        <f t="shared" si="12380"/>
        <v>0</v>
      </c>
      <c r="AC680" s="165">
        <f t="shared" si="12411"/>
        <v>0</v>
      </c>
      <c r="BI680" s="139" t="s">
        <v>36</v>
      </c>
      <c r="BJ680" s="123">
        <f>B680/B684</f>
        <v>0</v>
      </c>
      <c r="BK680" s="124">
        <f t="shared" ref="BK680" si="12930">C680/C684</f>
        <v>0</v>
      </c>
      <c r="BL680" s="125">
        <f t="shared" ref="BL680" si="12931">D680/D684</f>
        <v>0</v>
      </c>
      <c r="BM680" s="126">
        <f t="shared" ref="BM680" si="12932">E680/E684</f>
        <v>0</v>
      </c>
      <c r="BN680" s="123">
        <f t="shared" ref="BN680" si="12933">F680/F684</f>
        <v>0</v>
      </c>
      <c r="BO680" s="124">
        <f t="shared" ref="BO680" si="12934">G680/G684</f>
        <v>0</v>
      </c>
      <c r="BP680" s="125">
        <f t="shared" ref="BP680" si="12935">H680/H684</f>
        <v>0</v>
      </c>
      <c r="BQ680" s="126">
        <f t="shared" ref="BQ680" si="12936">I680/I684</f>
        <v>0</v>
      </c>
      <c r="BR680" s="123">
        <f t="shared" ref="BR680" si="12937">J680/J684</f>
        <v>0</v>
      </c>
      <c r="BS680" s="124">
        <f t="shared" ref="BS680" si="12938">K680/K684</f>
        <v>0</v>
      </c>
      <c r="BT680" s="125">
        <f t="shared" ref="BT680" si="12939">L680/L684</f>
        <v>0</v>
      </c>
      <c r="BU680" s="123">
        <f t="shared" ref="BU680" si="12940">M680/M684</f>
        <v>0</v>
      </c>
      <c r="BV680" s="127">
        <f t="shared" ref="BV680" si="12941">N680/N684</f>
        <v>0</v>
      </c>
      <c r="BW680" s="128">
        <f t="shared" ref="BW680" si="12942">O680/O684</f>
        <v>0</v>
      </c>
      <c r="BX680" s="123">
        <f t="shared" ref="BX680" si="12943">P680/P684</f>
        <v>0</v>
      </c>
      <c r="BY680" s="124">
        <f t="shared" ref="BY680" si="12944">Q680/Q684</f>
        <v>0</v>
      </c>
      <c r="BZ680" s="125">
        <f t="shared" ref="BZ680" si="12945">R680/R684</f>
        <v>0</v>
      </c>
      <c r="CA680" s="126">
        <f t="shared" ref="CA680" si="12946">S680/S684</f>
        <v>0</v>
      </c>
      <c r="CB680" s="123">
        <f t="shared" ref="CB680" si="12947">T680/T684</f>
        <v>0</v>
      </c>
      <c r="CC680" s="124">
        <f t="shared" ref="CC680" si="12948">U680/U684</f>
        <v>0</v>
      </c>
      <c r="CD680" s="125">
        <f t="shared" ref="CD680" si="12949">V680/V684</f>
        <v>0</v>
      </c>
      <c r="CE680" s="126">
        <f t="shared" ref="CE680" si="12950">W680/W684</f>
        <v>0</v>
      </c>
      <c r="CF680" s="123">
        <f t="shared" ref="CF680" si="12951">X680/X684</f>
        <v>0</v>
      </c>
      <c r="CG680" s="124">
        <f t="shared" ref="CG680" si="12952">Y680/Y684</f>
        <v>0</v>
      </c>
      <c r="CH680" s="125">
        <f t="shared" ref="CH680" si="12953">Z680/Z684</f>
        <v>0</v>
      </c>
      <c r="CI680" s="123">
        <f t="shared" ref="CI680" si="12954">AA680/AA684</f>
        <v>0</v>
      </c>
      <c r="CJ680" s="129">
        <f t="shared" ref="CJ680" si="12955">AB680/AB684</f>
        <v>0</v>
      </c>
      <c r="CK680" s="130">
        <f t="shared" ref="CK680" si="12956">AC680/AC684</f>
        <v>0</v>
      </c>
    </row>
    <row r="681" spans="1:89" x14ac:dyDescent="0.25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62">
        <f t="shared" si="12380"/>
        <v>0</v>
      </c>
      <c r="AC681" s="165">
        <f t="shared" si="12411"/>
        <v>0</v>
      </c>
      <c r="BI681" s="131" t="s">
        <v>37</v>
      </c>
      <c r="BJ681" s="123">
        <f>B681/B684</f>
        <v>0</v>
      </c>
      <c r="BK681" s="124">
        <f t="shared" ref="BK681" si="12957">C681/C684</f>
        <v>0</v>
      </c>
      <c r="BL681" s="125">
        <f t="shared" ref="BL681" si="12958">D681/D684</f>
        <v>0</v>
      </c>
      <c r="BM681" s="126">
        <f t="shared" ref="BM681" si="12959">E681/E684</f>
        <v>0</v>
      </c>
      <c r="BN681" s="123">
        <f t="shared" ref="BN681" si="12960">F681/F684</f>
        <v>0</v>
      </c>
      <c r="BO681" s="124">
        <f t="shared" ref="BO681" si="12961">G681/G684</f>
        <v>0</v>
      </c>
      <c r="BP681" s="125">
        <f t="shared" ref="BP681" si="12962">H681/H684</f>
        <v>0</v>
      </c>
      <c r="BQ681" s="126">
        <f t="shared" ref="BQ681" si="12963">I681/I684</f>
        <v>0</v>
      </c>
      <c r="BR681" s="123">
        <f t="shared" ref="BR681" si="12964">J681/J684</f>
        <v>0</v>
      </c>
      <c r="BS681" s="124">
        <f t="shared" ref="BS681" si="12965">K681/K684</f>
        <v>0</v>
      </c>
      <c r="BT681" s="125">
        <f t="shared" ref="BT681" si="12966">L681/L684</f>
        <v>0</v>
      </c>
      <c r="BU681" s="123">
        <f t="shared" ref="BU681" si="12967">M681/M684</f>
        <v>0</v>
      </c>
      <c r="BV681" s="127">
        <f t="shared" ref="BV681" si="12968">N681/N684</f>
        <v>0</v>
      </c>
      <c r="BW681" s="128">
        <f t="shared" ref="BW681" si="12969">O681/O684</f>
        <v>0</v>
      </c>
      <c r="BX681" s="123">
        <f t="shared" ref="BX681" si="12970">P681/P684</f>
        <v>0</v>
      </c>
      <c r="BY681" s="124">
        <f t="shared" ref="BY681" si="12971">Q681/Q684</f>
        <v>0</v>
      </c>
      <c r="BZ681" s="125">
        <f t="shared" ref="BZ681" si="12972">R681/R684</f>
        <v>0</v>
      </c>
      <c r="CA681" s="126">
        <f t="shared" ref="CA681" si="12973">S681/S684</f>
        <v>0</v>
      </c>
      <c r="CB681" s="123">
        <f t="shared" ref="CB681" si="12974">T681/T684</f>
        <v>0</v>
      </c>
      <c r="CC681" s="124">
        <f t="shared" ref="CC681" si="12975">U681/U684</f>
        <v>0</v>
      </c>
      <c r="CD681" s="125">
        <f t="shared" ref="CD681" si="12976">V681/V684</f>
        <v>0</v>
      </c>
      <c r="CE681" s="126">
        <f t="shared" ref="CE681" si="12977">W681/W684</f>
        <v>0</v>
      </c>
      <c r="CF681" s="123">
        <f t="shared" ref="CF681" si="12978">X681/X684</f>
        <v>0</v>
      </c>
      <c r="CG681" s="124">
        <f t="shared" ref="CG681" si="12979">Y681/Y684</f>
        <v>0</v>
      </c>
      <c r="CH681" s="125">
        <f t="shared" ref="CH681" si="12980">Z681/Z684</f>
        <v>0</v>
      </c>
      <c r="CI681" s="123">
        <f t="shared" ref="CI681" si="12981">AA681/AA684</f>
        <v>0</v>
      </c>
      <c r="CJ681" s="129">
        <f t="shared" ref="CJ681" si="12982">AB681/AB684</f>
        <v>0</v>
      </c>
      <c r="CK681" s="130">
        <f t="shared" ref="CK681" si="12983">AC681/AC684</f>
        <v>0</v>
      </c>
    </row>
    <row r="682" spans="1:89" x14ac:dyDescent="0.25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2">
        <f t="shared" si="12380"/>
        <v>0</v>
      </c>
      <c r="AC682" s="165">
        <f t="shared" si="12411"/>
        <v>0</v>
      </c>
      <c r="BI682" s="139" t="s">
        <v>38</v>
      </c>
      <c r="BJ682" s="123">
        <f>B682/B684</f>
        <v>0</v>
      </c>
      <c r="BK682" s="124">
        <f t="shared" ref="BK682" si="12984">C682/C684</f>
        <v>0</v>
      </c>
      <c r="BL682" s="125">
        <f t="shared" ref="BL682" si="12985">D682/D684</f>
        <v>0</v>
      </c>
      <c r="BM682" s="126">
        <f t="shared" ref="BM682" si="12986">E682/E684</f>
        <v>0</v>
      </c>
      <c r="BN682" s="123">
        <f t="shared" ref="BN682" si="12987">F682/F684</f>
        <v>0</v>
      </c>
      <c r="BO682" s="124">
        <f t="shared" ref="BO682" si="12988">G682/G684</f>
        <v>0</v>
      </c>
      <c r="BP682" s="125">
        <f t="shared" ref="BP682" si="12989">H682/H684</f>
        <v>0</v>
      </c>
      <c r="BQ682" s="126">
        <f t="shared" ref="BQ682" si="12990">I682/I684</f>
        <v>0</v>
      </c>
      <c r="BR682" s="123">
        <f t="shared" ref="BR682" si="12991">J682/J684</f>
        <v>0</v>
      </c>
      <c r="BS682" s="124">
        <f t="shared" ref="BS682" si="12992">K682/K684</f>
        <v>0</v>
      </c>
      <c r="BT682" s="125">
        <f t="shared" ref="BT682" si="12993">L682/L684</f>
        <v>0</v>
      </c>
      <c r="BU682" s="123">
        <f t="shared" ref="BU682" si="12994">M682/M684</f>
        <v>0</v>
      </c>
      <c r="BV682" s="127">
        <f t="shared" ref="BV682" si="12995">N682/N684</f>
        <v>0</v>
      </c>
      <c r="BW682" s="128">
        <f t="shared" ref="BW682" si="12996">O682/O684</f>
        <v>0</v>
      </c>
      <c r="BX682" s="123">
        <f t="shared" ref="BX682" si="12997">P682/P684</f>
        <v>0</v>
      </c>
      <c r="BY682" s="124">
        <f t="shared" ref="BY682" si="12998">Q682/Q684</f>
        <v>0</v>
      </c>
      <c r="BZ682" s="125">
        <f t="shared" ref="BZ682" si="12999">R682/R684</f>
        <v>0</v>
      </c>
      <c r="CA682" s="126">
        <f t="shared" ref="CA682" si="13000">S682/S684</f>
        <v>0</v>
      </c>
      <c r="CB682" s="123">
        <f t="shared" ref="CB682" si="13001">T682/T684</f>
        <v>0</v>
      </c>
      <c r="CC682" s="124">
        <f t="shared" ref="CC682" si="13002">U682/U684</f>
        <v>0</v>
      </c>
      <c r="CD682" s="125">
        <f t="shared" ref="CD682" si="13003">V682/V684</f>
        <v>0</v>
      </c>
      <c r="CE682" s="126">
        <f t="shared" ref="CE682" si="13004">W682/W684</f>
        <v>0</v>
      </c>
      <c r="CF682" s="123">
        <f t="shared" ref="CF682" si="13005">X682/X684</f>
        <v>0</v>
      </c>
      <c r="CG682" s="124">
        <f t="shared" ref="CG682" si="13006">Y682/Y684</f>
        <v>0</v>
      </c>
      <c r="CH682" s="125">
        <f t="shared" ref="CH682" si="13007">Z682/Z684</f>
        <v>0</v>
      </c>
      <c r="CI682" s="123">
        <f t="shared" ref="CI682" si="13008">AA682/AA684</f>
        <v>0</v>
      </c>
      <c r="CJ682" s="129">
        <f t="shared" ref="CJ682" si="13009">AB682/AB684</f>
        <v>0</v>
      </c>
      <c r="CK682" s="130">
        <f t="shared" ref="CK682" si="13010">AC682/AC684</f>
        <v>0</v>
      </c>
    </row>
    <row r="683" spans="1:89" ht="13.8" thickBot="1" x14ac:dyDescent="0.3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2">
        <f t="shared" si="12380"/>
        <v>0</v>
      </c>
      <c r="AC683" s="165">
        <f t="shared" si="12411"/>
        <v>0</v>
      </c>
      <c r="BI683" s="131" t="s">
        <v>39</v>
      </c>
      <c r="BJ683" s="123">
        <f>B683/B684</f>
        <v>0</v>
      </c>
      <c r="BK683" s="124">
        <f t="shared" ref="BK683" si="13011">C683/C684</f>
        <v>0</v>
      </c>
      <c r="BL683" s="125">
        <f t="shared" ref="BL683" si="13012">D683/D684</f>
        <v>0</v>
      </c>
      <c r="BM683" s="126">
        <f t="shared" ref="BM683" si="13013">E683/E684</f>
        <v>0</v>
      </c>
      <c r="BN683" s="123">
        <f t="shared" ref="BN683" si="13014">F683/F684</f>
        <v>0</v>
      </c>
      <c r="BO683" s="124">
        <f t="shared" ref="BO683" si="13015">G683/G684</f>
        <v>0</v>
      </c>
      <c r="BP683" s="125">
        <f t="shared" ref="BP683" si="13016">H683/H684</f>
        <v>0</v>
      </c>
      <c r="BQ683" s="126">
        <f t="shared" ref="BQ683" si="13017">I683/I684</f>
        <v>0</v>
      </c>
      <c r="BR683" s="123">
        <f t="shared" ref="BR683" si="13018">J683/J684</f>
        <v>0</v>
      </c>
      <c r="BS683" s="124">
        <f t="shared" ref="BS683" si="13019">K683/K684</f>
        <v>0</v>
      </c>
      <c r="BT683" s="125">
        <f t="shared" ref="BT683" si="13020">L683/L684</f>
        <v>0</v>
      </c>
      <c r="BU683" s="123">
        <f t="shared" ref="BU683" si="13021">M683/M684</f>
        <v>0</v>
      </c>
      <c r="BV683" s="127">
        <f t="shared" ref="BV683" si="13022">N683/N684</f>
        <v>0</v>
      </c>
      <c r="BW683" s="128">
        <f t="shared" ref="BW683" si="13023">O683/O684</f>
        <v>0</v>
      </c>
      <c r="BX683" s="123">
        <f t="shared" ref="BX683" si="13024">P683/P684</f>
        <v>0</v>
      </c>
      <c r="BY683" s="124">
        <f t="shared" ref="BY683" si="13025">Q683/Q684</f>
        <v>0</v>
      </c>
      <c r="BZ683" s="125">
        <f t="shared" ref="BZ683" si="13026">R683/R684</f>
        <v>0</v>
      </c>
      <c r="CA683" s="126">
        <f t="shared" ref="CA683" si="13027">S683/S684</f>
        <v>0</v>
      </c>
      <c r="CB683" s="123">
        <f t="shared" ref="CB683" si="13028">T683/T684</f>
        <v>0</v>
      </c>
      <c r="CC683" s="124">
        <f t="shared" ref="CC683" si="13029">U683/U684</f>
        <v>0</v>
      </c>
      <c r="CD683" s="125">
        <f t="shared" ref="CD683" si="13030">V683/V684</f>
        <v>0</v>
      </c>
      <c r="CE683" s="126">
        <f t="shared" ref="CE683" si="13031">W683/W684</f>
        <v>0</v>
      </c>
      <c r="CF683" s="123">
        <f t="shared" ref="CF683" si="13032">X683/X684</f>
        <v>0</v>
      </c>
      <c r="CG683" s="124">
        <f t="shared" ref="CG683" si="13033">Y683/Y684</f>
        <v>0</v>
      </c>
      <c r="CH683" s="125">
        <f t="shared" ref="CH683" si="13034">Z683/Z684</f>
        <v>0</v>
      </c>
      <c r="CI683" s="123">
        <f t="shared" ref="CI683" si="13035">AA683/AA684</f>
        <v>0</v>
      </c>
      <c r="CJ683" s="129">
        <f t="shared" ref="CJ683" si="13036">AB683/AB684</f>
        <v>0</v>
      </c>
      <c r="CK683" s="130">
        <f t="shared" ref="CK683" si="13037">AC683/AC684</f>
        <v>0</v>
      </c>
    </row>
    <row r="684" spans="1:89" ht="14.4" thickTop="1" thickBot="1" x14ac:dyDescent="0.3">
      <c r="A684" s="251" t="s">
        <v>13</v>
      </c>
      <c r="B684" s="14">
        <f t="shared" ref="B684:AA684" si="13038">SUM(B661:B683)</f>
        <v>42188</v>
      </c>
      <c r="C684" s="1">
        <f t="shared" si="13038"/>
        <v>39624</v>
      </c>
      <c r="D684" s="14">
        <f t="shared" si="13038"/>
        <v>23925</v>
      </c>
      <c r="E684" s="1">
        <f t="shared" si="13038"/>
        <v>21463</v>
      </c>
      <c r="F684" s="14">
        <f t="shared" si="13038"/>
        <v>25415</v>
      </c>
      <c r="G684" s="1">
        <f t="shared" si="13038"/>
        <v>24654</v>
      </c>
      <c r="H684" s="14">
        <f t="shared" si="13038"/>
        <v>44729</v>
      </c>
      <c r="I684" s="1">
        <f t="shared" si="13038"/>
        <v>51137</v>
      </c>
      <c r="J684" s="14">
        <f t="shared" si="13038"/>
        <v>8399</v>
      </c>
      <c r="K684" s="1">
        <f t="shared" si="13038"/>
        <v>8736</v>
      </c>
      <c r="L684" s="14">
        <f t="shared" si="13038"/>
        <v>30241</v>
      </c>
      <c r="M684" s="1">
        <f t="shared" si="13038"/>
        <v>31962</v>
      </c>
      <c r="N684" s="14">
        <f t="shared" si="13038"/>
        <v>47317</v>
      </c>
      <c r="O684" s="1">
        <f t="shared" si="13038"/>
        <v>47198</v>
      </c>
      <c r="P684" s="14">
        <f t="shared" si="13038"/>
        <v>26684</v>
      </c>
      <c r="Q684" s="1">
        <f t="shared" si="13038"/>
        <v>26360</v>
      </c>
      <c r="R684" s="14">
        <f t="shared" si="13038"/>
        <v>33407</v>
      </c>
      <c r="S684" s="1">
        <f t="shared" si="13038"/>
        <v>33428</v>
      </c>
      <c r="T684" s="14">
        <f t="shared" si="13038"/>
        <v>11338</v>
      </c>
      <c r="U684" s="1">
        <f t="shared" si="13038"/>
        <v>11146</v>
      </c>
      <c r="V684" s="14">
        <f t="shared" si="13038"/>
        <v>35405</v>
      </c>
      <c r="W684" s="1">
        <f t="shared" si="13038"/>
        <v>41185</v>
      </c>
      <c r="X684" s="14">
        <f t="shared" si="13038"/>
        <v>27657</v>
      </c>
      <c r="Y684" s="1">
        <f t="shared" si="13038"/>
        <v>17074</v>
      </c>
      <c r="Z684" s="14">
        <f t="shared" si="13038"/>
        <v>56497</v>
      </c>
      <c r="AA684" s="1">
        <f t="shared" si="13038"/>
        <v>58403</v>
      </c>
      <c r="AB684" s="166">
        <f t="shared" ref="AB684:AC684" si="13039">SUM(AB660:AB683)</f>
        <v>413202</v>
      </c>
      <c r="AC684" s="167">
        <f t="shared" si="13039"/>
        <v>412370</v>
      </c>
      <c r="BI684" s="251" t="s">
        <v>13</v>
      </c>
      <c r="BJ684" s="147">
        <f>SUM(BJ660:BJ683)</f>
        <v>1</v>
      </c>
      <c r="BK684" s="148">
        <f t="shared" ref="BK684:CK684" si="13040">SUM(BK660:BK683)</f>
        <v>0.99999999999999978</v>
      </c>
      <c r="BL684" s="147">
        <f t="shared" si="13040"/>
        <v>1</v>
      </c>
      <c r="BM684" s="148">
        <f t="shared" si="13040"/>
        <v>1</v>
      </c>
      <c r="BN684" s="147">
        <f t="shared" si="13040"/>
        <v>1</v>
      </c>
      <c r="BO684" s="148">
        <f t="shared" si="13040"/>
        <v>0.99999999999999989</v>
      </c>
      <c r="BP684" s="147">
        <f t="shared" si="13040"/>
        <v>1</v>
      </c>
      <c r="BQ684" s="148">
        <f t="shared" si="13040"/>
        <v>1</v>
      </c>
      <c r="BR684" s="147">
        <f t="shared" si="13040"/>
        <v>1</v>
      </c>
      <c r="BS684" s="148">
        <f t="shared" si="13040"/>
        <v>0.99999999999999989</v>
      </c>
      <c r="BT684" s="147">
        <f t="shared" si="13040"/>
        <v>0.99999999999999989</v>
      </c>
      <c r="BU684" s="148">
        <f t="shared" si="13040"/>
        <v>1</v>
      </c>
      <c r="BV684" s="147">
        <f t="shared" si="13040"/>
        <v>1</v>
      </c>
      <c r="BW684" s="148">
        <f t="shared" si="13040"/>
        <v>1</v>
      </c>
      <c r="BX684" s="147">
        <f t="shared" si="13040"/>
        <v>1</v>
      </c>
      <c r="BY684" s="148">
        <f t="shared" si="13040"/>
        <v>0.99999999999999989</v>
      </c>
      <c r="BZ684" s="147">
        <f t="shared" si="13040"/>
        <v>1</v>
      </c>
      <c r="CA684" s="148">
        <f t="shared" si="13040"/>
        <v>1</v>
      </c>
      <c r="CB684" s="147">
        <f t="shared" si="13040"/>
        <v>1</v>
      </c>
      <c r="CC684" s="148">
        <f t="shared" si="13040"/>
        <v>0.99999999999999989</v>
      </c>
      <c r="CD684" s="147">
        <f t="shared" si="13040"/>
        <v>1</v>
      </c>
      <c r="CE684" s="148">
        <f t="shared" si="13040"/>
        <v>0.99999999999999989</v>
      </c>
      <c r="CF684" s="147">
        <f t="shared" si="13040"/>
        <v>1</v>
      </c>
      <c r="CG684" s="148">
        <f t="shared" si="13040"/>
        <v>1.0000000000000002</v>
      </c>
      <c r="CH684" s="147">
        <f t="shared" si="13040"/>
        <v>1.0000000000000002</v>
      </c>
      <c r="CI684" s="148">
        <f t="shared" si="13040"/>
        <v>1.0000000000000002</v>
      </c>
      <c r="CJ684" s="147">
        <f t="shared" si="13040"/>
        <v>1</v>
      </c>
      <c r="CK684" s="148">
        <f t="shared" si="13040"/>
        <v>1</v>
      </c>
    </row>
    <row r="685" spans="1:89" ht="13.8" thickTop="1" x14ac:dyDescent="0.25">
      <c r="A685" s="178"/>
    </row>
    <row r="687" spans="1:89" x14ac:dyDescent="0.25">
      <c r="A687" s="299">
        <f>+A656+1</f>
        <v>45253</v>
      </c>
      <c r="B687" s="299"/>
      <c r="C687" s="299"/>
      <c r="D687" s="299"/>
      <c r="BI687" s="298">
        <f>+BI625+2</f>
        <v>45253</v>
      </c>
      <c r="BJ687" s="298"/>
      <c r="BK687" s="298"/>
      <c r="BL687" s="298"/>
    </row>
    <row r="688" spans="1:89" ht="13.8" thickBot="1" x14ac:dyDescent="0.3">
      <c r="AE688" t="s">
        <v>84</v>
      </c>
    </row>
    <row r="689" spans="1:89" ht="14.4" thickTop="1" thickBot="1" x14ac:dyDescent="0.3">
      <c r="A689" s="290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0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0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5">
      <c r="A690" s="291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68" t="s">
        <v>14</v>
      </c>
      <c r="AC690" s="169" t="s">
        <v>15</v>
      </c>
      <c r="AE690" s="291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68" t="s">
        <v>14</v>
      </c>
      <c r="BG690" s="169" t="s">
        <v>15</v>
      </c>
      <c r="BI690" s="291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8" thickTop="1" x14ac:dyDescent="0.25">
      <c r="A691" s="119" t="s">
        <v>16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1"/>
      <c r="AA691" s="176"/>
      <c r="AB691" s="162">
        <f t="shared" ref="AB691:AB714" si="13041"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4" t="str">
        <f>$AE$9</f>
        <v>07:00 - 07:59</v>
      </c>
      <c r="AF691" s="120">
        <f t="shared" ref="AF691:AO693" si="13042">SUMIF($A$9:$A$32,$AE691,B$691:B$714)</f>
        <v>5412</v>
      </c>
      <c r="AG691" s="177">
        <f t="shared" si="13042"/>
        <v>2093</v>
      </c>
      <c r="AH691" s="121">
        <f t="shared" si="13042"/>
        <v>2348</v>
      </c>
      <c r="AI691" s="172">
        <f t="shared" si="13042"/>
        <v>1879</v>
      </c>
      <c r="AJ691" s="120">
        <f t="shared" si="13042"/>
        <v>3250</v>
      </c>
      <c r="AK691" s="122">
        <f t="shared" si="13042"/>
        <v>1407</v>
      </c>
      <c r="AL691" s="121">
        <f t="shared" si="13042"/>
        <v>4163</v>
      </c>
      <c r="AM691" s="172">
        <f t="shared" si="13042"/>
        <v>2664</v>
      </c>
      <c r="AN691" s="120">
        <f t="shared" si="13042"/>
        <v>390</v>
      </c>
      <c r="AO691" s="122">
        <f t="shared" si="13042"/>
        <v>1318</v>
      </c>
      <c r="AP691" s="121">
        <f t="shared" ref="AP691:AY693" si="13043">SUMIF($A$9:$A$32,$AE691,L$691:L$714)</f>
        <v>1391</v>
      </c>
      <c r="AQ691" s="120">
        <f t="shared" si="13043"/>
        <v>4283</v>
      </c>
      <c r="AR691" s="171">
        <f t="shared" si="13043"/>
        <v>3400</v>
      </c>
      <c r="AS691" s="173">
        <f t="shared" si="13043"/>
        <v>5077</v>
      </c>
      <c r="AT691" s="120">
        <f t="shared" si="13043"/>
        <v>2700</v>
      </c>
      <c r="AU691" s="122">
        <f t="shared" si="13043"/>
        <v>2505</v>
      </c>
      <c r="AV691" s="121">
        <f t="shared" si="13043"/>
        <v>3428</v>
      </c>
      <c r="AW691" s="172">
        <f t="shared" si="13043"/>
        <v>2456</v>
      </c>
      <c r="AX691" s="120">
        <f t="shared" si="13043"/>
        <v>530</v>
      </c>
      <c r="AY691" s="122">
        <f t="shared" si="13043"/>
        <v>2019</v>
      </c>
      <c r="AZ691" s="121">
        <f t="shared" ref="AZ691:BE693" si="13044">SUMIF($A$9:$A$32,$AE691,V$691:V$714)</f>
        <v>1739</v>
      </c>
      <c r="BA691" s="172">
        <f t="shared" si="13044"/>
        <v>4062</v>
      </c>
      <c r="BB691" s="120">
        <f t="shared" si="13044"/>
        <v>2443</v>
      </c>
      <c r="BC691" s="122">
        <f t="shared" si="13044"/>
        <v>2154</v>
      </c>
      <c r="BD691" s="21">
        <f t="shared" si="13044"/>
        <v>5674</v>
      </c>
      <c r="BE691" s="176">
        <f t="shared" si="13044"/>
        <v>3323</v>
      </c>
      <c r="BF691" s="162">
        <f>AF691+AH691+AJ691+AL691+AN691+AP691+AR691+AT691+AV691+AX691+AZ691+BB691+BD691</f>
        <v>36868</v>
      </c>
      <c r="BG691" s="163">
        <f>AG691+AI691+AK691+AM691+AO691+AQ691+AS691+AU691+AW691+AY691+BA691+BC691+BE691</f>
        <v>35240</v>
      </c>
      <c r="BH691" s="218"/>
      <c r="BI691" s="119" t="s">
        <v>16</v>
      </c>
      <c r="BJ691" s="123">
        <f>B691/B715</f>
        <v>0</v>
      </c>
      <c r="BK691" s="124">
        <f t="shared" ref="BK691" si="13045">C691/C715</f>
        <v>0</v>
      </c>
      <c r="BL691" s="125">
        <f t="shared" ref="BL691" si="13046">D691/D715</f>
        <v>0</v>
      </c>
      <c r="BM691" s="126">
        <f t="shared" ref="BM691" si="13047">E691/E715</f>
        <v>0</v>
      </c>
      <c r="BN691" s="123">
        <f t="shared" ref="BN691" si="13048">F691/F715</f>
        <v>0</v>
      </c>
      <c r="BO691" s="124">
        <f t="shared" ref="BO691" si="13049">G691/G715</f>
        <v>0</v>
      </c>
      <c r="BP691" s="125">
        <f t="shared" ref="BP691" si="13050">H691/H715</f>
        <v>0</v>
      </c>
      <c r="BQ691" s="126">
        <f t="shared" ref="BQ691" si="13051">I691/I715</f>
        <v>0</v>
      </c>
      <c r="BR691" s="123">
        <f t="shared" ref="BR691" si="13052">J691/J715</f>
        <v>0</v>
      </c>
      <c r="BS691" s="124">
        <f t="shared" ref="BS691" si="13053">K691/K715</f>
        <v>0</v>
      </c>
      <c r="BT691" s="125">
        <f t="shared" ref="BT691" si="13054">L691/L715</f>
        <v>0</v>
      </c>
      <c r="BU691" s="123">
        <f t="shared" ref="BU691" si="13055">M691/M715</f>
        <v>0</v>
      </c>
      <c r="BV691" s="127">
        <f t="shared" ref="BV691" si="13056">N691/N715</f>
        <v>0</v>
      </c>
      <c r="BW691" s="128">
        <f t="shared" ref="BW691" si="13057">O691/O715</f>
        <v>0</v>
      </c>
      <c r="BX691" s="123">
        <f t="shared" ref="BX691" si="13058">P691/P715</f>
        <v>0</v>
      </c>
      <c r="BY691" s="124">
        <f t="shared" ref="BY691" si="13059">Q691/Q715</f>
        <v>0</v>
      </c>
      <c r="BZ691" s="125">
        <f t="shared" ref="BZ691" si="13060">R691/R715</f>
        <v>0</v>
      </c>
      <c r="CA691" s="126">
        <f t="shared" ref="CA691" si="13061">S691/S715</f>
        <v>0</v>
      </c>
      <c r="CB691" s="123">
        <f t="shared" ref="CB691" si="13062">T691/T715</f>
        <v>0</v>
      </c>
      <c r="CC691" s="124">
        <f t="shared" ref="CC691" si="13063">U691/U715</f>
        <v>0</v>
      </c>
      <c r="CD691" s="125">
        <f t="shared" ref="CD691" si="13064">V691/V715</f>
        <v>0</v>
      </c>
      <c r="CE691" s="126">
        <f t="shared" ref="CE691" si="13065">W691/W715</f>
        <v>0</v>
      </c>
      <c r="CF691" s="123">
        <f t="shared" ref="CF691" si="13066">X691/X715</f>
        <v>0</v>
      </c>
      <c r="CG691" s="124">
        <f t="shared" ref="CG691" si="13067">Y691/Y715</f>
        <v>0</v>
      </c>
      <c r="CH691" s="125">
        <f t="shared" ref="CH691" si="13068">Z691/Z715</f>
        <v>0</v>
      </c>
      <c r="CI691" s="123">
        <f t="shared" ref="CI691" si="13069">AA691/AA715</f>
        <v>0</v>
      </c>
      <c r="CJ691" s="129">
        <f t="shared" ref="CJ691" si="13070">AB691/AB715</f>
        <v>0</v>
      </c>
      <c r="CK691" s="130">
        <f t="shared" ref="CK691" si="13071">AC691/AC715</f>
        <v>0</v>
      </c>
    </row>
    <row r="692" spans="1:89" x14ac:dyDescent="0.25">
      <c r="A692" s="131" t="s">
        <v>17</v>
      </c>
      <c r="B692" s="180">
        <v>622</v>
      </c>
      <c r="C692" s="181">
        <v>0</v>
      </c>
      <c r="D692" s="182">
        <v>513</v>
      </c>
      <c r="E692" s="183">
        <v>2</v>
      </c>
      <c r="F692" s="180">
        <v>569</v>
      </c>
      <c r="G692" s="184">
        <v>7</v>
      </c>
      <c r="H692" s="182">
        <v>543</v>
      </c>
      <c r="I692" s="183">
        <v>48</v>
      </c>
      <c r="J692" s="180">
        <v>15</v>
      </c>
      <c r="K692" s="184">
        <v>25</v>
      </c>
      <c r="L692" s="182">
        <v>59</v>
      </c>
      <c r="M692" s="180">
        <v>144</v>
      </c>
      <c r="N692" s="185">
        <v>265</v>
      </c>
      <c r="O692" s="186">
        <v>212</v>
      </c>
      <c r="P692" s="180">
        <v>102</v>
      </c>
      <c r="Q692" s="184">
        <v>98</v>
      </c>
      <c r="R692" s="182">
        <v>73</v>
      </c>
      <c r="S692" s="183">
        <v>164</v>
      </c>
      <c r="T692" s="180">
        <v>0</v>
      </c>
      <c r="U692" s="184">
        <v>67</v>
      </c>
      <c r="V692" s="182">
        <v>11</v>
      </c>
      <c r="W692" s="183">
        <v>155</v>
      </c>
      <c r="X692" s="180">
        <v>3</v>
      </c>
      <c r="Y692" s="184">
        <v>59</v>
      </c>
      <c r="Z692" s="182">
        <v>11</v>
      </c>
      <c r="AA692" s="180">
        <v>188</v>
      </c>
      <c r="AB692" s="162">
        <f t="shared" si="13041"/>
        <v>2786</v>
      </c>
      <c r="AC692" s="165">
        <f t="shared" ref="AC692:AC714" si="13072">SUM(C692,E692,G692,I692,K692,M692,O692,Q692,S692,U692,W692,Y692,AA692)</f>
        <v>1169</v>
      </c>
      <c r="AD692" s="218"/>
      <c r="AE692" s="256" t="str">
        <f>$AE$10</f>
        <v>08:00 - 08:59</v>
      </c>
      <c r="AF692" s="120">
        <f t="shared" si="13042"/>
        <v>3928</v>
      </c>
      <c r="AG692" s="181">
        <f t="shared" si="13042"/>
        <v>1601</v>
      </c>
      <c r="AH692" s="182">
        <f t="shared" si="13042"/>
        <v>1968</v>
      </c>
      <c r="AI692" s="183">
        <f t="shared" si="13042"/>
        <v>1519</v>
      </c>
      <c r="AJ692" s="180">
        <f t="shared" si="13042"/>
        <v>2153</v>
      </c>
      <c r="AK692" s="184">
        <f t="shared" si="13042"/>
        <v>1269</v>
      </c>
      <c r="AL692" s="182">
        <f t="shared" si="13042"/>
        <v>3456</v>
      </c>
      <c r="AM692" s="183">
        <f t="shared" si="13042"/>
        <v>2633</v>
      </c>
      <c r="AN692" s="180">
        <f t="shared" si="13042"/>
        <v>302</v>
      </c>
      <c r="AO692" s="184">
        <f t="shared" si="13042"/>
        <v>1096</v>
      </c>
      <c r="AP692" s="182">
        <f t="shared" si="13043"/>
        <v>1051</v>
      </c>
      <c r="AQ692" s="180">
        <f t="shared" si="13043"/>
        <v>4434</v>
      </c>
      <c r="AR692" s="185">
        <f t="shared" si="13043"/>
        <v>2490</v>
      </c>
      <c r="AS692" s="186">
        <f t="shared" si="13043"/>
        <v>4839</v>
      </c>
      <c r="AT692" s="180">
        <f t="shared" si="13043"/>
        <v>2060</v>
      </c>
      <c r="AU692" s="184">
        <f t="shared" si="13043"/>
        <v>2407</v>
      </c>
      <c r="AV692" s="182">
        <f t="shared" si="13043"/>
        <v>2761</v>
      </c>
      <c r="AW692" s="183">
        <f t="shared" si="13043"/>
        <v>2058</v>
      </c>
      <c r="AX692" s="180">
        <f t="shared" si="13043"/>
        <v>315</v>
      </c>
      <c r="AY692" s="184">
        <f t="shared" si="13043"/>
        <v>1691</v>
      </c>
      <c r="AZ692" s="182">
        <f t="shared" si="13044"/>
        <v>1248</v>
      </c>
      <c r="BA692" s="183">
        <f t="shared" si="13044"/>
        <v>3844</v>
      </c>
      <c r="BB692" s="180">
        <f t="shared" si="13044"/>
        <v>2054</v>
      </c>
      <c r="BC692" s="184">
        <f t="shared" si="13044"/>
        <v>2035</v>
      </c>
      <c r="BD692" s="182">
        <f t="shared" si="13044"/>
        <v>4564</v>
      </c>
      <c r="BE692" s="180">
        <f t="shared" si="13044"/>
        <v>3297</v>
      </c>
      <c r="BF692" s="164">
        <f>SUM(AF692,AH692,AJ692,AL692,AN692,AP692,AR692,AT692,AV692,AX692,AZ692,BB692,BD692)</f>
        <v>28350</v>
      </c>
      <c r="BG692" s="165">
        <f>SUM(AG692,AI692,AK692,AM692,AO692,AQ692,AS692,AU692,AW692,AY692,BA692,BC692,BE692)</f>
        <v>32723</v>
      </c>
      <c r="BH692" s="218"/>
      <c r="BI692" s="131" t="s">
        <v>17</v>
      </c>
      <c r="BJ692" s="123">
        <f>B692/B715</f>
        <v>1.5037593984962405E-2</v>
      </c>
      <c r="BK692" s="124">
        <f t="shared" ref="BK692" si="13073">C692/C715</f>
        <v>0</v>
      </c>
      <c r="BL692" s="125">
        <f t="shared" ref="BL692" si="13074">D692/D715</f>
        <v>2.229271684338606E-2</v>
      </c>
      <c r="BM692" s="126">
        <f t="shared" ref="BM692" si="13075">E692/E715</f>
        <v>9.6056865664473362E-5</v>
      </c>
      <c r="BN692" s="123">
        <f t="shared" ref="BN692" si="13076">F692/F715</f>
        <v>2.2122861586314154E-2</v>
      </c>
      <c r="BO692" s="124">
        <f t="shared" ref="BO692" si="13077">G692/G715</f>
        <v>2.8298835705045276E-4</v>
      </c>
      <c r="BP692" s="125">
        <f t="shared" ref="BP692" si="13078">H692/H715</f>
        <v>1.2269800022596316E-2</v>
      </c>
      <c r="BQ692" s="126">
        <f t="shared" ref="BQ692" si="13079">I692/I715</f>
        <v>9.4078908684659256E-4</v>
      </c>
      <c r="BR692" s="123">
        <f t="shared" ref="BR692" si="13080">J692/J715</f>
        <v>1.7146776406035665E-3</v>
      </c>
      <c r="BS692" s="124">
        <f t="shared" ref="BS692" si="13081">K692/K715</f>
        <v>2.8165840468679587E-3</v>
      </c>
      <c r="BT692" s="125">
        <f t="shared" ref="BT692" si="13082">L692/L715</f>
        <v>1.9735081616269736E-3</v>
      </c>
      <c r="BU692" s="123">
        <f t="shared" ref="BU692" si="13083">M692/M715</f>
        <v>4.6399226679555341E-3</v>
      </c>
      <c r="BV692" s="127">
        <f t="shared" ref="BV692" si="13084">N692/N715</f>
        <v>5.535710555451108E-3</v>
      </c>
      <c r="BW692" s="128">
        <f t="shared" ref="BW692" si="13085">O692/O715</f>
        <v>4.4939056703762583E-3</v>
      </c>
      <c r="BX692" s="123">
        <f t="shared" ref="BX692" si="13086">P692/P715</f>
        <v>3.6568314630910982E-3</v>
      </c>
      <c r="BY692" s="124">
        <f t="shared" ref="BY692" si="13087">Q692/Q715</f>
        <v>3.6229205175600738E-3</v>
      </c>
      <c r="BZ692" s="125">
        <f t="shared" ref="BZ692" si="13088">R692/R715</f>
        <v>2.2123223323332426E-3</v>
      </c>
      <c r="CA692" s="126">
        <f t="shared" ref="CA692" si="13089">S692/S715</f>
        <v>4.9087099670757257E-3</v>
      </c>
      <c r="CB692" s="123">
        <f t="shared" ref="CB692" si="13090">T692/T715</f>
        <v>0</v>
      </c>
      <c r="CC692" s="124">
        <f t="shared" ref="CC692" si="13091">U692/U715</f>
        <v>6.1136965051555798E-3</v>
      </c>
      <c r="CD692" s="125">
        <f t="shared" ref="CD692" si="13092">V692/V715</f>
        <v>3.1182673772536568E-4</v>
      </c>
      <c r="CE692" s="126">
        <f t="shared" ref="CE692" si="13093">W692/W715</f>
        <v>3.843102251314093E-3</v>
      </c>
      <c r="CF692" s="123">
        <f t="shared" ref="CF692" si="13094">X692/X715</f>
        <v>1.0837758751490192E-4</v>
      </c>
      <c r="CG692" s="124">
        <f t="shared" ref="CG692" si="13095">Y692/Y715</f>
        <v>3.5870622568093384E-3</v>
      </c>
      <c r="CH692" s="125">
        <f t="shared" ref="CH692" si="13096">Z692/Z715</f>
        <v>2.0099033419211022E-4</v>
      </c>
      <c r="CI692" s="123">
        <f t="shared" ref="CI692" si="13097">AA692/AA715</f>
        <v>3.2492784182236124E-3</v>
      </c>
      <c r="CJ692" s="129">
        <f t="shared" ref="CJ692" si="13098">AB692/AB715</f>
        <v>6.7861014017951745E-3</v>
      </c>
      <c r="CK692" s="130">
        <f t="shared" ref="CK692" si="13099">AC692/AC715</f>
        <v>2.8536764580236154E-3</v>
      </c>
    </row>
    <row r="693" spans="1:89" ht="13.8" thickBot="1" x14ac:dyDescent="0.3">
      <c r="A693" s="139" t="s">
        <v>18</v>
      </c>
      <c r="B693" s="187">
        <v>2611</v>
      </c>
      <c r="C693" s="188">
        <v>662</v>
      </c>
      <c r="D693" s="189">
        <v>1610</v>
      </c>
      <c r="E693" s="190">
        <v>439</v>
      </c>
      <c r="F693" s="187">
        <v>2093</v>
      </c>
      <c r="G693" s="191">
        <v>463</v>
      </c>
      <c r="H693" s="189">
        <v>2531</v>
      </c>
      <c r="I693" s="190">
        <v>835</v>
      </c>
      <c r="J693" s="187">
        <v>103</v>
      </c>
      <c r="K693" s="191">
        <v>368</v>
      </c>
      <c r="L693" s="189">
        <v>483</v>
      </c>
      <c r="M693" s="187">
        <v>1715</v>
      </c>
      <c r="N693" s="192">
        <v>1761</v>
      </c>
      <c r="O693" s="193">
        <v>2135</v>
      </c>
      <c r="P693" s="187">
        <v>1033</v>
      </c>
      <c r="Q693" s="191">
        <v>1008</v>
      </c>
      <c r="R693" s="189">
        <v>1553</v>
      </c>
      <c r="S693" s="190">
        <v>1125</v>
      </c>
      <c r="T693" s="187">
        <v>144</v>
      </c>
      <c r="U693" s="191">
        <v>744</v>
      </c>
      <c r="V693" s="189">
        <v>738</v>
      </c>
      <c r="W693" s="190">
        <v>1674</v>
      </c>
      <c r="X693" s="187">
        <v>1068</v>
      </c>
      <c r="Y693" s="191">
        <v>1007</v>
      </c>
      <c r="Z693" s="189">
        <v>2977</v>
      </c>
      <c r="AA693" s="187">
        <v>1541</v>
      </c>
      <c r="AB693" s="162">
        <f t="shared" si="13041"/>
        <v>18705</v>
      </c>
      <c r="AC693" s="165">
        <f t="shared" si="13072"/>
        <v>13716</v>
      </c>
      <c r="AD693" s="218"/>
      <c r="AE693" s="254">
        <f>$AE$11</f>
        <v>0</v>
      </c>
      <c r="AF693" s="120">
        <f t="shared" si="13042"/>
        <v>0</v>
      </c>
      <c r="AG693" s="188">
        <f t="shared" si="13042"/>
        <v>0</v>
      </c>
      <c r="AH693" s="189">
        <f t="shared" si="13042"/>
        <v>0</v>
      </c>
      <c r="AI693" s="190">
        <f t="shared" si="13042"/>
        <v>0</v>
      </c>
      <c r="AJ693" s="187">
        <f t="shared" si="13042"/>
        <v>0</v>
      </c>
      <c r="AK693" s="191">
        <f t="shared" si="13042"/>
        <v>0</v>
      </c>
      <c r="AL693" s="189">
        <f t="shared" si="13042"/>
        <v>0</v>
      </c>
      <c r="AM693" s="190">
        <f t="shared" si="13042"/>
        <v>0</v>
      </c>
      <c r="AN693" s="187">
        <f t="shared" si="13042"/>
        <v>0</v>
      </c>
      <c r="AO693" s="191">
        <f t="shared" si="13042"/>
        <v>0</v>
      </c>
      <c r="AP693" s="189">
        <f t="shared" si="13043"/>
        <v>0</v>
      </c>
      <c r="AQ693" s="187">
        <f t="shared" si="13043"/>
        <v>0</v>
      </c>
      <c r="AR693" s="192">
        <f t="shared" si="13043"/>
        <v>0</v>
      </c>
      <c r="AS693" s="193">
        <f t="shared" si="13043"/>
        <v>0</v>
      </c>
      <c r="AT693" s="187">
        <f t="shared" si="13043"/>
        <v>0</v>
      </c>
      <c r="AU693" s="191">
        <f t="shared" si="13043"/>
        <v>0</v>
      </c>
      <c r="AV693" s="189">
        <f t="shared" si="13043"/>
        <v>0</v>
      </c>
      <c r="AW693" s="190">
        <f t="shared" si="13043"/>
        <v>0</v>
      </c>
      <c r="AX693" s="187">
        <f t="shared" si="13043"/>
        <v>0</v>
      </c>
      <c r="AY693" s="191">
        <f t="shared" si="13043"/>
        <v>0</v>
      </c>
      <c r="AZ693" s="189">
        <f t="shared" si="13044"/>
        <v>0</v>
      </c>
      <c r="BA693" s="190">
        <f t="shared" si="13044"/>
        <v>0</v>
      </c>
      <c r="BB693" s="187">
        <f t="shared" si="13044"/>
        <v>0</v>
      </c>
      <c r="BC693" s="191">
        <f t="shared" si="13044"/>
        <v>0</v>
      </c>
      <c r="BD693" s="189">
        <f t="shared" si="13044"/>
        <v>0</v>
      </c>
      <c r="BE693" s="187">
        <f t="shared" si="13044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18</v>
      </c>
      <c r="BJ693" s="123">
        <f>B693/B715</f>
        <v>6.3124048062277879E-2</v>
      </c>
      <c r="BK693" s="124">
        <f t="shared" ref="BK693" si="13100">C693/C715</f>
        <v>1.6581089542892925E-2</v>
      </c>
      <c r="BL693" s="125">
        <f t="shared" ref="BL693" si="13101">D693/D715</f>
        <v>6.9963497305753519E-2</v>
      </c>
      <c r="BM693" s="126">
        <f t="shared" ref="BM693" si="13102">E693/E715</f>
        <v>2.1084482013351905E-2</v>
      </c>
      <c r="BN693" s="123">
        <f t="shared" ref="BN693" si="13103">F693/F715</f>
        <v>8.1376360808709178E-2</v>
      </c>
      <c r="BO693" s="124">
        <f t="shared" ref="BO693" si="13104">G693/G715</f>
        <v>1.8717658473479948E-2</v>
      </c>
      <c r="BP693" s="125">
        <f t="shared" ref="BP693" si="13105">H693/H715</f>
        <v>5.7191277821715063E-2</v>
      </c>
      <c r="BQ693" s="126">
        <f t="shared" ref="BQ693" si="13106">I693/I715</f>
        <v>1.6365810156602184E-2</v>
      </c>
      <c r="BR693" s="123">
        <f t="shared" ref="BR693" si="13107">J693/J715</f>
        <v>1.1774119798811157E-2</v>
      </c>
      <c r="BS693" s="124">
        <f t="shared" ref="BS693" si="13108">K693/K715</f>
        <v>4.1460117169896352E-2</v>
      </c>
      <c r="BT693" s="125">
        <f t="shared" ref="BT693" si="13109">L693/L715</f>
        <v>1.6156007492641157E-2</v>
      </c>
      <c r="BU693" s="123">
        <f t="shared" ref="BU693" si="13110">M693/M715</f>
        <v>5.5260190107942649E-2</v>
      </c>
      <c r="BV693" s="127">
        <f t="shared" ref="BV693" si="13111">N693/N715</f>
        <v>3.6786363351507173E-2</v>
      </c>
      <c r="BW693" s="128">
        <f t="shared" ref="BW693" si="13112">O693/O715</f>
        <v>4.525702172760996E-2</v>
      </c>
      <c r="BX693" s="123">
        <f t="shared" ref="BX693" si="13113">P693/P715</f>
        <v>3.7034381386010826E-2</v>
      </c>
      <c r="BY693" s="124">
        <f t="shared" ref="BY693" si="13114">Q693/Q715</f>
        <v>3.7264325323475046E-2</v>
      </c>
      <c r="BZ693" s="125">
        <f t="shared" ref="BZ693" si="13115">R693/R715</f>
        <v>4.7064884686486654E-2</v>
      </c>
      <c r="CA693" s="126">
        <f t="shared" ref="CA693" si="13116">S693/S715</f>
        <v>3.3672553127806044E-2</v>
      </c>
      <c r="CB693" s="123">
        <f t="shared" ref="CB693" si="13117">T693/T715</f>
        <v>1.2968299711815562E-2</v>
      </c>
      <c r="CC693" s="124">
        <f t="shared" ref="CC693" si="13118">U693/U715</f>
        <v>6.7889405967697783E-2</v>
      </c>
      <c r="CD693" s="125">
        <f t="shared" ref="CD693" si="13119">V693/V715</f>
        <v>2.0920739312847263E-2</v>
      </c>
      <c r="CE693" s="126">
        <f t="shared" ref="CE693" si="13120">W693/W715</f>
        <v>4.1505504314192206E-2</v>
      </c>
      <c r="CF693" s="123">
        <f t="shared" ref="CF693" si="13121">X693/X715</f>
        <v>3.858242115530508E-2</v>
      </c>
      <c r="CG693" s="124">
        <f t="shared" ref="CG693" si="13122">Y693/Y715</f>
        <v>6.1223249027237352E-2</v>
      </c>
      <c r="CH693" s="125">
        <f t="shared" ref="CH693" si="13123">Z693/Z715</f>
        <v>5.4395293171810195E-2</v>
      </c>
      <c r="CI693" s="123">
        <f t="shared" ref="CI693" si="13124">AA693/AA715</f>
        <v>2.6633712991928654E-2</v>
      </c>
      <c r="CJ693" s="129">
        <f t="shared" ref="CJ693" si="13125">AB693/AB715</f>
        <v>4.5561387911191222E-2</v>
      </c>
      <c r="CK693" s="130">
        <f t="shared" ref="CK693" si="13126">AC693/AC715</f>
        <v>3.3482486140506341E-2</v>
      </c>
    </row>
    <row r="694" spans="1:89" ht="14.4" thickTop="1" thickBot="1" x14ac:dyDescent="0.3">
      <c r="A694" s="131" t="s">
        <v>19</v>
      </c>
      <c r="B694" s="180">
        <v>4506</v>
      </c>
      <c r="C694" s="181">
        <v>1651</v>
      </c>
      <c r="D694" s="182">
        <v>2044</v>
      </c>
      <c r="E694" s="183">
        <v>1289</v>
      </c>
      <c r="F694" s="180">
        <v>2754</v>
      </c>
      <c r="G694" s="184">
        <v>1379</v>
      </c>
      <c r="H694" s="182">
        <v>3875</v>
      </c>
      <c r="I694" s="183">
        <v>2332</v>
      </c>
      <c r="J694" s="180">
        <v>308</v>
      </c>
      <c r="K694" s="184">
        <v>942</v>
      </c>
      <c r="L694" s="182">
        <v>1326</v>
      </c>
      <c r="M694" s="180">
        <v>3061</v>
      </c>
      <c r="N694" s="185">
        <v>3114</v>
      </c>
      <c r="O694" s="186">
        <v>3723</v>
      </c>
      <c r="P694" s="180">
        <v>2134</v>
      </c>
      <c r="Q694" s="184">
        <v>2054</v>
      </c>
      <c r="R694" s="182">
        <v>2821</v>
      </c>
      <c r="S694" s="183">
        <v>2111</v>
      </c>
      <c r="T694" s="180">
        <v>392</v>
      </c>
      <c r="U694" s="184">
        <v>1537</v>
      </c>
      <c r="V694" s="182">
        <v>1616</v>
      </c>
      <c r="W694" s="183">
        <v>3433</v>
      </c>
      <c r="X694" s="180">
        <v>2040</v>
      </c>
      <c r="Y694" s="184">
        <v>1718</v>
      </c>
      <c r="Z694" s="182">
        <v>4751</v>
      </c>
      <c r="AA694" s="180">
        <v>2965</v>
      </c>
      <c r="AB694" s="162">
        <f t="shared" si="13041"/>
        <v>31681</v>
      </c>
      <c r="AC694" s="165">
        <f t="shared" si="13072"/>
        <v>28195</v>
      </c>
      <c r="AD694" s="218"/>
      <c r="AE694" s="251" t="s">
        <v>13</v>
      </c>
      <c r="AF694" s="14">
        <f t="shared" ref="AF694:BG694" si="13127">SUM(AF691:AF693)</f>
        <v>9340</v>
      </c>
      <c r="AG694" s="1">
        <f t="shared" si="13127"/>
        <v>3694</v>
      </c>
      <c r="AH694" s="14">
        <f t="shared" si="13127"/>
        <v>4316</v>
      </c>
      <c r="AI694" s="1">
        <f t="shared" si="13127"/>
        <v>3398</v>
      </c>
      <c r="AJ694" s="14">
        <f t="shared" si="13127"/>
        <v>5403</v>
      </c>
      <c r="AK694" s="1">
        <f t="shared" si="13127"/>
        <v>2676</v>
      </c>
      <c r="AL694" s="14">
        <f t="shared" si="13127"/>
        <v>7619</v>
      </c>
      <c r="AM694" s="1">
        <f t="shared" si="13127"/>
        <v>5297</v>
      </c>
      <c r="AN694" s="14">
        <f t="shared" si="13127"/>
        <v>692</v>
      </c>
      <c r="AO694" s="1">
        <f t="shared" si="13127"/>
        <v>2414</v>
      </c>
      <c r="AP694" s="14">
        <f t="shared" si="13127"/>
        <v>2442</v>
      </c>
      <c r="AQ694" s="1">
        <f t="shared" si="13127"/>
        <v>8717</v>
      </c>
      <c r="AR694" s="14">
        <f t="shared" si="13127"/>
        <v>5890</v>
      </c>
      <c r="AS694" s="1">
        <f t="shared" si="13127"/>
        <v>9916</v>
      </c>
      <c r="AT694" s="14">
        <f t="shared" si="13127"/>
        <v>4760</v>
      </c>
      <c r="AU694" s="1">
        <f t="shared" si="13127"/>
        <v>4912</v>
      </c>
      <c r="AV694" s="14">
        <f t="shared" si="13127"/>
        <v>6189</v>
      </c>
      <c r="AW694" s="1">
        <f t="shared" si="13127"/>
        <v>4514</v>
      </c>
      <c r="AX694" s="14">
        <f t="shared" si="13127"/>
        <v>845</v>
      </c>
      <c r="AY694" s="1">
        <f t="shared" si="13127"/>
        <v>3710</v>
      </c>
      <c r="AZ694" s="14">
        <f t="shared" si="13127"/>
        <v>2987</v>
      </c>
      <c r="BA694" s="1">
        <f t="shared" si="13127"/>
        <v>7906</v>
      </c>
      <c r="BB694" s="14">
        <f t="shared" si="13127"/>
        <v>4497</v>
      </c>
      <c r="BC694" s="1">
        <f t="shared" si="13127"/>
        <v>4189</v>
      </c>
      <c r="BD694" s="14">
        <f t="shared" si="13127"/>
        <v>10238</v>
      </c>
      <c r="BE694" s="1">
        <f t="shared" si="13127"/>
        <v>6620</v>
      </c>
      <c r="BF694" s="166">
        <f t="shared" si="13127"/>
        <v>65218</v>
      </c>
      <c r="BG694" s="167">
        <f t="shared" si="13127"/>
        <v>67963</v>
      </c>
      <c r="BH694" s="218"/>
      <c r="BI694" s="131" t="s">
        <v>19</v>
      </c>
      <c r="BJ694" s="123">
        <f>B694/B715</f>
        <v>0.10893793970456689</v>
      </c>
      <c r="BK694" s="124">
        <f t="shared" ref="BK694" si="13128">C694/C715</f>
        <v>4.1352536005009391E-2</v>
      </c>
      <c r="BL694" s="125">
        <f t="shared" ref="BL694" si="13129">D694/D715</f>
        <v>8.8823222666434901E-2</v>
      </c>
      <c r="BM694" s="126">
        <f t="shared" ref="BM694" si="13130">E694/E715</f>
        <v>6.1908649920753088E-2</v>
      </c>
      <c r="BN694" s="123">
        <f t="shared" ref="BN694" si="13131">F694/F715</f>
        <v>0.10707620528771385</v>
      </c>
      <c r="BO694" s="124">
        <f t="shared" ref="BO694" si="13132">G694/G715</f>
        <v>5.5748706338939198E-2</v>
      </c>
      <c r="BP694" s="125">
        <f t="shared" ref="BP694" si="13133">H694/H715</f>
        <v>8.7560727601400976E-2</v>
      </c>
      <c r="BQ694" s="126">
        <f t="shared" ref="BQ694" si="13134">I694/I715</f>
        <v>4.5706669802630287E-2</v>
      </c>
      <c r="BR694" s="123">
        <f t="shared" ref="BR694" si="13135">J694/J715</f>
        <v>3.5208047553726564E-2</v>
      </c>
      <c r="BS694" s="124">
        <f t="shared" ref="BS694" si="13136">K694/K715</f>
        <v>0.10612888688598468</v>
      </c>
      <c r="BT694" s="125">
        <f t="shared" ref="BT694" si="13137">L694/L715</f>
        <v>4.4353759700294357E-2</v>
      </c>
      <c r="BU694" s="123">
        <f t="shared" ref="BU694" si="13138">M694/M715</f>
        <v>9.863057837924924E-2</v>
      </c>
      <c r="BV694" s="127">
        <f t="shared" ref="BV694" si="13139">N694/N715</f>
        <v>6.5049821394999055E-2</v>
      </c>
      <c r="BW694" s="128">
        <f t="shared" ref="BW694" si="13140">O694/O715</f>
        <v>7.8918918918918918E-2</v>
      </c>
      <c r="BX694" s="123">
        <f t="shared" ref="BX694" si="13141">P694/P715</f>
        <v>7.6506650414082389E-2</v>
      </c>
      <c r="BY694" s="124">
        <f t="shared" ref="BY694" si="13142">Q694/Q715</f>
        <v>7.5933456561922366E-2</v>
      </c>
      <c r="BZ694" s="125">
        <f t="shared" ref="BZ694" si="13143">R694/R715</f>
        <v>8.5492620541261333E-2</v>
      </c>
      <c r="CA694" s="126">
        <f t="shared" ref="CA694" si="13144">S694/S715</f>
        <v>6.3184675246932054E-2</v>
      </c>
      <c r="CB694" s="123">
        <f t="shared" ref="CB694" si="13145">T694/T715</f>
        <v>3.5302593659942365E-2</v>
      </c>
      <c r="CC694" s="124">
        <f t="shared" ref="CC694" si="13146">U694/U715</f>
        <v>0.1402500228123004</v>
      </c>
      <c r="CD694" s="125">
        <f t="shared" ref="CD694" si="13147">V694/V715</f>
        <v>4.5810182560380996E-2</v>
      </c>
      <c r="CE694" s="126">
        <f t="shared" ref="CE694" si="13148">W694/W715</f>
        <v>8.5118516314588916E-2</v>
      </c>
      <c r="CF694" s="123">
        <f t="shared" ref="CF694" si="13149">X694/X715</f>
        <v>7.3696759510133311E-2</v>
      </c>
      <c r="CG694" s="124">
        <f t="shared" ref="CG694" si="13150">Y694/Y715</f>
        <v>0.10445038910505837</v>
      </c>
      <c r="CH694" s="125">
        <f t="shared" ref="CH694" si="13151">Z694/Z715</f>
        <v>8.6809552522428696E-2</v>
      </c>
      <c r="CI694" s="123">
        <f t="shared" ref="CI694" si="13152">AA694/AA715</f>
        <v>5.1245268670388359E-2</v>
      </c>
      <c r="CJ694" s="129">
        <f t="shared" ref="CJ694" si="13153">AB694/AB715</f>
        <v>7.7168154526300409E-2</v>
      </c>
      <c r="CK694" s="130">
        <f t="shared" ref="CK694" si="13154">AC694/AC715</f>
        <v>6.8827551526070008E-2</v>
      </c>
    </row>
    <row r="695" spans="1:89" ht="13.8" thickTop="1" x14ac:dyDescent="0.25">
      <c r="A695" s="139" t="s">
        <v>20</v>
      </c>
      <c r="B695" s="266">
        <v>5412</v>
      </c>
      <c r="C695" s="267">
        <v>2093</v>
      </c>
      <c r="D695" s="268">
        <v>2348</v>
      </c>
      <c r="E695" s="269">
        <v>1879</v>
      </c>
      <c r="F695" s="266">
        <v>3250</v>
      </c>
      <c r="G695" s="270">
        <v>1407</v>
      </c>
      <c r="H695" s="268">
        <v>4163</v>
      </c>
      <c r="I695" s="269">
        <v>2664</v>
      </c>
      <c r="J695" s="266">
        <v>390</v>
      </c>
      <c r="K695" s="270">
        <v>1318</v>
      </c>
      <c r="L695" s="268">
        <v>1391</v>
      </c>
      <c r="M695" s="266">
        <v>4283</v>
      </c>
      <c r="N695" s="271">
        <v>3400</v>
      </c>
      <c r="O695" s="272">
        <v>5077</v>
      </c>
      <c r="P695" s="266">
        <v>2700</v>
      </c>
      <c r="Q695" s="270">
        <v>2505</v>
      </c>
      <c r="R695" s="268">
        <v>3428</v>
      </c>
      <c r="S695" s="269">
        <v>2456</v>
      </c>
      <c r="T695" s="266">
        <v>530</v>
      </c>
      <c r="U695" s="270">
        <v>2019</v>
      </c>
      <c r="V695" s="268">
        <v>1739</v>
      </c>
      <c r="W695" s="269">
        <v>4062</v>
      </c>
      <c r="X695" s="266">
        <v>2443</v>
      </c>
      <c r="Y695" s="270">
        <v>2154</v>
      </c>
      <c r="Z695" s="268">
        <v>5674</v>
      </c>
      <c r="AA695" s="266">
        <v>3323</v>
      </c>
      <c r="AB695" s="162">
        <f t="shared" si="13041"/>
        <v>36868</v>
      </c>
      <c r="AC695" s="165">
        <f t="shared" si="13072"/>
        <v>35240</v>
      </c>
      <c r="AD695" s="218"/>
      <c r="BH695" s="218"/>
      <c r="BI695" s="139" t="s">
        <v>20</v>
      </c>
      <c r="BJ695" s="123">
        <f>B695/B715</f>
        <v>0.13084157338684332</v>
      </c>
      <c r="BK695" s="124">
        <f t="shared" ref="BK695" si="13155">C695/C715</f>
        <v>5.242329367564183E-2</v>
      </c>
      <c r="BL695" s="125">
        <f t="shared" ref="BL695" si="13156">D695/D715</f>
        <v>0.1020337215365896</v>
      </c>
      <c r="BM695" s="126">
        <f t="shared" ref="BM695" si="13157">E695/E715</f>
        <v>9.0245425291772735E-2</v>
      </c>
      <c r="BN695" s="123">
        <f t="shared" ref="BN695" si="13158">F695/F715</f>
        <v>0.12636080870917574</v>
      </c>
      <c r="BO695" s="124">
        <f t="shared" ref="BO695" si="13159">G695/G715</f>
        <v>5.6880659767141011E-2</v>
      </c>
      <c r="BP695" s="125">
        <f t="shared" ref="BP695" si="13160">H695/H715</f>
        <v>9.4068466839905093E-2</v>
      </c>
      <c r="BQ695" s="126">
        <f t="shared" ref="BQ695" si="13161">I695/I715</f>
        <v>5.2213794319985886E-2</v>
      </c>
      <c r="BR695" s="123">
        <f t="shared" ref="BR695" si="13162">J695/J715</f>
        <v>4.4581618655692733E-2</v>
      </c>
      <c r="BS695" s="124">
        <f t="shared" ref="BS695" si="13163">K695/K715</f>
        <v>0.14849031095087878</v>
      </c>
      <c r="BT695" s="125">
        <f t="shared" ref="BT695" si="13164">L695/L715</f>
        <v>4.6527963607171527E-2</v>
      </c>
      <c r="BU695" s="123">
        <f t="shared" ref="BU695" si="13165">M695/M715</f>
        <v>0.138005477686483</v>
      </c>
      <c r="BV695" s="127">
        <f t="shared" ref="BV695" si="13166">N695/N715</f>
        <v>7.1024210900127421E-2</v>
      </c>
      <c r="BW695" s="128">
        <f t="shared" ref="BW695" si="13167">O695/O715</f>
        <v>0.1076205617382088</v>
      </c>
      <c r="BX695" s="123">
        <f t="shared" ref="BX695" si="13168">P695/P715</f>
        <v>9.6798479905352591E-2</v>
      </c>
      <c r="BY695" s="124">
        <f t="shared" ref="BY695" si="13169">Q695/Q715</f>
        <v>9.2606284658040661E-2</v>
      </c>
      <c r="BZ695" s="125">
        <f t="shared" ref="BZ695" si="13170">R695/R715</f>
        <v>0.1038882322635391</v>
      </c>
      <c r="CA695" s="126">
        <f t="shared" ref="CA695" si="13171">S695/S715</f>
        <v>7.351092487279258E-2</v>
      </c>
      <c r="CB695" s="123">
        <f t="shared" ref="CB695" si="13172">T695/T715</f>
        <v>4.7730547550432274E-2</v>
      </c>
      <c r="CC695" s="124">
        <f t="shared" ref="CC695" si="13173">U695/U715</f>
        <v>0.18423213796879279</v>
      </c>
      <c r="CD695" s="125">
        <f t="shared" ref="CD695" si="13174">V695/V715</f>
        <v>4.9296972445855541E-2</v>
      </c>
      <c r="CE695" s="126">
        <f t="shared" ref="CE695" si="13175">W695/W715</f>
        <v>0.10071407319250224</v>
      </c>
      <c r="CF695" s="123">
        <f t="shared" ref="CF695" si="13176">X695/X715</f>
        <v>8.825548209963513E-2</v>
      </c>
      <c r="CG695" s="124">
        <f t="shared" ref="CG695" si="13177">Y695/Y715</f>
        <v>0.13095817120622569</v>
      </c>
      <c r="CH695" s="125">
        <f t="shared" ref="CH695" si="13178">Z695/Z715</f>
        <v>0.10367446874600303</v>
      </c>
      <c r="CI695" s="123">
        <f t="shared" ref="CI695" si="13179">AA695/AA715</f>
        <v>5.7432724381686513E-2</v>
      </c>
      <c r="CJ695" s="129">
        <f t="shared" ref="CJ695" si="13180">AB695/AB715</f>
        <v>8.9802579497984383E-2</v>
      </c>
      <c r="CK695" s="130">
        <f t="shared" ref="CK695" si="13181">AC695/AC715</f>
        <v>8.6025285184561345E-2</v>
      </c>
    </row>
    <row r="696" spans="1:89" ht="13.8" thickBot="1" x14ac:dyDescent="0.3">
      <c r="A696" s="131" t="s">
        <v>21</v>
      </c>
      <c r="B696" s="273">
        <v>3928</v>
      </c>
      <c r="C696" s="274">
        <v>1601</v>
      </c>
      <c r="D696" s="275">
        <v>1968</v>
      </c>
      <c r="E696" s="276">
        <v>1519</v>
      </c>
      <c r="F696" s="273">
        <v>2153</v>
      </c>
      <c r="G696" s="277">
        <v>1269</v>
      </c>
      <c r="H696" s="275">
        <v>3456</v>
      </c>
      <c r="I696" s="276">
        <v>2633</v>
      </c>
      <c r="J696" s="273">
        <v>302</v>
      </c>
      <c r="K696" s="277">
        <v>1096</v>
      </c>
      <c r="L696" s="275">
        <v>1051</v>
      </c>
      <c r="M696" s="273">
        <v>4434</v>
      </c>
      <c r="N696" s="278">
        <v>2490</v>
      </c>
      <c r="O696" s="279">
        <v>4839</v>
      </c>
      <c r="P696" s="273">
        <v>2060</v>
      </c>
      <c r="Q696" s="277">
        <v>2407</v>
      </c>
      <c r="R696" s="275">
        <v>2761</v>
      </c>
      <c r="S696" s="276">
        <v>2058</v>
      </c>
      <c r="T696" s="273">
        <v>315</v>
      </c>
      <c r="U696" s="277">
        <v>1691</v>
      </c>
      <c r="V696" s="275">
        <v>1248</v>
      </c>
      <c r="W696" s="276">
        <v>3844</v>
      </c>
      <c r="X696" s="273">
        <v>2054</v>
      </c>
      <c r="Y696" s="277">
        <v>2035</v>
      </c>
      <c r="Z696" s="275">
        <v>4564</v>
      </c>
      <c r="AA696" s="273">
        <v>3297</v>
      </c>
      <c r="AB696" s="162">
        <f t="shared" si="13041"/>
        <v>28350</v>
      </c>
      <c r="AC696" s="165">
        <f t="shared" si="13072"/>
        <v>32723</v>
      </c>
      <c r="AD696" s="218"/>
      <c r="AE696" t="s">
        <v>85</v>
      </c>
      <c r="BH696" s="218"/>
      <c r="BI696" s="131" t="s">
        <v>21</v>
      </c>
      <c r="BJ696" s="123">
        <f>B696/B715</f>
        <v>9.4964098348765805E-2</v>
      </c>
      <c r="BK696" s="124">
        <f t="shared" ref="BK696" si="13182">C696/C715</f>
        <v>4.010018785222292E-2</v>
      </c>
      <c r="BL696" s="125">
        <f t="shared" ref="BL696" si="13183">D696/D715</f>
        <v>8.5520597948896229E-2</v>
      </c>
      <c r="BM696" s="126">
        <f t="shared" ref="BM696" si="13184">E696/E715</f>
        <v>7.2955189472167517E-2</v>
      </c>
      <c r="BN696" s="123">
        <f t="shared" ref="BN696" si="13185">F696/F715</f>
        <v>8.3709175738724731E-2</v>
      </c>
      <c r="BO696" s="124">
        <f t="shared" ref="BO696" si="13186">G696/G715</f>
        <v>5.1301746442432086E-2</v>
      </c>
      <c r="BP696" s="125">
        <f t="shared" ref="BP696" si="13187">H696/H715</f>
        <v>7.8092870862049482E-2</v>
      </c>
      <c r="BQ696" s="126">
        <f t="shared" ref="BQ696" si="13188">I696/I715</f>
        <v>5.1606201368064132E-2</v>
      </c>
      <c r="BR696" s="123">
        <f t="shared" ref="BR696" si="13189">J696/J715</f>
        <v>3.4522176497485138E-2</v>
      </c>
      <c r="BS696" s="124">
        <f t="shared" ref="BS696" si="13190">K696/K715</f>
        <v>0.12347904461469131</v>
      </c>
      <c r="BT696" s="125">
        <f t="shared" ref="BT696" si="13191">L696/L715</f>
        <v>3.5155204709660152E-2</v>
      </c>
      <c r="BU696" s="123">
        <f t="shared" ref="BU696" si="13192">M696/M715</f>
        <v>0.14287095215079748</v>
      </c>
      <c r="BV696" s="127">
        <f t="shared" ref="BV696" si="13193">N696/N715</f>
        <v>5.2014789747446263E-2</v>
      </c>
      <c r="BW696" s="128">
        <f t="shared" ref="BW696" si="13194">O696/O715</f>
        <v>0.10257551669316375</v>
      </c>
      <c r="BX696" s="123">
        <f t="shared" ref="BX696" si="13195">P696/P715</f>
        <v>7.3853655038898652E-2</v>
      </c>
      <c r="BY696" s="124">
        <f t="shared" ref="BY696" si="13196">Q696/Q715</f>
        <v>8.8983364140480595E-2</v>
      </c>
      <c r="BZ696" s="125">
        <f t="shared" ref="BZ696" si="13197">R696/R715</f>
        <v>8.3674273418795644E-2</v>
      </c>
      <c r="CA696" s="126">
        <f t="shared" ref="CA696" si="13198">S696/S715</f>
        <v>6.1598323855133197E-2</v>
      </c>
      <c r="CB696" s="123">
        <f t="shared" ref="CB696" si="13199">T696/T715</f>
        <v>2.8368155619596543E-2</v>
      </c>
      <c r="CC696" s="124">
        <f t="shared" ref="CC696" si="13200">U696/U715</f>
        <v>0.15430239985400127</v>
      </c>
      <c r="CD696" s="125">
        <f t="shared" ref="CD696" si="13201">V696/V715</f>
        <v>3.5378160789205124E-2</v>
      </c>
      <c r="CE696" s="126">
        <f t="shared" ref="CE696" si="13202">W696/W715</f>
        <v>9.5308935832589509E-2</v>
      </c>
      <c r="CF696" s="123">
        <f t="shared" ref="CF696" si="13203">X696/X715</f>
        <v>7.4202521585202852E-2</v>
      </c>
      <c r="CG696" s="124">
        <f t="shared" ref="CG696" si="13204">Y696/Y715</f>
        <v>0.12372324902723736</v>
      </c>
      <c r="CH696" s="125">
        <f t="shared" ref="CH696" si="13205">Z696/Z715</f>
        <v>8.3392716841162826E-2</v>
      </c>
      <c r="CI696" s="123">
        <f t="shared" ref="CI696" si="13206">AA696/AA715</f>
        <v>5.6983356089804524E-2</v>
      </c>
      <c r="CJ696" s="129">
        <f t="shared" ref="CJ696" si="13207">AB696/AB715</f>
        <v>6.9054549440378032E-2</v>
      </c>
      <c r="CK696" s="130">
        <f t="shared" ref="CK696" si="13208">AC696/AC715</f>
        <v>7.9880970689398437E-2</v>
      </c>
    </row>
    <row r="697" spans="1:89" ht="14.4" thickTop="1" thickBot="1" x14ac:dyDescent="0.3">
      <c r="A697" s="139" t="s">
        <v>22</v>
      </c>
      <c r="B697" s="187">
        <v>2830</v>
      </c>
      <c r="C697" s="188">
        <v>1359</v>
      </c>
      <c r="D697" s="189">
        <v>1444</v>
      </c>
      <c r="E697" s="190">
        <v>986</v>
      </c>
      <c r="F697" s="187">
        <v>1669</v>
      </c>
      <c r="G697" s="191">
        <v>858</v>
      </c>
      <c r="H697" s="189">
        <v>2833</v>
      </c>
      <c r="I697" s="190">
        <v>2086</v>
      </c>
      <c r="J697" s="187">
        <v>291</v>
      </c>
      <c r="K697" s="191">
        <v>804</v>
      </c>
      <c r="L697" s="189">
        <v>968</v>
      </c>
      <c r="M697" s="187">
        <v>2522</v>
      </c>
      <c r="N697" s="192">
        <v>1995</v>
      </c>
      <c r="O697" s="193">
        <v>3514</v>
      </c>
      <c r="P697" s="187">
        <v>1331</v>
      </c>
      <c r="Q697" s="191">
        <v>1592</v>
      </c>
      <c r="R697" s="189">
        <v>2097</v>
      </c>
      <c r="S697" s="190">
        <v>1631</v>
      </c>
      <c r="T697" s="187">
        <v>312</v>
      </c>
      <c r="U697" s="191">
        <v>821</v>
      </c>
      <c r="V697" s="189">
        <v>1048</v>
      </c>
      <c r="W697" s="190">
        <v>3012</v>
      </c>
      <c r="X697" s="187">
        <v>1383</v>
      </c>
      <c r="Y697" s="191">
        <v>1162</v>
      </c>
      <c r="Z697" s="189">
        <v>3531</v>
      </c>
      <c r="AA697" s="187">
        <v>2631</v>
      </c>
      <c r="AB697" s="162">
        <f t="shared" si="13041"/>
        <v>21732</v>
      </c>
      <c r="AC697" s="165">
        <f t="shared" si="13072"/>
        <v>22978</v>
      </c>
      <c r="AD697" s="218"/>
      <c r="AE697" s="290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18"/>
      <c r="BI697" s="139" t="s">
        <v>22</v>
      </c>
      <c r="BJ697" s="123">
        <f>B697/B715</f>
        <v>6.841863501196721E-2</v>
      </c>
      <c r="BK697" s="124">
        <f t="shared" ref="BK697" si="13209">C697/C715</f>
        <v>3.403882279273638E-2</v>
      </c>
      <c r="BL697" s="125">
        <f t="shared" ref="BL697" si="13210">D697/D715</f>
        <v>6.2749869633234839E-2</v>
      </c>
      <c r="BM697" s="126">
        <f t="shared" ref="BM697" si="13211">E697/E715</f>
        <v>4.7356034772585369E-2</v>
      </c>
      <c r="BN697" s="123">
        <f t="shared" ref="BN697" si="13212">F697/F715</f>
        <v>6.4891135303265943E-2</v>
      </c>
      <c r="BO697" s="124">
        <f t="shared" ref="BO697" si="13213">G697/G715</f>
        <v>3.4686287192755495E-2</v>
      </c>
      <c r="BP697" s="125">
        <f t="shared" ref="BP697" si="13214">H697/H715</f>
        <v>6.4015365495424248E-2</v>
      </c>
      <c r="BQ697" s="126">
        <f t="shared" ref="BQ697" si="13215">I697/I715</f>
        <v>4.0885125732541501E-2</v>
      </c>
      <c r="BR697" s="123">
        <f t="shared" ref="BR697" si="13216">J697/J715</f>
        <v>3.326474622770919E-2</v>
      </c>
      <c r="BS697" s="124">
        <f t="shared" ref="BS697" si="13217">K697/K715</f>
        <v>9.0581342947273547E-2</v>
      </c>
      <c r="BT697" s="125">
        <f t="shared" ref="BT697" si="13218">L697/L715</f>
        <v>3.2378913567032382E-2</v>
      </c>
      <c r="BU697" s="123">
        <f t="shared" ref="BU697" si="13219">M697/M715</f>
        <v>8.1263090059610119E-2</v>
      </c>
      <c r="BV697" s="127">
        <f t="shared" ref="BV697" si="13220">N697/N715</f>
        <v>4.1674500219339473E-2</v>
      </c>
      <c r="BW697" s="128">
        <f t="shared" ref="BW697" si="13221">O697/O715</f>
        <v>7.4488606253312134E-2</v>
      </c>
      <c r="BX697" s="123">
        <f t="shared" ref="BX697" si="13222">P697/P715</f>
        <v>4.7718065464453445E-2</v>
      </c>
      <c r="BY697" s="124">
        <f t="shared" ref="BY697" si="13223">Q697/Q715</f>
        <v>5.8853974121996305E-2</v>
      </c>
      <c r="BZ697" s="125">
        <f t="shared" ref="BZ697" si="13224">R697/R715</f>
        <v>6.3551231930175464E-2</v>
      </c>
      <c r="CA697" s="126">
        <f t="shared" ref="CA697" si="13225">S697/S715</f>
        <v>4.881771924573481E-2</v>
      </c>
      <c r="CB697" s="123">
        <f t="shared" ref="CB697" si="13226">T697/T715</f>
        <v>2.8097982708933718E-2</v>
      </c>
      <c r="CC697" s="124">
        <f t="shared" ref="CC697" si="13227">U697/U715</f>
        <v>7.4915594488548232E-2</v>
      </c>
      <c r="CD697" s="125">
        <f t="shared" ref="CD697" si="13228">V697/V715</f>
        <v>2.9708583739653023E-2</v>
      </c>
      <c r="CE697" s="126">
        <f t="shared" ref="CE697" si="13229">W697/W715</f>
        <v>7.4680154715858371E-2</v>
      </c>
      <c r="CF697" s="123">
        <f t="shared" ref="CF697" si="13230">X697/X715</f>
        <v>4.9962067844369781E-2</v>
      </c>
      <c r="CG697" s="124">
        <f t="shared" ref="CG697" si="13231">Y697/Y715</f>
        <v>7.0646887159533073E-2</v>
      </c>
      <c r="CH697" s="125">
        <f t="shared" ref="CH697" si="13232">Z697/Z715</f>
        <v>6.4517897275667382E-2</v>
      </c>
      <c r="CI697" s="123">
        <f t="shared" ref="CI697" si="13233">AA697/AA715</f>
        <v>4.5472614459288963E-2</v>
      </c>
      <c r="CJ697" s="129">
        <f t="shared" ref="CJ697" si="13234">AB697/AB715</f>
        <v>5.2934513877894017E-2</v>
      </c>
      <c r="CK697" s="130">
        <f t="shared" ref="CK697" si="13235">AC697/AC715</f>
        <v>5.6092196452067269E-2</v>
      </c>
    </row>
    <row r="698" spans="1:89" ht="15" thickTop="1" thickBot="1" x14ac:dyDescent="0.35">
      <c r="A698" s="131" t="s">
        <v>23</v>
      </c>
      <c r="B698" s="180">
        <v>2263</v>
      </c>
      <c r="C698" s="181">
        <v>1657</v>
      </c>
      <c r="D698" s="182">
        <v>1212</v>
      </c>
      <c r="E698" s="183">
        <v>783</v>
      </c>
      <c r="F698" s="180">
        <v>1528</v>
      </c>
      <c r="G698" s="184">
        <v>724</v>
      </c>
      <c r="H698" s="182">
        <v>2618</v>
      </c>
      <c r="I698" s="183">
        <v>2037</v>
      </c>
      <c r="J698" s="180">
        <v>325</v>
      </c>
      <c r="K698" s="184">
        <v>748</v>
      </c>
      <c r="L698" s="182">
        <v>796</v>
      </c>
      <c r="M698" s="180">
        <v>2264</v>
      </c>
      <c r="N698" s="185">
        <v>1876</v>
      </c>
      <c r="O698" s="186">
        <v>2743</v>
      </c>
      <c r="P698" s="180">
        <v>1149</v>
      </c>
      <c r="Q698" s="184">
        <v>1191</v>
      </c>
      <c r="R698" s="182">
        <v>1799</v>
      </c>
      <c r="S698" s="183">
        <v>1332</v>
      </c>
      <c r="T698" s="180">
        <v>281</v>
      </c>
      <c r="U698" s="184">
        <v>460</v>
      </c>
      <c r="V698" s="182">
        <v>850</v>
      </c>
      <c r="W698" s="183">
        <v>2864</v>
      </c>
      <c r="X698" s="180">
        <v>1298</v>
      </c>
      <c r="Y698" s="184">
        <v>657</v>
      </c>
      <c r="Z698" s="182">
        <v>3038</v>
      </c>
      <c r="AA698" s="180">
        <v>2584</v>
      </c>
      <c r="AB698" s="162">
        <f t="shared" si="13041"/>
        <v>19033</v>
      </c>
      <c r="AC698" s="165">
        <f t="shared" si="13072"/>
        <v>20044</v>
      </c>
      <c r="AD698" s="218"/>
      <c r="AE698" s="291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68" t="s">
        <v>14</v>
      </c>
      <c r="BG698" s="169" t="s">
        <v>15</v>
      </c>
      <c r="BH698" s="218"/>
      <c r="BI698" s="131" t="s">
        <v>23</v>
      </c>
      <c r="BJ698" s="123">
        <f>B698/B715</f>
        <v>5.4710731813456467E-2</v>
      </c>
      <c r="BK698" s="124">
        <f t="shared" ref="BK698" si="13236">C698/C715</f>
        <v>4.1502817783343769E-2</v>
      </c>
      <c r="BL698" s="125">
        <f t="shared" ref="BL698" si="13237">D698/D715</f>
        <v>5.2668173127064143E-2</v>
      </c>
      <c r="BM698" s="126">
        <f t="shared" ref="BM698" si="13238">E698/E715</f>
        <v>3.7606262907641325E-2</v>
      </c>
      <c r="BN698" s="123">
        <f t="shared" ref="BN698" si="13239">F698/F715</f>
        <v>5.9409020217729397E-2</v>
      </c>
      <c r="BO698" s="124">
        <f t="shared" ref="BO698" si="13240">G698/G715</f>
        <v>2.9269081500646832E-2</v>
      </c>
      <c r="BP698" s="125">
        <f t="shared" ref="BP698" si="13241">H698/H715</f>
        <v>5.9157157383346516E-2</v>
      </c>
      <c r="BQ698" s="126">
        <f t="shared" ref="BQ698" si="13242">I698/I715</f>
        <v>3.9924736873052272E-2</v>
      </c>
      <c r="BR698" s="123">
        <f t="shared" ref="BR698" si="13243">J698/J715</f>
        <v>3.7151348879743938E-2</v>
      </c>
      <c r="BS698" s="124">
        <f t="shared" ref="BS698" si="13244">K698/K715</f>
        <v>8.4272194682289317E-2</v>
      </c>
      <c r="BT698" s="125">
        <f t="shared" ref="BT698" si="13245">L698/L715</f>
        <v>2.6625635536526627E-2</v>
      </c>
      <c r="BU698" s="123">
        <f t="shared" ref="BU698" si="13246">M698/M715</f>
        <v>7.2949895279523114E-2</v>
      </c>
      <c r="BV698" s="127">
        <f t="shared" ref="BV698" si="13247">N698/N715</f>
        <v>3.9188652837835014E-2</v>
      </c>
      <c r="BW698" s="128">
        <f t="shared" ref="BW698" si="13248">O698/O715</f>
        <v>5.814520402755697E-2</v>
      </c>
      <c r="BX698" s="123">
        <f t="shared" ref="BX698" si="13249">P698/P715</f>
        <v>4.1193130893055603E-2</v>
      </c>
      <c r="BY698" s="124">
        <f t="shared" ref="BY698" si="13250">Q698/Q715</f>
        <v>4.402957486136784E-2</v>
      </c>
      <c r="BZ698" s="125">
        <f t="shared" ref="BZ698" si="13251">R698/R715</f>
        <v>5.4520107888595931E-2</v>
      </c>
      <c r="CA698" s="126">
        <f t="shared" ref="CA698" si="13252">S698/S715</f>
        <v>3.9868302903322356E-2</v>
      </c>
      <c r="CB698" s="123">
        <f t="shared" ref="CB698" si="13253">T698/T715</f>
        <v>2.5306195965417867E-2</v>
      </c>
      <c r="CC698" s="124">
        <f t="shared" ref="CC698" si="13254">U698/U715</f>
        <v>4.1974632721963681E-2</v>
      </c>
      <c r="CD698" s="125">
        <f t="shared" ref="CD698" si="13255">V698/V715</f>
        <v>2.409570246059644E-2</v>
      </c>
      <c r="CE698" s="126">
        <f t="shared" ref="CE698" si="13256">W698/W715</f>
        <v>7.1010611921055247E-2</v>
      </c>
      <c r="CF698" s="123">
        <f t="shared" ref="CF698" si="13257">X698/X715</f>
        <v>4.6891369531447562E-2</v>
      </c>
      <c r="CG698" s="124">
        <f t="shared" ref="CG698" si="13258">Y698/Y715</f>
        <v>3.9944066147859919E-2</v>
      </c>
      <c r="CH698" s="125">
        <f t="shared" ref="CH698" si="13259">Z698/Z715</f>
        <v>5.5509875934148259E-2</v>
      </c>
      <c r="CI698" s="123">
        <f t="shared" ref="CI698" si="13260">AA698/AA715</f>
        <v>4.4660294854733058E-2</v>
      </c>
      <c r="CJ698" s="129">
        <f t="shared" ref="CJ698" si="13261">AB698/AB715</f>
        <v>4.6360325908243918E-2</v>
      </c>
      <c r="CK698" s="130">
        <f t="shared" ref="CK698" si="13262">AC698/AC715</f>
        <v>4.8929932356394652E-2</v>
      </c>
    </row>
    <row r="699" spans="1:89" ht="13.8" thickTop="1" x14ac:dyDescent="0.25">
      <c r="A699" s="139" t="s">
        <v>24</v>
      </c>
      <c r="B699" s="194">
        <v>1887</v>
      </c>
      <c r="C699" s="188">
        <v>1383</v>
      </c>
      <c r="D699" s="189">
        <v>1213</v>
      </c>
      <c r="E699" s="190">
        <v>725</v>
      </c>
      <c r="F699" s="187">
        <v>1286</v>
      </c>
      <c r="G699" s="191">
        <v>703</v>
      </c>
      <c r="H699" s="189">
        <v>2525</v>
      </c>
      <c r="I699" s="190">
        <v>1966</v>
      </c>
      <c r="J699" s="187">
        <v>327</v>
      </c>
      <c r="K699" s="191">
        <v>579</v>
      </c>
      <c r="L699" s="189">
        <v>738</v>
      </c>
      <c r="M699" s="187">
        <v>1661</v>
      </c>
      <c r="N699" s="192">
        <v>1667</v>
      </c>
      <c r="O699" s="195">
        <v>2568</v>
      </c>
      <c r="P699" s="187">
        <v>1139</v>
      </c>
      <c r="Q699" s="191">
        <v>979</v>
      </c>
      <c r="R699" s="189">
        <v>1657</v>
      </c>
      <c r="S699" s="190">
        <v>1226</v>
      </c>
      <c r="T699" s="187">
        <v>325</v>
      </c>
      <c r="U699" s="191">
        <v>394</v>
      </c>
      <c r="V699" s="189">
        <v>900</v>
      </c>
      <c r="W699" s="196">
        <v>2465</v>
      </c>
      <c r="X699" s="187">
        <v>1086</v>
      </c>
      <c r="Y699" s="191">
        <v>708</v>
      </c>
      <c r="Z699" s="189">
        <v>3030</v>
      </c>
      <c r="AA699" s="187">
        <v>2399</v>
      </c>
      <c r="AB699" s="162">
        <f t="shared" si="13041"/>
        <v>17780</v>
      </c>
      <c r="AC699" s="165">
        <f t="shared" si="13072"/>
        <v>17756</v>
      </c>
      <c r="AD699" s="218"/>
      <c r="AE699" s="254" t="str">
        <f>$AE$17</f>
        <v>17:00 - 17:59</v>
      </c>
      <c r="AF699" s="120">
        <f t="shared" ref="AF699:AO701" si="13263">SUMIF($A$9:$A$32,$AE699,B$691:B$714)</f>
        <v>2036</v>
      </c>
      <c r="AG699" s="177">
        <f t="shared" si="13263"/>
        <v>4493</v>
      </c>
      <c r="AH699" s="121">
        <f t="shared" si="13263"/>
        <v>1716</v>
      </c>
      <c r="AI699" s="172">
        <f t="shared" si="13263"/>
        <v>1698</v>
      </c>
      <c r="AJ699" s="120">
        <f t="shared" si="13263"/>
        <v>1605</v>
      </c>
      <c r="AK699" s="122">
        <f t="shared" si="13263"/>
        <v>2818</v>
      </c>
      <c r="AL699" s="121">
        <f t="shared" si="13263"/>
        <v>2821</v>
      </c>
      <c r="AM699" s="172">
        <f t="shared" si="13263"/>
        <v>5135</v>
      </c>
      <c r="AN699" s="120">
        <f t="shared" si="13263"/>
        <v>1360</v>
      </c>
      <c r="AO699" s="122">
        <f t="shared" si="13263"/>
        <v>417</v>
      </c>
      <c r="AP699" s="121">
        <f t="shared" ref="AP699:AY701" si="13264">SUMIF($A$9:$A$32,$AE699,L$691:L$714)</f>
        <v>3934</v>
      </c>
      <c r="AQ699" s="120">
        <f t="shared" si="13264"/>
        <v>1030</v>
      </c>
      <c r="AR699" s="171">
        <f t="shared" si="13264"/>
        <v>4787</v>
      </c>
      <c r="AS699" s="173">
        <f t="shared" si="13264"/>
        <v>2658</v>
      </c>
      <c r="AT699" s="120">
        <f t="shared" si="13264"/>
        <v>2554</v>
      </c>
      <c r="AU699" s="122">
        <f t="shared" si="13264"/>
        <v>1915</v>
      </c>
      <c r="AV699" s="121">
        <f t="shared" si="13264"/>
        <v>2398</v>
      </c>
      <c r="AW699" s="172">
        <f t="shared" si="13264"/>
        <v>3173</v>
      </c>
      <c r="AX699" s="120">
        <f t="shared" si="13264"/>
        <v>1845</v>
      </c>
      <c r="AY699" s="122">
        <f t="shared" si="13264"/>
        <v>365</v>
      </c>
      <c r="AZ699" s="121">
        <f t="shared" ref="AZ699:BE701" si="13265">SUMIF($A$9:$A$32,$AE699,V$691:V$714)</f>
        <v>3972</v>
      </c>
      <c r="BA699" s="172">
        <f t="shared" si="13265"/>
        <v>2362</v>
      </c>
      <c r="BB699" s="120">
        <f t="shared" si="13265"/>
        <v>2749</v>
      </c>
      <c r="BC699" s="122">
        <f t="shared" si="13265"/>
        <v>922</v>
      </c>
      <c r="BD699" s="21">
        <f t="shared" si="13265"/>
        <v>3594</v>
      </c>
      <c r="BE699" s="176">
        <f t="shared" si="13265"/>
        <v>5633</v>
      </c>
      <c r="BF699" s="162">
        <f>AF699+AH699+AJ699+AL699+AN699+AP699+AR699+AT699+AV699+AX699+AZ699+BB699+BD699</f>
        <v>35371</v>
      </c>
      <c r="BG699" s="163">
        <f>AG699+AI699+AK699+AM699+AO699+AQ699+AS699+AU699+AW699+AY699+BA699+BC699+BE699</f>
        <v>32619</v>
      </c>
      <c r="BH699" s="218"/>
      <c r="BI699" s="139" t="s">
        <v>24</v>
      </c>
      <c r="BJ699" s="123">
        <f>B699/B715</f>
        <v>4.5620482073350579E-2</v>
      </c>
      <c r="BK699" s="124">
        <f t="shared" ref="BK699" si="13266">C699/C715</f>
        <v>3.4639949906073886E-2</v>
      </c>
      <c r="BL699" s="125">
        <f t="shared" ref="BL699" si="13267">D699/D715</f>
        <v>5.2711628715452805E-2</v>
      </c>
      <c r="BM699" s="126">
        <f t="shared" ref="BM699" si="13268">E699/E715</f>
        <v>3.4820613803371599E-2</v>
      </c>
      <c r="BN699" s="123">
        <f t="shared" ref="BN699" si="13269">F699/F715</f>
        <v>0.05</v>
      </c>
      <c r="BO699" s="124">
        <f t="shared" ref="BO699" si="13270">G699/G715</f>
        <v>2.8420116429495473E-2</v>
      </c>
      <c r="BP699" s="125">
        <f t="shared" ref="BP699" si="13271">H699/H715</f>
        <v>5.7055699920912889E-2</v>
      </c>
      <c r="BQ699" s="126">
        <f t="shared" ref="BQ699" si="13272">I699/I715</f>
        <v>3.8533153015425023E-2</v>
      </c>
      <c r="BR699" s="123">
        <f t="shared" ref="BR699" si="13273">J699/J715</f>
        <v>3.7379972565157751E-2</v>
      </c>
      <c r="BS699" s="124">
        <f t="shared" ref="BS699" si="13274">K699/K715</f>
        <v>6.5232086525461919E-2</v>
      </c>
      <c r="BT699" s="125">
        <f t="shared" ref="BT699" si="13275">L699/L715</f>
        <v>2.4685576665774686E-2</v>
      </c>
      <c r="BU699" s="123">
        <f t="shared" ref="BU699" si="13276">M699/M715</f>
        <v>5.352021910745932E-2</v>
      </c>
      <c r="BV699" s="127">
        <f t="shared" ref="BV699" si="13277">N699/N715</f>
        <v>3.482275281485659E-2</v>
      </c>
      <c r="BW699" s="128">
        <f t="shared" ref="BW699" si="13278">O699/O715</f>
        <v>5.4435612082670906E-2</v>
      </c>
      <c r="BX699" s="123">
        <f t="shared" ref="BX699" si="13279">P699/P715</f>
        <v>4.0834618004517265E-2</v>
      </c>
      <c r="BY699" s="124">
        <f t="shared" ref="BY699" si="13280">Q699/Q715</f>
        <v>3.6192236598890939E-2</v>
      </c>
      <c r="BZ699" s="125">
        <f t="shared" ref="BZ699" si="13281">R699/R715</f>
        <v>5.0216686365427157E-2</v>
      </c>
      <c r="CA699" s="126">
        <f t="shared" ref="CA699" si="13282">S699/S715</f>
        <v>3.6695600119724635E-2</v>
      </c>
      <c r="CB699" s="123">
        <f t="shared" ref="CB699" si="13283">T699/T715</f>
        <v>2.9268731988472622E-2</v>
      </c>
      <c r="CC699" s="124">
        <f t="shared" ref="CC699" si="13284">U699/U715</f>
        <v>3.5952185418377587E-2</v>
      </c>
      <c r="CD699" s="125">
        <f t="shared" ref="CD699" si="13285">V699/V715</f>
        <v>2.5513096722984466E-2</v>
      </c>
      <c r="CE699" s="126">
        <f t="shared" ref="CE699" si="13286">W699/W715</f>
        <v>6.1117722899930574E-2</v>
      </c>
      <c r="CF699" s="123">
        <f t="shared" ref="CF699" si="13287">X699/X715</f>
        <v>3.9232686680394493E-2</v>
      </c>
      <c r="CG699" s="124">
        <f t="shared" ref="CG699" si="13288">Y699/Y715</f>
        <v>4.3044747081712062E-2</v>
      </c>
      <c r="CH699" s="125">
        <f t="shared" ref="CH699" si="13289">Z699/Z715</f>
        <v>5.5363701145644907E-2</v>
      </c>
      <c r="CI699" s="123">
        <f t="shared" ref="CI699" si="13290">AA699/AA715</f>
        <v>4.1462866624034291E-2</v>
      </c>
      <c r="CJ699" s="129">
        <f t="shared" ref="CJ699" si="13291">AB699/AB715</f>
        <v>4.3308285328039556E-2</v>
      </c>
      <c r="CK699" s="130">
        <f t="shared" ref="CK699" si="13292">AC699/AC715</f>
        <v>4.3344635747362976E-2</v>
      </c>
    </row>
    <row r="700" spans="1:89" x14ac:dyDescent="0.25">
      <c r="A700" s="131" t="s">
        <v>25</v>
      </c>
      <c r="B700" s="197">
        <v>2093</v>
      </c>
      <c r="C700" s="181">
        <v>1421</v>
      </c>
      <c r="D700" s="182">
        <v>1035</v>
      </c>
      <c r="E700" s="183">
        <v>796</v>
      </c>
      <c r="F700" s="180">
        <v>1381</v>
      </c>
      <c r="G700" s="184">
        <v>688</v>
      </c>
      <c r="H700" s="182">
        <v>2454</v>
      </c>
      <c r="I700" s="183">
        <v>1902</v>
      </c>
      <c r="J700" s="180">
        <v>361</v>
      </c>
      <c r="K700" s="181">
        <v>437</v>
      </c>
      <c r="L700" s="182">
        <v>837</v>
      </c>
      <c r="M700" s="180">
        <v>1790</v>
      </c>
      <c r="N700" s="185">
        <v>1868</v>
      </c>
      <c r="O700" s="198">
        <v>2233</v>
      </c>
      <c r="P700" s="180">
        <v>1202</v>
      </c>
      <c r="Q700" s="181">
        <v>984</v>
      </c>
      <c r="R700" s="182">
        <v>1588</v>
      </c>
      <c r="S700" s="183">
        <v>1381</v>
      </c>
      <c r="T700" s="189">
        <v>294</v>
      </c>
      <c r="U700" s="180">
        <v>396</v>
      </c>
      <c r="V700" s="182">
        <v>1077</v>
      </c>
      <c r="W700" s="199">
        <v>2365</v>
      </c>
      <c r="X700" s="180">
        <v>1212</v>
      </c>
      <c r="Y700" s="184">
        <v>655</v>
      </c>
      <c r="Z700" s="182">
        <v>2592</v>
      </c>
      <c r="AA700" s="180">
        <v>2689</v>
      </c>
      <c r="AB700" s="162">
        <f t="shared" si="13041"/>
        <v>17994</v>
      </c>
      <c r="AC700" s="165">
        <f t="shared" si="13072"/>
        <v>17737</v>
      </c>
      <c r="AD700" s="218"/>
      <c r="AE700" s="256" t="str">
        <f>$AE$18</f>
        <v>18:00 - 18:59</v>
      </c>
      <c r="AF700" s="120">
        <f t="shared" si="13263"/>
        <v>1966</v>
      </c>
      <c r="AG700" s="181">
        <f t="shared" si="13263"/>
        <v>4919</v>
      </c>
      <c r="AH700" s="182">
        <f t="shared" si="13263"/>
        <v>1428</v>
      </c>
      <c r="AI700" s="183">
        <f t="shared" si="13263"/>
        <v>1858</v>
      </c>
      <c r="AJ700" s="180">
        <f t="shared" si="13263"/>
        <v>1127</v>
      </c>
      <c r="AK700" s="184">
        <f t="shared" si="13263"/>
        <v>2941</v>
      </c>
      <c r="AL700" s="182">
        <f t="shared" si="13263"/>
        <v>2707</v>
      </c>
      <c r="AM700" s="183">
        <f t="shared" si="13263"/>
        <v>5887</v>
      </c>
      <c r="AN700" s="180">
        <f t="shared" si="13263"/>
        <v>998</v>
      </c>
      <c r="AO700" s="184">
        <f t="shared" si="13263"/>
        <v>305</v>
      </c>
      <c r="AP700" s="182">
        <f t="shared" si="13264"/>
        <v>3990</v>
      </c>
      <c r="AQ700" s="180">
        <f t="shared" si="13264"/>
        <v>959</v>
      </c>
      <c r="AR700" s="185">
        <f t="shared" si="13264"/>
        <v>5071</v>
      </c>
      <c r="AS700" s="186">
        <f t="shared" si="13264"/>
        <v>3000</v>
      </c>
      <c r="AT700" s="180">
        <f t="shared" si="13264"/>
        <v>2624</v>
      </c>
      <c r="AU700" s="184">
        <f t="shared" si="13264"/>
        <v>2485</v>
      </c>
      <c r="AV700" s="182">
        <f t="shared" si="13264"/>
        <v>2515</v>
      </c>
      <c r="AW700" s="183">
        <f t="shared" si="13264"/>
        <v>3389</v>
      </c>
      <c r="AX700" s="180">
        <f t="shared" si="13264"/>
        <v>1691</v>
      </c>
      <c r="AY700" s="184">
        <f t="shared" si="13264"/>
        <v>360</v>
      </c>
      <c r="AZ700" s="182">
        <f t="shared" si="13265"/>
        <v>4194</v>
      </c>
      <c r="BA700" s="183">
        <f t="shared" si="13265"/>
        <v>2358</v>
      </c>
      <c r="BB700" s="180">
        <f t="shared" si="13265"/>
        <v>2718</v>
      </c>
      <c r="BC700" s="184">
        <f t="shared" si="13265"/>
        <v>949</v>
      </c>
      <c r="BD700" s="182">
        <f t="shared" si="13265"/>
        <v>3407</v>
      </c>
      <c r="BE700" s="180">
        <f t="shared" si="13265"/>
        <v>6059</v>
      </c>
      <c r="BF700" s="164">
        <f>SUM(AF700,AH700,AJ700,AL700,AN700,AP700,AR700,AT700,AV700,AX700,AZ700,BB700,BD700)</f>
        <v>34436</v>
      </c>
      <c r="BG700" s="165">
        <f>SUM(AG700,AI700,AK700,AM700,AO700,AQ700,AS700,AU700,AW700,AY700,BA700,BC700,BE700)</f>
        <v>35469</v>
      </c>
      <c r="BH700" s="218"/>
      <c r="BI700" s="131" t="s">
        <v>25</v>
      </c>
      <c r="BJ700" s="123">
        <f>B700/B715</f>
        <v>5.0600778473514976E-2</v>
      </c>
      <c r="BK700" s="124">
        <f t="shared" ref="BK700" si="13293">C700/C715</f>
        <v>3.5591734502191608E-2</v>
      </c>
      <c r="BL700" s="125">
        <f t="shared" ref="BL700" si="13294">D700/D715</f>
        <v>4.4976533982270119E-2</v>
      </c>
      <c r="BM700" s="126">
        <f t="shared" ref="BM700" si="13295">E700/E715</f>
        <v>3.82306325344604E-2</v>
      </c>
      <c r="BN700" s="123">
        <f t="shared" ref="BN700" si="13296">F700/F715</f>
        <v>5.3693623639191293E-2</v>
      </c>
      <c r="BO700" s="124">
        <f t="shared" ref="BO700" si="13297">G700/G715</f>
        <v>2.7813712807244501E-2</v>
      </c>
      <c r="BP700" s="125">
        <f t="shared" ref="BP700" si="13298">H700/H715</f>
        <v>5.5451361428087223E-2</v>
      </c>
      <c r="BQ700" s="126">
        <f t="shared" ref="BQ700" si="13299">I700/I715</f>
        <v>3.727876756629623E-2</v>
      </c>
      <c r="BR700" s="123">
        <f t="shared" ref="BR700" si="13300">J700/J715</f>
        <v>4.12665752171925E-2</v>
      </c>
      <c r="BS700" s="124">
        <f t="shared" ref="BS700" si="13301">K700/K715</f>
        <v>4.9233889139251918E-2</v>
      </c>
      <c r="BT700" s="125">
        <f t="shared" ref="BT700" si="13302">L700/L715</f>
        <v>2.7997056462402997E-2</v>
      </c>
      <c r="BU700" s="123">
        <f t="shared" ref="BU700" si="13303">M700/M715</f>
        <v>5.7676816497502822E-2</v>
      </c>
      <c r="BV700" s="127">
        <f t="shared" ref="BV700" si="13304">N700/N715</f>
        <v>3.902153704748177E-2</v>
      </c>
      <c r="BW700" s="128">
        <f t="shared" ref="BW700" si="13305">O700/O715</f>
        <v>4.7334393216746158E-2</v>
      </c>
      <c r="BX700" s="123">
        <f t="shared" ref="BX700" si="13306">P700/P715</f>
        <v>4.3093249202308823E-2</v>
      </c>
      <c r="BY700" s="124">
        <f t="shared" ref="BY700" si="13307">Q700/Q715</f>
        <v>3.6377079482439928E-2</v>
      </c>
      <c r="BZ700" s="125">
        <f t="shared" ref="BZ700" si="13308">R700/R715</f>
        <v>4.812558717459163E-2</v>
      </c>
      <c r="CA700" s="126">
        <f t="shared" ref="CA700" si="13309">S700/S715</f>
        <v>4.133492966177791E-2</v>
      </c>
      <c r="CB700" s="123">
        <f t="shared" ref="CB700" si="13310">T700/T715</f>
        <v>2.6476945244956772E-2</v>
      </c>
      <c r="CC700" s="124">
        <f t="shared" ref="CC700" si="13311">U700/U715</f>
        <v>3.6134683821516564E-2</v>
      </c>
      <c r="CD700" s="125">
        <f t="shared" ref="CD700" si="13312">V700/V715</f>
        <v>3.0530672411838076E-2</v>
      </c>
      <c r="CE700" s="126">
        <f t="shared" ref="CE700" si="13313">W700/W715</f>
        <v>5.8638302092631163E-2</v>
      </c>
      <c r="CF700" s="123">
        <f t="shared" ref="CF700" si="13314">X700/X715</f>
        <v>4.3784545356020374E-2</v>
      </c>
      <c r="CG700" s="124">
        <f t="shared" ref="CG700" si="13315">Y700/Y715</f>
        <v>3.982247081712062E-2</v>
      </c>
      <c r="CH700" s="125">
        <f t="shared" ref="CH700" si="13316">Z700/Z715</f>
        <v>4.7360631475086332E-2</v>
      </c>
      <c r="CI700" s="123">
        <f t="shared" ref="CI700" si="13317">AA700/AA715</f>
        <v>4.6475051418102632E-2</v>
      </c>
      <c r="CJ700" s="129">
        <f t="shared" ref="CJ700" si="13318">AB700/AB715</f>
        <v>4.3829543655384919E-2</v>
      </c>
      <c r="CK700" s="130">
        <f t="shared" ref="CK700" si="13319">AC700/AC715</f>
        <v>4.3298254350697063E-2</v>
      </c>
    </row>
    <row r="701" spans="1:89" ht="13.8" thickBot="1" x14ac:dyDescent="0.3">
      <c r="A701" s="139" t="s">
        <v>26</v>
      </c>
      <c r="B701" s="194">
        <v>1678</v>
      </c>
      <c r="C701" s="188">
        <v>1464</v>
      </c>
      <c r="D701" s="189">
        <v>846</v>
      </c>
      <c r="E701" s="190">
        <v>722</v>
      </c>
      <c r="F701" s="187">
        <v>1072</v>
      </c>
      <c r="G701" s="191">
        <v>691</v>
      </c>
      <c r="H701" s="189">
        <v>1969</v>
      </c>
      <c r="I701" s="190">
        <v>2001</v>
      </c>
      <c r="J701" s="187">
        <v>346</v>
      </c>
      <c r="K701" s="188">
        <v>320</v>
      </c>
      <c r="L701" s="189">
        <v>893</v>
      </c>
      <c r="M701" s="187">
        <v>1468</v>
      </c>
      <c r="N701" s="192">
        <v>1720</v>
      </c>
      <c r="O701" s="195">
        <v>1957</v>
      </c>
      <c r="P701" s="187">
        <v>1102</v>
      </c>
      <c r="Q701" s="188">
        <v>1037</v>
      </c>
      <c r="R701" s="189">
        <v>1557</v>
      </c>
      <c r="S701" s="190">
        <v>1263</v>
      </c>
      <c r="T701" s="187">
        <v>315</v>
      </c>
      <c r="U701" s="191">
        <v>411</v>
      </c>
      <c r="V701" s="189">
        <v>1075</v>
      </c>
      <c r="W701" s="196">
        <v>2060</v>
      </c>
      <c r="X701" s="187">
        <v>1113</v>
      </c>
      <c r="Y701" s="191">
        <v>618</v>
      </c>
      <c r="Z701" s="189">
        <v>2550</v>
      </c>
      <c r="AA701" s="187">
        <v>2786</v>
      </c>
      <c r="AB701" s="162">
        <f t="shared" si="13041"/>
        <v>16236</v>
      </c>
      <c r="AC701" s="165">
        <f t="shared" si="13072"/>
        <v>16798</v>
      </c>
      <c r="AD701" s="218"/>
      <c r="AE701" s="254">
        <f>$AE$19</f>
        <v>0</v>
      </c>
      <c r="AF701" s="120">
        <f t="shared" si="13263"/>
        <v>0</v>
      </c>
      <c r="AG701" s="188">
        <f t="shared" si="13263"/>
        <v>0</v>
      </c>
      <c r="AH701" s="189">
        <f t="shared" si="13263"/>
        <v>0</v>
      </c>
      <c r="AI701" s="190">
        <f t="shared" si="13263"/>
        <v>0</v>
      </c>
      <c r="AJ701" s="187">
        <f t="shared" si="13263"/>
        <v>0</v>
      </c>
      <c r="AK701" s="191">
        <f t="shared" si="13263"/>
        <v>0</v>
      </c>
      <c r="AL701" s="189">
        <f t="shared" si="13263"/>
        <v>0</v>
      </c>
      <c r="AM701" s="190">
        <f t="shared" si="13263"/>
        <v>0</v>
      </c>
      <c r="AN701" s="187">
        <f t="shared" si="13263"/>
        <v>0</v>
      </c>
      <c r="AO701" s="191">
        <f t="shared" si="13263"/>
        <v>0</v>
      </c>
      <c r="AP701" s="189">
        <f t="shared" si="13264"/>
        <v>0</v>
      </c>
      <c r="AQ701" s="187">
        <f t="shared" si="13264"/>
        <v>0</v>
      </c>
      <c r="AR701" s="192">
        <f t="shared" si="13264"/>
        <v>0</v>
      </c>
      <c r="AS701" s="193">
        <f t="shared" si="13264"/>
        <v>0</v>
      </c>
      <c r="AT701" s="187">
        <f t="shared" si="13264"/>
        <v>0</v>
      </c>
      <c r="AU701" s="191">
        <f t="shared" si="13264"/>
        <v>0</v>
      </c>
      <c r="AV701" s="189">
        <f t="shared" si="13264"/>
        <v>0</v>
      </c>
      <c r="AW701" s="190">
        <f t="shared" si="13264"/>
        <v>0</v>
      </c>
      <c r="AX701" s="187">
        <f t="shared" si="13264"/>
        <v>0</v>
      </c>
      <c r="AY701" s="191">
        <f t="shared" si="13264"/>
        <v>0</v>
      </c>
      <c r="AZ701" s="189">
        <f t="shared" si="13265"/>
        <v>0</v>
      </c>
      <c r="BA701" s="190">
        <f t="shared" si="13265"/>
        <v>0</v>
      </c>
      <c r="BB701" s="187">
        <f t="shared" si="13265"/>
        <v>0</v>
      </c>
      <c r="BC701" s="191">
        <f t="shared" si="13265"/>
        <v>0</v>
      </c>
      <c r="BD701" s="189">
        <f t="shared" si="13265"/>
        <v>0</v>
      </c>
      <c r="BE701" s="187">
        <f t="shared" si="13265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26</v>
      </c>
      <c r="BJ701" s="123">
        <f>B701/B715</f>
        <v>4.0567657084834272E-2</v>
      </c>
      <c r="BK701" s="124">
        <f t="shared" ref="BK701" si="13320">C701/C715</f>
        <v>3.6668753913587974E-2</v>
      </c>
      <c r="BL701" s="125">
        <f t="shared" ref="BL701" si="13321">D701/D715</f>
        <v>3.6763427776812095E-2</v>
      </c>
      <c r="BM701" s="126">
        <f t="shared" ref="BM701" si="13322">E701/E715</f>
        <v>3.4676528504874883E-2</v>
      </c>
      <c r="BN701" s="123">
        <f t="shared" ref="BN701" si="13323">F701/F715</f>
        <v>4.1679626749611197E-2</v>
      </c>
      <c r="BO701" s="124">
        <f t="shared" ref="BO701" si="13324">G701/G715</f>
        <v>2.7934993531694697E-2</v>
      </c>
      <c r="BP701" s="125">
        <f t="shared" ref="BP701" si="13325">H701/H715</f>
        <v>4.4492147779911874E-2</v>
      </c>
      <c r="BQ701" s="126">
        <f t="shared" ref="BQ701" si="13326">I701/I715</f>
        <v>3.9219145057917328E-2</v>
      </c>
      <c r="BR701" s="123">
        <f t="shared" ref="BR701" si="13327">J701/J715</f>
        <v>3.9551897576588932E-2</v>
      </c>
      <c r="BS701" s="124">
        <f t="shared" ref="BS701" si="13328">K701/K715</f>
        <v>3.6052275799909869E-2</v>
      </c>
      <c r="BT701" s="125">
        <f t="shared" ref="BT701" si="13329">L701/L715</f>
        <v>2.987021675140487E-2</v>
      </c>
      <c r="BU701" s="123">
        <f t="shared" ref="BU701" si="13330">M701/M715</f>
        <v>4.7301433864991138E-2</v>
      </c>
      <c r="BV701" s="127">
        <f t="shared" ref="BV701" si="13331">N701/N715</f>
        <v>3.5929894925946816E-2</v>
      </c>
      <c r="BW701" s="128">
        <f t="shared" ref="BW701" si="13332">O701/O715</f>
        <v>4.1483836777954426E-2</v>
      </c>
      <c r="BX701" s="123">
        <f t="shared" ref="BX701" si="13333">P701/P715</f>
        <v>3.9508120316925396E-2</v>
      </c>
      <c r="BY701" s="124">
        <f t="shared" ref="BY701" si="13334">Q701/Q715</f>
        <v>3.8336414048059153E-2</v>
      </c>
      <c r="BZ701" s="125">
        <f t="shared" ref="BZ701" si="13335">R701/R715</f>
        <v>4.718610782798436E-2</v>
      </c>
      <c r="CA701" s="126">
        <f t="shared" ref="CA701" si="13336">S701/S715</f>
        <v>3.7803052978150252E-2</v>
      </c>
      <c r="CB701" s="123">
        <f t="shared" ref="CB701" si="13337">T701/T715</f>
        <v>2.8368155619596543E-2</v>
      </c>
      <c r="CC701" s="124">
        <f t="shared" ref="CC701" si="13338">U701/U715</f>
        <v>3.7503421845058858E-2</v>
      </c>
      <c r="CD701" s="125">
        <f t="shared" ref="CD701" si="13339">V701/V715</f>
        <v>3.0473976641342555E-2</v>
      </c>
      <c r="CE701" s="126">
        <f t="shared" ref="CE701" si="13340">W701/W715</f>
        <v>5.1076068630367948E-2</v>
      </c>
      <c r="CF701" s="123">
        <f t="shared" ref="CF701" si="13341">X701/X715</f>
        <v>4.0208084968028614E-2</v>
      </c>
      <c r="CG701" s="124">
        <f t="shared" ref="CG701" si="13342">Y701/Y715</f>
        <v>3.7572957198443578E-2</v>
      </c>
      <c r="CH701" s="125">
        <f t="shared" ref="CH701" si="13343">Z701/Z715</f>
        <v>4.6593213835443729E-2</v>
      </c>
      <c r="CI701" s="123">
        <f t="shared" ref="CI701" si="13344">AA701/AA715</f>
        <v>4.8151540814739283E-2</v>
      </c>
      <c r="CJ701" s="129">
        <f t="shared" ref="CJ701" si="13345">AB701/AB715</f>
        <v>3.9547430854108563E-2</v>
      </c>
      <c r="CK701" s="130">
        <f t="shared" ref="CK701" si="13346">AC701/AC715</f>
        <v>4.100603690494499E-2</v>
      </c>
    </row>
    <row r="702" spans="1:89" ht="14.4" thickTop="1" thickBot="1" x14ac:dyDescent="0.3">
      <c r="A702" s="131" t="s">
        <v>27</v>
      </c>
      <c r="B702" s="197">
        <v>1483</v>
      </c>
      <c r="C702" s="181">
        <v>1633</v>
      </c>
      <c r="D702" s="182">
        <v>770</v>
      </c>
      <c r="E702" s="183">
        <v>787</v>
      </c>
      <c r="F702" s="180">
        <v>879</v>
      </c>
      <c r="G702" s="184">
        <v>932</v>
      </c>
      <c r="H702" s="182">
        <v>1912</v>
      </c>
      <c r="I702" s="183">
        <v>2252</v>
      </c>
      <c r="J702" s="180">
        <v>483</v>
      </c>
      <c r="K702" s="181">
        <v>360</v>
      </c>
      <c r="L702" s="182">
        <v>1216</v>
      </c>
      <c r="M702" s="180">
        <v>1023</v>
      </c>
      <c r="N702" s="185">
        <v>1759</v>
      </c>
      <c r="O702" s="198">
        <v>1814</v>
      </c>
      <c r="P702" s="180">
        <v>1277</v>
      </c>
      <c r="Q702" s="181">
        <v>933</v>
      </c>
      <c r="R702" s="182">
        <v>1379</v>
      </c>
      <c r="S702" s="183">
        <v>1317</v>
      </c>
      <c r="T702" s="180">
        <v>453</v>
      </c>
      <c r="U702" s="184">
        <v>334</v>
      </c>
      <c r="V702" s="182">
        <v>1365</v>
      </c>
      <c r="W702" s="199">
        <v>1569</v>
      </c>
      <c r="X702" s="180">
        <v>1198</v>
      </c>
      <c r="Y702" s="184">
        <v>539</v>
      </c>
      <c r="Z702" s="182">
        <v>2407</v>
      </c>
      <c r="AA702" s="180">
        <v>2610</v>
      </c>
      <c r="AB702" s="162">
        <f t="shared" si="13041"/>
        <v>16581</v>
      </c>
      <c r="AC702" s="165">
        <f t="shared" si="13072"/>
        <v>16103</v>
      </c>
      <c r="AD702" s="218"/>
      <c r="AE702" s="251" t="s">
        <v>13</v>
      </c>
      <c r="AF702" s="14">
        <f t="shared" ref="AF702:BG702" si="13347">SUM(AF699:AF701)</f>
        <v>4002</v>
      </c>
      <c r="AG702" s="1">
        <f t="shared" si="13347"/>
        <v>9412</v>
      </c>
      <c r="AH702" s="14">
        <f t="shared" si="13347"/>
        <v>3144</v>
      </c>
      <c r="AI702" s="1">
        <f t="shared" si="13347"/>
        <v>3556</v>
      </c>
      <c r="AJ702" s="14">
        <f t="shared" si="13347"/>
        <v>2732</v>
      </c>
      <c r="AK702" s="1">
        <f t="shared" si="13347"/>
        <v>5759</v>
      </c>
      <c r="AL702" s="14">
        <f t="shared" si="13347"/>
        <v>5528</v>
      </c>
      <c r="AM702" s="1">
        <f t="shared" si="13347"/>
        <v>11022</v>
      </c>
      <c r="AN702" s="14">
        <f t="shared" si="13347"/>
        <v>2358</v>
      </c>
      <c r="AO702" s="1">
        <f t="shared" si="13347"/>
        <v>722</v>
      </c>
      <c r="AP702" s="14">
        <f t="shared" si="13347"/>
        <v>7924</v>
      </c>
      <c r="AQ702" s="1">
        <f t="shared" si="13347"/>
        <v>1989</v>
      </c>
      <c r="AR702" s="14">
        <f t="shared" si="13347"/>
        <v>9858</v>
      </c>
      <c r="AS702" s="1">
        <f t="shared" si="13347"/>
        <v>5658</v>
      </c>
      <c r="AT702" s="14">
        <f t="shared" si="13347"/>
        <v>5178</v>
      </c>
      <c r="AU702" s="1">
        <f t="shared" si="13347"/>
        <v>4400</v>
      </c>
      <c r="AV702" s="14">
        <f t="shared" si="13347"/>
        <v>4913</v>
      </c>
      <c r="AW702" s="1">
        <f t="shared" si="13347"/>
        <v>6562</v>
      </c>
      <c r="AX702" s="14">
        <f t="shared" si="13347"/>
        <v>3536</v>
      </c>
      <c r="AY702" s="1">
        <f t="shared" si="13347"/>
        <v>725</v>
      </c>
      <c r="AZ702" s="14">
        <f t="shared" si="13347"/>
        <v>8166</v>
      </c>
      <c r="BA702" s="1">
        <f t="shared" si="13347"/>
        <v>4720</v>
      </c>
      <c r="BB702" s="14">
        <f t="shared" si="13347"/>
        <v>5467</v>
      </c>
      <c r="BC702" s="1">
        <f t="shared" si="13347"/>
        <v>1871</v>
      </c>
      <c r="BD702" s="14">
        <f t="shared" si="13347"/>
        <v>7001</v>
      </c>
      <c r="BE702" s="1">
        <f t="shared" si="13347"/>
        <v>11692</v>
      </c>
      <c r="BF702" s="166">
        <f t="shared" si="13347"/>
        <v>69807</v>
      </c>
      <c r="BG702" s="167">
        <f t="shared" si="13347"/>
        <v>68088</v>
      </c>
      <c r="BH702" s="218"/>
      <c r="BI702" s="131" t="s">
        <v>27</v>
      </c>
      <c r="BJ702" s="123">
        <f>B702/B715</f>
        <v>3.5853298841960209E-2</v>
      </c>
      <c r="BK702" s="124">
        <f t="shared" ref="BK702" si="13348">C702/C715</f>
        <v>4.0901690670006263E-2</v>
      </c>
      <c r="BL702" s="125">
        <f t="shared" ref="BL702" si="13349">D702/D715</f>
        <v>3.3460803059273424E-2</v>
      </c>
      <c r="BM702" s="126">
        <f t="shared" ref="BM702" si="13350">E702/E715</f>
        <v>3.7798376638970267E-2</v>
      </c>
      <c r="BN702" s="123">
        <f t="shared" ref="BN702" si="13351">F702/F715</f>
        <v>3.4175738724727837E-2</v>
      </c>
      <c r="BO702" s="124">
        <f t="shared" ref="BO702" si="13352">G702/G715</f>
        <v>3.7677878395860287E-2</v>
      </c>
      <c r="BP702" s="125">
        <f t="shared" ref="BP702" si="13353">H702/H715</f>
        <v>4.3204157722291268E-2</v>
      </c>
      <c r="BQ702" s="126">
        <f t="shared" ref="BQ702" si="13354">I702/I715</f>
        <v>4.4138687991219304E-2</v>
      </c>
      <c r="BR702" s="123">
        <f t="shared" ref="BR702" si="13355">J702/J715</f>
        <v>5.5212620027434843E-2</v>
      </c>
      <c r="BS702" s="124">
        <f t="shared" ref="BS702" si="13356">K702/K715</f>
        <v>4.0558810274898605E-2</v>
      </c>
      <c r="BT702" s="125">
        <f t="shared" ref="BT702" si="13357">L702/L715</f>
        <v>4.0674337704040671E-2</v>
      </c>
      <c r="BU702" s="123">
        <f t="shared" ref="BU702" si="13358">M702/M715</f>
        <v>3.296278395360077E-2</v>
      </c>
      <c r="BV702" s="127">
        <f t="shared" ref="BV702" si="13359">N702/N715</f>
        <v>3.6744584403918867E-2</v>
      </c>
      <c r="BW702" s="128">
        <f t="shared" ref="BW702" si="13360">O702/O715</f>
        <v>3.8452570217276098E-2</v>
      </c>
      <c r="BX702" s="123">
        <f t="shared" ref="BX702" si="13361">P702/P715</f>
        <v>4.5782095866346392E-2</v>
      </c>
      <c r="BY702" s="124">
        <f t="shared" ref="BY702" si="13362">Q702/Q715</f>
        <v>3.4491682070240295E-2</v>
      </c>
      <c r="BZ702" s="125">
        <f t="shared" ref="BZ702" si="13363">R702/R715</f>
        <v>4.1791678031336182E-2</v>
      </c>
      <c r="CA702" s="126">
        <f t="shared" ref="CA702" si="13364">S702/S715</f>
        <v>3.9419335528284943E-2</v>
      </c>
      <c r="CB702" s="123">
        <f t="shared" ref="CB702" si="13365">T702/T715</f>
        <v>4.0796109510086456E-2</v>
      </c>
      <c r="CC702" s="124">
        <f t="shared" ref="CC702" si="13366">U702/U715</f>
        <v>3.0477233324208413E-2</v>
      </c>
      <c r="CD702" s="125">
        <f t="shared" ref="CD702" si="13367">V702/V715</f>
        <v>3.8694863363193104E-2</v>
      </c>
      <c r="CE702" s="126">
        <f t="shared" ref="CE702" si="13368">W702/W715</f>
        <v>3.8902112466527819E-2</v>
      </c>
      <c r="CF702" s="123">
        <f t="shared" ref="CF702" si="13369">X702/X715</f>
        <v>4.3278783280950833E-2</v>
      </c>
      <c r="CG702" s="124">
        <f t="shared" ref="CG702" si="13370">Y702/Y715</f>
        <v>3.2769941634241247E-2</v>
      </c>
      <c r="CH702" s="125">
        <f t="shared" ref="CH702" si="13371">Z702/Z715</f>
        <v>4.3980339490946298E-2</v>
      </c>
      <c r="CI702" s="123">
        <f t="shared" ref="CI702" si="13372">AA702/AA715</f>
        <v>4.5109663146615048E-2</v>
      </c>
      <c r="CJ702" s="129">
        <f t="shared" ref="CJ702" si="13373">AB702/AB715</f>
        <v>4.0387777222959727E-2</v>
      </c>
      <c r="CK702" s="130">
        <f t="shared" ref="CK702" si="13374">AC702/AC715</f>
        <v>3.9309454237428813E-2</v>
      </c>
    </row>
    <row r="703" spans="1:89" ht="13.8" thickTop="1" x14ac:dyDescent="0.25">
      <c r="A703" s="139" t="s">
        <v>28</v>
      </c>
      <c r="B703" s="194">
        <v>1521</v>
      </c>
      <c r="C703" s="188">
        <v>2236</v>
      </c>
      <c r="D703" s="189">
        <v>962</v>
      </c>
      <c r="E703" s="190">
        <v>1010</v>
      </c>
      <c r="F703" s="187">
        <v>1003</v>
      </c>
      <c r="G703" s="191">
        <v>1155</v>
      </c>
      <c r="H703" s="189">
        <v>1920</v>
      </c>
      <c r="I703" s="190">
        <v>2833</v>
      </c>
      <c r="J703" s="187">
        <v>526</v>
      </c>
      <c r="K703" s="188">
        <v>268</v>
      </c>
      <c r="L703" s="189">
        <v>1985</v>
      </c>
      <c r="M703" s="187">
        <v>1066</v>
      </c>
      <c r="N703" s="192">
        <v>2519</v>
      </c>
      <c r="O703" s="195">
        <v>1774</v>
      </c>
      <c r="P703" s="187">
        <v>1394</v>
      </c>
      <c r="Q703" s="188">
        <v>1095</v>
      </c>
      <c r="R703" s="189">
        <v>1233</v>
      </c>
      <c r="S703" s="190">
        <v>1632</v>
      </c>
      <c r="T703" s="187">
        <v>591</v>
      </c>
      <c r="U703" s="191">
        <v>294</v>
      </c>
      <c r="V703" s="189">
        <v>2043</v>
      </c>
      <c r="W703" s="196">
        <v>1398</v>
      </c>
      <c r="X703" s="187">
        <v>1417</v>
      </c>
      <c r="Y703" s="191">
        <v>497</v>
      </c>
      <c r="Z703" s="189">
        <v>2542</v>
      </c>
      <c r="AA703" s="187">
        <v>3200</v>
      </c>
      <c r="AB703" s="162">
        <f t="shared" si="13041"/>
        <v>19656</v>
      </c>
      <c r="AC703" s="165">
        <f t="shared" si="13072"/>
        <v>18458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28</v>
      </c>
      <c r="BJ703" s="123">
        <f>B703/B715</f>
        <v>3.6771994294417715E-2</v>
      </c>
      <c r="BK703" s="124">
        <f t="shared" ref="BK703" si="13375">C703/C715</f>
        <v>5.6005009392611146E-2</v>
      </c>
      <c r="BL703" s="125">
        <f t="shared" ref="BL703" si="13376">D703/D715</f>
        <v>4.1804276029897447E-2</v>
      </c>
      <c r="BM703" s="126">
        <f t="shared" ref="BM703" si="13377">E703/E715</f>
        <v>4.8508717160559052E-2</v>
      </c>
      <c r="BN703" s="123">
        <f t="shared" ref="BN703" si="13378">F703/F715</f>
        <v>3.8996889580093314E-2</v>
      </c>
      <c r="BO703" s="124">
        <f t="shared" ref="BO703" si="13379">G703/G715</f>
        <v>4.6693078913324707E-2</v>
      </c>
      <c r="BP703" s="125">
        <f t="shared" ref="BP703" si="13380">H703/H715</f>
        <v>4.3384928256694162E-2</v>
      </c>
      <c r="BQ703" s="126">
        <f t="shared" ref="BQ703" si="13381">I703/I715</f>
        <v>5.55261558965916E-2</v>
      </c>
      <c r="BR703" s="123">
        <f t="shared" ref="BR703" si="13382">J703/J715</f>
        <v>6.0128029263831734E-2</v>
      </c>
      <c r="BS703" s="124">
        <f t="shared" ref="BS703" si="13383">K703/K715</f>
        <v>3.0193780982424517E-2</v>
      </c>
      <c r="BT703" s="125">
        <f t="shared" ref="BT703" si="13384">L703/L715</f>
        <v>6.6396842386941393E-2</v>
      </c>
      <c r="BU703" s="123">
        <f t="shared" ref="BU703" si="13385">M703/M715</f>
        <v>3.4348316416948604E-2</v>
      </c>
      <c r="BV703" s="127">
        <f t="shared" ref="BV703" si="13386">N703/N715</f>
        <v>5.2620584487476758E-2</v>
      </c>
      <c r="BW703" s="128">
        <f t="shared" ref="BW703" si="13387">O703/O715</f>
        <v>3.7604663487016431E-2</v>
      </c>
      <c r="BX703" s="123">
        <f t="shared" ref="BX703" si="13388">P703/P715</f>
        <v>4.997669666224501E-2</v>
      </c>
      <c r="BY703" s="124">
        <f t="shared" ref="BY703" si="13389">Q703/Q715</f>
        <v>4.048059149722736E-2</v>
      </c>
      <c r="BZ703" s="125">
        <f t="shared" ref="BZ703" si="13390">R703/R715</f>
        <v>3.7367033366669695E-2</v>
      </c>
      <c r="CA703" s="126">
        <f t="shared" ref="CA703" si="13391">S703/S715</f>
        <v>4.8847650404070637E-2</v>
      </c>
      <c r="CB703" s="123">
        <f t="shared" ref="CB703" si="13392">T703/T715</f>
        <v>5.3224063400576366E-2</v>
      </c>
      <c r="CC703" s="124">
        <f t="shared" ref="CC703" si="13393">U703/U715</f>
        <v>2.6827265261428961E-2</v>
      </c>
      <c r="CD703" s="125">
        <f t="shared" ref="CD703" si="13394">V703/V715</f>
        <v>5.7914729561174737E-2</v>
      </c>
      <c r="CE703" s="126">
        <f t="shared" ref="CE703" si="13395">W703/W715</f>
        <v>3.4662302886045819E-2</v>
      </c>
      <c r="CF703" s="123">
        <f t="shared" ref="CF703" si="13396">X703/X715</f>
        <v>5.1190347169538672E-2</v>
      </c>
      <c r="CG703" s="124">
        <f t="shared" ref="CG703" si="13397">Y703/Y715</f>
        <v>3.0216439688715954E-2</v>
      </c>
      <c r="CH703" s="125">
        <f t="shared" ref="CH703" si="13398">Z703/Z715</f>
        <v>4.6447039046940378E-2</v>
      </c>
      <c r="CI703" s="123">
        <f t="shared" ref="CI703" si="13399">AA703/AA715</f>
        <v>5.5306866693167873E-2</v>
      </c>
      <c r="CJ703" s="129">
        <f t="shared" ref="CJ703" si="13400">AB703/AB715</f>
        <v>4.7877820945328768E-2</v>
      </c>
      <c r="CK703" s="130">
        <f t="shared" ref="CK703" si="13401">AC703/AC715</f>
        <v>4.5058306297861332E-2</v>
      </c>
    </row>
    <row r="704" spans="1:89" x14ac:dyDescent="0.25">
      <c r="A704" s="131" t="s">
        <v>29</v>
      </c>
      <c r="B704" s="197">
        <v>1896</v>
      </c>
      <c r="C704" s="181">
        <v>3107</v>
      </c>
      <c r="D704" s="182">
        <v>1681</v>
      </c>
      <c r="E704" s="183">
        <v>1377</v>
      </c>
      <c r="F704" s="180">
        <v>1469</v>
      </c>
      <c r="G704" s="184">
        <v>1963</v>
      </c>
      <c r="H704" s="182">
        <v>2466</v>
      </c>
      <c r="I704" s="183">
        <v>3807</v>
      </c>
      <c r="J704" s="180">
        <v>961</v>
      </c>
      <c r="K704" s="181">
        <v>319</v>
      </c>
      <c r="L704" s="182">
        <v>2849</v>
      </c>
      <c r="M704" s="180">
        <v>1063</v>
      </c>
      <c r="N704" s="185">
        <v>3834</v>
      </c>
      <c r="O704" s="198">
        <v>2344</v>
      </c>
      <c r="P704" s="180">
        <v>2054</v>
      </c>
      <c r="Q704" s="181">
        <v>1433</v>
      </c>
      <c r="R704" s="182">
        <v>1463</v>
      </c>
      <c r="S704" s="183">
        <v>2432</v>
      </c>
      <c r="T704" s="180">
        <v>1348</v>
      </c>
      <c r="U704" s="184">
        <v>305</v>
      </c>
      <c r="V704" s="182">
        <v>3044</v>
      </c>
      <c r="W704" s="199">
        <v>2080</v>
      </c>
      <c r="X704" s="180">
        <v>2069</v>
      </c>
      <c r="Y704" s="184">
        <v>761</v>
      </c>
      <c r="Z704" s="182">
        <v>3332</v>
      </c>
      <c r="AA704" s="180">
        <v>4467</v>
      </c>
      <c r="AB704" s="162">
        <f t="shared" si="13041"/>
        <v>28466</v>
      </c>
      <c r="AC704" s="165">
        <f t="shared" si="13072"/>
        <v>25458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29</v>
      </c>
      <c r="BJ704" s="123">
        <f>B704/B715</f>
        <v>4.5838067838406306E-2</v>
      </c>
      <c r="BK704" s="124">
        <f t="shared" ref="BK704" si="13402">C704/C715</f>
        <v>7.7820914214151535E-2</v>
      </c>
      <c r="BL704" s="125">
        <f t="shared" ref="BL704" si="13403">D704/D715</f>
        <v>7.304884408134886E-2</v>
      </c>
      <c r="BM704" s="126">
        <f t="shared" ref="BM704" si="13404">E704/E715</f>
        <v>6.6135152009989914E-2</v>
      </c>
      <c r="BN704" s="123">
        <f t="shared" ref="BN704" si="13405">F704/F715</f>
        <v>5.7115085536547434E-2</v>
      </c>
      <c r="BO704" s="124">
        <f t="shared" ref="BO704" si="13406">G704/G715</f>
        <v>7.9358020698576975E-2</v>
      </c>
      <c r="BP704" s="125">
        <f t="shared" ref="BP704" si="13407">H704/H715</f>
        <v>5.5722517229691564E-2</v>
      </c>
      <c r="BQ704" s="126">
        <f t="shared" ref="BQ704" si="13408">I704/I715</f>
        <v>7.4616334450520377E-2</v>
      </c>
      <c r="BR704" s="123">
        <f t="shared" ref="BR704" si="13409">J704/J715</f>
        <v>0.10985368084133516</v>
      </c>
      <c r="BS704" s="124">
        <f t="shared" ref="BS704" si="13410">K704/K715</f>
        <v>3.5939612438035153E-2</v>
      </c>
      <c r="BT704" s="125">
        <f t="shared" ref="BT704" si="13411">L704/L715</f>
        <v>9.5297029702970298E-2</v>
      </c>
      <c r="BU704" s="123">
        <f t="shared" ref="BU704" si="13412">M704/M715</f>
        <v>3.4251651361366202E-2</v>
      </c>
      <c r="BV704" s="127">
        <f t="shared" ref="BV704" si="13413">N704/N715</f>
        <v>8.0090242526790756E-2</v>
      </c>
      <c r="BW704" s="128">
        <f t="shared" ref="BW704" si="13414">O704/O715</f>
        <v>4.9687334393216744E-2</v>
      </c>
      <c r="BX704" s="123">
        <f t="shared" ref="BX704" si="13415">P704/P715</f>
        <v>7.363854730577564E-2</v>
      </c>
      <c r="BY704" s="124">
        <f t="shared" ref="BY704" si="13416">Q704/Q715</f>
        <v>5.297597042513863E-2</v>
      </c>
      <c r="BZ704" s="125">
        <f t="shared" ref="BZ704" si="13417">R704/R715</f>
        <v>4.4337364002788135E-2</v>
      </c>
      <c r="CA704" s="126">
        <f t="shared" ref="CA704" si="13418">S704/S715</f>
        <v>7.279257707273272E-2</v>
      </c>
      <c r="CB704" s="123">
        <f t="shared" ref="CB704" si="13419">T704/T715</f>
        <v>0.12139769452449568</v>
      </c>
      <c r="CC704" s="124">
        <f t="shared" ref="CC704" si="13420">U704/U715</f>
        <v>2.7831006478693313E-2</v>
      </c>
      <c r="CD704" s="125">
        <f t="shared" ref="CD704" si="13421">V704/V715</f>
        <v>8.6290962694183015E-2</v>
      </c>
      <c r="CE704" s="126">
        <f t="shared" ref="CE704" si="13422">W704/W715</f>
        <v>5.157195279182783E-2</v>
      </c>
      <c r="CF704" s="123">
        <f t="shared" ref="CF704" si="13423">X704/X715</f>
        <v>7.4744409522777361E-2</v>
      </c>
      <c r="CG704" s="124">
        <f t="shared" ref="CG704" si="13424">Y704/Y715</f>
        <v>4.6267023346303504E-2</v>
      </c>
      <c r="CH704" s="125">
        <f t="shared" ref="CH704" si="13425">Z704/Z715</f>
        <v>6.0881799411646474E-2</v>
      </c>
      <c r="CI704" s="123">
        <f t="shared" ref="CI704" si="13426">AA704/AA715</f>
        <v>7.7204929224494026E-2</v>
      </c>
      <c r="CJ704" s="129">
        <f t="shared" ref="CJ704" si="13427">AB704/AB715</f>
        <v>6.9337100683238131E-2</v>
      </c>
      <c r="CK704" s="130">
        <f t="shared" ref="CK704" si="13428">AC704/AC715</f>
        <v>6.214618928003867E-2</v>
      </c>
    </row>
    <row r="705" spans="1:89" x14ac:dyDescent="0.25">
      <c r="A705" s="139" t="s">
        <v>30</v>
      </c>
      <c r="B705" s="280">
        <v>2036</v>
      </c>
      <c r="C705" s="267">
        <v>4493</v>
      </c>
      <c r="D705" s="268">
        <v>1716</v>
      </c>
      <c r="E705" s="269">
        <v>1698</v>
      </c>
      <c r="F705" s="266">
        <v>1605</v>
      </c>
      <c r="G705" s="270">
        <v>2818</v>
      </c>
      <c r="H705" s="268">
        <v>2821</v>
      </c>
      <c r="I705" s="269">
        <v>5135</v>
      </c>
      <c r="J705" s="266">
        <v>1360</v>
      </c>
      <c r="K705" s="267">
        <v>417</v>
      </c>
      <c r="L705" s="268">
        <v>3934</v>
      </c>
      <c r="M705" s="266">
        <v>1030</v>
      </c>
      <c r="N705" s="271">
        <v>4787</v>
      </c>
      <c r="O705" s="281">
        <v>2658</v>
      </c>
      <c r="P705" s="266">
        <v>2554</v>
      </c>
      <c r="Q705" s="267">
        <v>1915</v>
      </c>
      <c r="R705" s="268">
        <v>2398</v>
      </c>
      <c r="S705" s="269">
        <v>3173</v>
      </c>
      <c r="T705" s="266">
        <v>1845</v>
      </c>
      <c r="U705" s="270">
        <v>365</v>
      </c>
      <c r="V705" s="268">
        <v>3972</v>
      </c>
      <c r="W705" s="282">
        <v>2362</v>
      </c>
      <c r="X705" s="266">
        <v>2749</v>
      </c>
      <c r="Y705" s="270">
        <v>922</v>
      </c>
      <c r="Z705" s="268">
        <v>3594</v>
      </c>
      <c r="AA705" s="266">
        <v>5633</v>
      </c>
      <c r="AB705" s="162">
        <f t="shared" si="13041"/>
        <v>35371</v>
      </c>
      <c r="AC705" s="165">
        <f t="shared" si="13072"/>
        <v>32619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>B705/B715</f>
        <v>4.9222735294828714E-2</v>
      </c>
      <c r="BK705" s="124">
        <f t="shared" ref="BK705" si="13429">C705/C715</f>
        <v>0.11253600500939261</v>
      </c>
      <c r="BL705" s="125">
        <f t="shared" ref="BL705" si="13430">D705/D715</f>
        <v>7.4569789674952203E-2</v>
      </c>
      <c r="BM705" s="126">
        <f t="shared" ref="BM705" si="13431">E705/E715</f>
        <v>8.1552278949137885E-2</v>
      </c>
      <c r="BN705" s="123">
        <f t="shared" ref="BN705" si="13432">F705/F715</f>
        <v>6.240279937791602E-2</v>
      </c>
      <c r="BO705" s="124">
        <f t="shared" ref="BO705" si="13433">G705/G715</f>
        <v>0.11392302716688228</v>
      </c>
      <c r="BP705" s="125">
        <f t="shared" ref="BP705" si="13434">H705/H715</f>
        <v>6.37442096938199E-2</v>
      </c>
      <c r="BQ705" s="126">
        <f t="shared" ref="BQ705" si="13435">I705/I715</f>
        <v>0.10064483251994277</v>
      </c>
      <c r="BR705" s="123">
        <f t="shared" ref="BR705" si="13436">J705/J715</f>
        <v>0.15546410608139002</v>
      </c>
      <c r="BS705" s="124">
        <f t="shared" ref="BS705" si="13437">K705/K715</f>
        <v>4.6980621901757551E-2</v>
      </c>
      <c r="BT705" s="125">
        <f t="shared" ref="BT705" si="13438">L705/L715</f>
        <v>0.13158951030238158</v>
      </c>
      <c r="BU705" s="123">
        <f t="shared" ref="BU705" si="13439">M705/M715</f>
        <v>3.3188335749959726E-2</v>
      </c>
      <c r="BV705" s="127">
        <f t="shared" ref="BV705" si="13440">N705/N715</f>
        <v>9.9997911052620583E-2</v>
      </c>
      <c r="BW705" s="128">
        <f t="shared" ref="BW705" si="13441">O705/O715</f>
        <v>5.6343402225755165E-2</v>
      </c>
      <c r="BX705" s="123">
        <f t="shared" ref="BX705" si="13442">P705/P715</f>
        <v>9.1564191732692785E-2</v>
      </c>
      <c r="BY705" s="124">
        <f t="shared" ref="BY705" si="13443">Q705/Q715</f>
        <v>7.0794824399260631E-2</v>
      </c>
      <c r="BZ705" s="125">
        <f t="shared" ref="BZ705" si="13444">R705/R715</f>
        <v>7.2673273327878291E-2</v>
      </c>
      <c r="CA705" s="126">
        <f t="shared" ref="CA705" si="13445">S705/S715</f>
        <v>9.4971565399580959E-2</v>
      </c>
      <c r="CB705" s="123">
        <f t="shared" ref="CB705" si="13446">T705/T715</f>
        <v>0.16615634005763688</v>
      </c>
      <c r="CC705" s="124">
        <f t="shared" ref="CC705" si="13447">U705/U715</f>
        <v>3.330595857286249E-2</v>
      </c>
      <c r="CD705" s="125">
        <f t="shared" ref="CD705" si="13448">V705/V715</f>
        <v>0.11259780020410477</v>
      </c>
      <c r="CE705" s="126">
        <f t="shared" ref="CE705" si="13449">W705/W715</f>
        <v>5.8563919468412176E-2</v>
      </c>
      <c r="CF705" s="123">
        <f t="shared" ref="CF705" si="13450">X705/X715</f>
        <v>9.9309996026155131E-2</v>
      </c>
      <c r="CG705" s="124">
        <f t="shared" ref="CG705" si="13451">Y705/Y715</f>
        <v>5.6055447470817123E-2</v>
      </c>
      <c r="CH705" s="125">
        <f t="shared" ref="CH705" si="13452">Z705/Z715</f>
        <v>6.5669023735131282E-2</v>
      </c>
      <c r="CI705" s="123">
        <f t="shared" ref="CI705" si="13453">AA705/AA715</f>
        <v>9.7357368775817077E-2</v>
      </c>
      <c r="CJ705" s="129">
        <f t="shared" ref="CJ705" si="13454">AB705/AB715</f>
        <v>8.6156206993143261E-2</v>
      </c>
      <c r="CK705" s="130">
        <f t="shared" ref="CK705" si="13455">AC705/AC715</f>
        <v>7.9627093570806079E-2</v>
      </c>
    </row>
    <row r="706" spans="1:89" x14ac:dyDescent="0.25">
      <c r="A706" s="131" t="s">
        <v>31</v>
      </c>
      <c r="B706" s="283">
        <v>1966</v>
      </c>
      <c r="C706" s="274">
        <v>4919</v>
      </c>
      <c r="D706" s="275">
        <v>1428</v>
      </c>
      <c r="E706" s="276">
        <v>1858</v>
      </c>
      <c r="F706" s="273">
        <v>1127</v>
      </c>
      <c r="G706" s="277">
        <v>2941</v>
      </c>
      <c r="H706" s="275">
        <v>2707</v>
      </c>
      <c r="I706" s="276">
        <v>5887</v>
      </c>
      <c r="J706" s="273">
        <v>998</v>
      </c>
      <c r="K706" s="274">
        <v>305</v>
      </c>
      <c r="L706" s="275">
        <v>3990</v>
      </c>
      <c r="M706" s="273">
        <v>959</v>
      </c>
      <c r="N706" s="278">
        <v>5071</v>
      </c>
      <c r="O706" s="284">
        <v>3000</v>
      </c>
      <c r="P706" s="273">
        <v>2624</v>
      </c>
      <c r="Q706" s="274">
        <v>2485</v>
      </c>
      <c r="R706" s="275">
        <v>2515</v>
      </c>
      <c r="S706" s="276">
        <v>3389</v>
      </c>
      <c r="T706" s="273">
        <v>1691</v>
      </c>
      <c r="U706" s="277">
        <v>360</v>
      </c>
      <c r="V706" s="275">
        <v>4194</v>
      </c>
      <c r="W706" s="285">
        <v>2358</v>
      </c>
      <c r="X706" s="273">
        <v>2718</v>
      </c>
      <c r="Y706" s="277">
        <v>949</v>
      </c>
      <c r="Z706" s="275">
        <v>3407</v>
      </c>
      <c r="AA706" s="273">
        <v>6059</v>
      </c>
      <c r="AB706" s="162">
        <f t="shared" si="13041"/>
        <v>34436</v>
      </c>
      <c r="AC706" s="165">
        <f t="shared" si="13072"/>
        <v>35469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31</v>
      </c>
      <c r="BJ706" s="123">
        <f>B706/B715</f>
        <v>4.753040156661751E-2</v>
      </c>
      <c r="BK706" s="124">
        <f t="shared" ref="BK706" si="13456">C706/C715</f>
        <v>0.12320601127113337</v>
      </c>
      <c r="BL706" s="125">
        <f t="shared" ref="BL706" si="13457">D706/D715</f>
        <v>6.2054580219016164E-2</v>
      </c>
      <c r="BM706" s="126">
        <f t="shared" ref="BM706" si="13458">E706/E715</f>
        <v>8.9236828202295754E-2</v>
      </c>
      <c r="BN706" s="123">
        <f t="shared" ref="BN706" si="13459">F706/F715</f>
        <v>4.381804043545879E-2</v>
      </c>
      <c r="BO706" s="124">
        <f t="shared" ref="BO706" si="13460">G706/G715</f>
        <v>0.11889553686934023</v>
      </c>
      <c r="BP706" s="125">
        <f t="shared" ref="BP706" si="13461">H706/H715</f>
        <v>6.1168229578578689E-2</v>
      </c>
      <c r="BQ706" s="126">
        <f t="shared" ref="BQ706" si="13462">I706/I715</f>
        <v>0.11538386154720605</v>
      </c>
      <c r="BR706" s="123">
        <f t="shared" ref="BR706" si="13463">J706/J715</f>
        <v>0.11408321902149063</v>
      </c>
      <c r="BS706" s="124">
        <f t="shared" ref="BS706" si="13464">K706/K715</f>
        <v>3.4362325371789092E-2</v>
      </c>
      <c r="BT706" s="125">
        <f t="shared" ref="BT706" si="13465">L706/L715</f>
        <v>0.13346267059138348</v>
      </c>
      <c r="BU706" s="123">
        <f t="shared" ref="BU706" si="13466">M706/M715</f>
        <v>3.0900596101176091E-2</v>
      </c>
      <c r="BV706" s="127">
        <f t="shared" ref="BV706" si="13467">N706/N715</f>
        <v>0.10593052161016064</v>
      </c>
      <c r="BW706" s="128">
        <f t="shared" ref="BW706" si="13468">O706/O715</f>
        <v>6.3593004769475353E-2</v>
      </c>
      <c r="BX706" s="123">
        <f t="shared" ref="BX706" si="13469">P706/P715</f>
        <v>9.4073781952461188E-2</v>
      </c>
      <c r="BY706" s="124">
        <f t="shared" ref="BY706" si="13470">Q706/Q715</f>
        <v>9.1866913123844735E-2</v>
      </c>
      <c r="BZ706" s="125">
        <f t="shared" ref="BZ706" si="13471">R706/R715</f>
        <v>7.621905021668636E-2</v>
      </c>
      <c r="CA706" s="126">
        <f t="shared" ref="CA706" si="13472">S706/S715</f>
        <v>0.10143669560011973</v>
      </c>
      <c r="CB706" s="123">
        <f t="shared" ref="CB706" si="13473">T706/T715</f>
        <v>0.15228746397694526</v>
      </c>
      <c r="CC706" s="124">
        <f t="shared" ref="CC706" si="13474">U706/U715</f>
        <v>3.2849712565015059E-2</v>
      </c>
      <c r="CD706" s="125">
        <f t="shared" ref="CD706" si="13475">V706/V715</f>
        <v>0.1188910307291076</v>
      </c>
      <c r="CE706" s="126">
        <f t="shared" ref="CE706" si="13476">W706/W715</f>
        <v>5.8464742636120205E-2</v>
      </c>
      <c r="CF706" s="123">
        <f t="shared" ref="CF706" si="13477">X706/X715</f>
        <v>9.8190094288501131E-2</v>
      </c>
      <c r="CG706" s="124">
        <f t="shared" ref="CG706" si="13478">Y706/Y715</f>
        <v>5.7696984435797669E-2</v>
      </c>
      <c r="CH706" s="125">
        <f t="shared" ref="CH706" si="13479">Z706/Z715</f>
        <v>6.2252188053865412E-2</v>
      </c>
      <c r="CI706" s="123">
        <f t="shared" ref="CI706" si="13480">AA706/AA715</f>
        <v>0.10472009540434504</v>
      </c>
      <c r="CJ706" s="129">
        <f t="shared" ref="CJ706" si="13481">AB706/AB715</f>
        <v>8.3878746544227792E-2</v>
      </c>
      <c r="CK706" s="130">
        <f t="shared" ref="CK706" si="13482">AC706/AC715</f>
        <v>8.6584303070692578E-2</v>
      </c>
    </row>
    <row r="707" spans="1:89" x14ac:dyDescent="0.25">
      <c r="A707" s="139" t="s">
        <v>32</v>
      </c>
      <c r="B707" s="194">
        <v>1991</v>
      </c>
      <c r="C707" s="188">
        <v>3856</v>
      </c>
      <c r="D707" s="189">
        <v>956</v>
      </c>
      <c r="E707" s="190">
        <v>1689</v>
      </c>
      <c r="F707" s="187">
        <v>842</v>
      </c>
      <c r="G707" s="191">
        <v>2349</v>
      </c>
      <c r="H707" s="189">
        <v>2176</v>
      </c>
      <c r="I707" s="190">
        <v>4899</v>
      </c>
      <c r="J707" s="187">
        <v>609</v>
      </c>
      <c r="K707" s="188">
        <v>234</v>
      </c>
      <c r="L707" s="189">
        <v>2929</v>
      </c>
      <c r="M707" s="187">
        <v>958</v>
      </c>
      <c r="N707" s="192">
        <v>3873</v>
      </c>
      <c r="O707" s="195">
        <v>2485</v>
      </c>
      <c r="P707" s="187">
        <v>1785</v>
      </c>
      <c r="Q707" s="188">
        <v>1968</v>
      </c>
      <c r="R707" s="189">
        <v>1945</v>
      </c>
      <c r="S707" s="190">
        <v>2589</v>
      </c>
      <c r="T707" s="187">
        <v>1108</v>
      </c>
      <c r="U707" s="191">
        <v>259</v>
      </c>
      <c r="V707" s="189">
        <v>4093</v>
      </c>
      <c r="W707" s="196">
        <v>1823</v>
      </c>
      <c r="X707" s="187">
        <v>1780</v>
      </c>
      <c r="Y707" s="191">
        <v>721</v>
      </c>
      <c r="Z707" s="189">
        <v>2844</v>
      </c>
      <c r="AA707" s="187">
        <v>4939</v>
      </c>
      <c r="AB707" s="162">
        <f t="shared" si="13041"/>
        <v>26931</v>
      </c>
      <c r="AC707" s="165">
        <f t="shared" si="13072"/>
        <v>28769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32</v>
      </c>
      <c r="BJ707" s="123">
        <f>B707/B715</f>
        <v>4.8134806469550082E-2</v>
      </c>
      <c r="BK707" s="124">
        <f t="shared" ref="BK707" si="13483">C707/C715</f>
        <v>9.658108954289292E-2</v>
      </c>
      <c r="BL707" s="125">
        <f t="shared" ref="BL707" si="13484">D707/D715</f>
        <v>4.1543542499565447E-2</v>
      </c>
      <c r="BM707" s="126">
        <f t="shared" ref="BM707" si="13485">E707/E715</f>
        <v>8.1120023053647766E-2</v>
      </c>
      <c r="BN707" s="123">
        <f t="shared" ref="BN707" si="13486">F707/F715</f>
        <v>3.2737169517884912E-2</v>
      </c>
      <c r="BO707" s="124">
        <f t="shared" ref="BO707" si="13487">G707/G715</f>
        <v>9.4962807244501943E-2</v>
      </c>
      <c r="BP707" s="125">
        <f t="shared" ref="BP707" si="13488">H707/H715</f>
        <v>4.9169585357586712E-2</v>
      </c>
      <c r="BQ707" s="126">
        <f t="shared" ref="BQ707" si="13489">I707/I715</f>
        <v>9.6019286176280361E-2</v>
      </c>
      <c r="BR707" s="123">
        <f t="shared" ref="BR707" si="13490">J707/J715</f>
        <v>6.9615912208504799E-2</v>
      </c>
      <c r="BS707" s="124">
        <f t="shared" ref="BS707" si="13491">K707/K715</f>
        <v>2.6363226678684092E-2</v>
      </c>
      <c r="BT707" s="125">
        <f t="shared" ref="BT707" si="13492">L707/L715</f>
        <v>9.7972972972972971E-2</v>
      </c>
      <c r="BU707" s="123">
        <f t="shared" ref="BU707" si="13493">M707/M715</f>
        <v>3.0868374415981954E-2</v>
      </c>
      <c r="BV707" s="127">
        <f t="shared" ref="BV707" si="13494">N707/N715</f>
        <v>8.09049320047628E-2</v>
      </c>
      <c r="BW707" s="128">
        <f t="shared" ref="BW707" si="13495">O707/O715</f>
        <v>5.2676205617382087E-2</v>
      </c>
      <c r="BX707" s="123">
        <f t="shared" ref="BX707" si="13496">P707/P715</f>
        <v>6.3994550604094216E-2</v>
      </c>
      <c r="BY707" s="124">
        <f t="shared" ref="BY707" si="13497">Q707/Q715</f>
        <v>7.2754158964879856E-2</v>
      </c>
      <c r="BZ707" s="125">
        <f t="shared" ref="BZ707" si="13498">R707/R715</f>
        <v>5.8944752553262418E-2</v>
      </c>
      <c r="CA707" s="126">
        <f t="shared" ref="CA707" si="13499">S707/S715</f>
        <v>7.749176893145765E-2</v>
      </c>
      <c r="CB707" s="123">
        <f t="shared" ref="CB707" si="13500">T707/T715</f>
        <v>9.9783861671469742E-2</v>
      </c>
      <c r="CC707" s="124">
        <f t="shared" ref="CC707" si="13501">U707/U715</f>
        <v>2.3633543206496944E-2</v>
      </c>
      <c r="CD707" s="125">
        <f t="shared" ref="CD707" si="13502">V707/V715</f>
        <v>0.11602789431908379</v>
      </c>
      <c r="CE707" s="126">
        <f t="shared" ref="CE707" si="13503">W707/W715</f>
        <v>4.5199841317068334E-2</v>
      </c>
      <c r="CF707" s="123">
        <f t="shared" ref="CF707" si="13504">X707/X715</f>
        <v>6.4304035258841805E-2</v>
      </c>
      <c r="CG707" s="124">
        <f t="shared" ref="CG707" si="13505">Y707/Y715</f>
        <v>4.3835116731517507E-2</v>
      </c>
      <c r="CH707" s="125">
        <f t="shared" ref="CH707" si="13506">Z707/Z715</f>
        <v>5.1965137312941952E-2</v>
      </c>
      <c r="CI707" s="123">
        <f t="shared" ref="CI707" si="13507">AA707/AA715</f>
        <v>8.5362692061736287E-2</v>
      </c>
      <c r="CJ707" s="129">
        <f t="shared" ref="CJ707" si="13508">AB707/AB715</f>
        <v>6.559816828849456E-2</v>
      </c>
      <c r="CK707" s="130">
        <f t="shared" ref="CK707" si="13509">AC707/AC715</f>
        <v>7.0228757930608551E-2</v>
      </c>
    </row>
    <row r="708" spans="1:89" x14ac:dyDescent="0.25">
      <c r="A708" s="131" t="s">
        <v>33</v>
      </c>
      <c r="B708" s="197">
        <v>1812</v>
      </c>
      <c r="C708" s="181">
        <v>3428</v>
      </c>
      <c r="D708" s="182">
        <v>847</v>
      </c>
      <c r="E708" s="183">
        <v>1487</v>
      </c>
      <c r="F708" s="180">
        <v>712</v>
      </c>
      <c r="G708" s="184">
        <v>1944</v>
      </c>
      <c r="H708" s="182">
        <v>2036</v>
      </c>
      <c r="I708" s="183">
        <v>3972</v>
      </c>
      <c r="J708" s="180">
        <v>528</v>
      </c>
      <c r="K708" s="181">
        <v>170</v>
      </c>
      <c r="L708" s="182">
        <v>2072</v>
      </c>
      <c r="M708" s="180">
        <v>832</v>
      </c>
      <c r="N708" s="185">
        <v>2959</v>
      </c>
      <c r="O708" s="198">
        <v>2124</v>
      </c>
      <c r="P708" s="180">
        <v>1235</v>
      </c>
      <c r="Q708" s="181">
        <v>1839</v>
      </c>
      <c r="R708" s="182">
        <v>1547</v>
      </c>
      <c r="S708" s="183">
        <v>2280</v>
      </c>
      <c r="T708" s="180">
        <v>672</v>
      </c>
      <c r="U708" s="184">
        <v>285</v>
      </c>
      <c r="V708" s="182">
        <v>3259</v>
      </c>
      <c r="W708" s="199">
        <v>1601</v>
      </c>
      <c r="X708" s="180">
        <v>1134</v>
      </c>
      <c r="Y708" s="184">
        <v>758</v>
      </c>
      <c r="Z708" s="182">
        <v>2162</v>
      </c>
      <c r="AA708" s="180">
        <v>3699</v>
      </c>
      <c r="AB708" s="162">
        <f t="shared" si="13041"/>
        <v>20975</v>
      </c>
      <c r="AC708" s="165">
        <f t="shared" si="13072"/>
        <v>24419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33</v>
      </c>
      <c r="BJ708" s="123">
        <f>B708/B715</f>
        <v>4.3807267364552864E-2</v>
      </c>
      <c r="BK708" s="124">
        <f t="shared" ref="BK708" si="13510">C708/C715</f>
        <v>8.5860989355040704E-2</v>
      </c>
      <c r="BL708" s="125">
        <f t="shared" ref="BL708" si="13511">D708/D715</f>
        <v>3.6806883365200764E-2</v>
      </c>
      <c r="BM708" s="126">
        <f t="shared" ref="BM708" si="13512">E708/E715</f>
        <v>7.1418279621535949E-2</v>
      </c>
      <c r="BN708" s="123">
        <f t="shared" ref="BN708" si="13513">F708/F715</f>
        <v>2.7682737169517885E-2</v>
      </c>
      <c r="BO708" s="124">
        <f t="shared" ref="BO708" si="13514">G708/G715</f>
        <v>7.858990944372575E-2</v>
      </c>
      <c r="BP708" s="125">
        <f t="shared" ref="BP708" si="13515">H708/H715</f>
        <v>4.60061010055361E-2</v>
      </c>
      <c r="BQ708" s="126">
        <f t="shared" ref="BQ708" si="13516">I708/I715</f>
        <v>7.7850296936555541E-2</v>
      </c>
      <c r="BR708" s="123">
        <f t="shared" ref="BR708" si="13517">J708/J715</f>
        <v>6.035665294924554E-2</v>
      </c>
      <c r="BS708" s="124">
        <f t="shared" ref="BS708" si="13518">K708/K715</f>
        <v>1.9152771518702118E-2</v>
      </c>
      <c r="BT708" s="125">
        <f t="shared" ref="BT708" si="13519">L708/L715</f>
        <v>6.9306930693069313E-2</v>
      </c>
      <c r="BU708" s="123">
        <f t="shared" ref="BU708" si="13520">M708/M715</f>
        <v>2.6808442081520865E-2</v>
      </c>
      <c r="BV708" s="127">
        <f t="shared" ref="BV708" si="13521">N708/N715</f>
        <v>6.1811952956905017E-2</v>
      </c>
      <c r="BW708" s="128">
        <f t="shared" ref="BW708" si="13522">O708/O715</f>
        <v>4.5023847376788551E-2</v>
      </c>
      <c r="BX708" s="123">
        <f t="shared" ref="BX708" si="13523">P708/P715</f>
        <v>4.4276341734485351E-2</v>
      </c>
      <c r="BY708" s="124">
        <f t="shared" ref="BY708" si="13524">Q708/Q715</f>
        <v>6.7985212569316084E-2</v>
      </c>
      <c r="BZ708" s="125">
        <f t="shared" ref="BZ708" si="13525">R708/R715</f>
        <v>4.6883049974240081E-2</v>
      </c>
      <c r="CA708" s="126">
        <f t="shared" ref="CA708" si="13526">S708/S715</f>
        <v>6.8243041005686914E-2</v>
      </c>
      <c r="CB708" s="123">
        <f t="shared" ref="CB708" si="13527">T708/T715</f>
        <v>6.0518731988472622E-2</v>
      </c>
      <c r="CC708" s="124">
        <f t="shared" ref="CC708" si="13528">U708/U715</f>
        <v>2.6006022447303587E-2</v>
      </c>
      <c r="CD708" s="125">
        <f t="shared" ref="CD708" si="13529">V708/V715</f>
        <v>9.2385758022451525E-2</v>
      </c>
      <c r="CE708" s="126">
        <f t="shared" ref="CE708" si="13530">W708/W715</f>
        <v>3.9695527124863635E-2</v>
      </c>
      <c r="CF708" s="123">
        <f t="shared" ref="CF708" si="13531">X708/X715</f>
        <v>4.0966728080632925E-2</v>
      </c>
      <c r="CG708" s="124">
        <f t="shared" ref="CG708" si="13532">Y708/Y715</f>
        <v>4.6084630350194555E-2</v>
      </c>
      <c r="CH708" s="125">
        <f t="shared" ref="CH708" si="13533">Z708/Z715</f>
        <v>3.9503736593031115E-2</v>
      </c>
      <c r="CI708" s="123">
        <f t="shared" ref="CI708" si="13534">AA708/AA715</f>
        <v>6.393128121813374E-2</v>
      </c>
      <c r="CJ708" s="129">
        <f t="shared" ref="CJ708" si="13535">AB708/AB715</f>
        <v>5.1090623439574226E-2</v>
      </c>
      <c r="CK708" s="130">
        <f t="shared" ref="CK708" si="13536">AC708/AC715</f>
        <v>5.9609859220255489E-2</v>
      </c>
    </row>
    <row r="709" spans="1:89" x14ac:dyDescent="0.25">
      <c r="A709" s="139" t="s">
        <v>34</v>
      </c>
      <c r="B709" s="194">
        <v>828</v>
      </c>
      <c r="C709" s="188">
        <v>1883</v>
      </c>
      <c r="D709" s="189">
        <v>413</v>
      </c>
      <c r="E709" s="190">
        <v>1113</v>
      </c>
      <c r="F709" s="187">
        <v>309</v>
      </c>
      <c r="G709" s="191">
        <v>1520</v>
      </c>
      <c r="H709" s="189">
        <v>1169</v>
      </c>
      <c r="I709" s="190">
        <v>2529</v>
      </c>
      <c r="J709" s="187">
        <v>429</v>
      </c>
      <c r="K709" s="188">
        <v>118</v>
      </c>
      <c r="L709" s="189">
        <v>1650</v>
      </c>
      <c r="M709" s="187">
        <v>627</v>
      </c>
      <c r="N709" s="192">
        <v>2307</v>
      </c>
      <c r="O709" s="195">
        <v>1653</v>
      </c>
      <c r="P709" s="187">
        <v>819</v>
      </c>
      <c r="Q709" s="188">
        <v>1296</v>
      </c>
      <c r="R709" s="189">
        <v>1024</v>
      </c>
      <c r="S709" s="190">
        <v>1677</v>
      </c>
      <c r="T709" s="187">
        <v>424</v>
      </c>
      <c r="U709" s="191">
        <v>215</v>
      </c>
      <c r="V709" s="189">
        <v>2563</v>
      </c>
      <c r="W709" s="196">
        <v>1188</v>
      </c>
      <c r="X709" s="187">
        <v>840</v>
      </c>
      <c r="Y709" s="191">
        <v>513</v>
      </c>
      <c r="Z709" s="189">
        <v>1687</v>
      </c>
      <c r="AA709" s="187">
        <v>2739</v>
      </c>
      <c r="AB709" s="162">
        <f t="shared" si="13041"/>
        <v>14462</v>
      </c>
      <c r="AC709" s="165">
        <f t="shared" si="13072"/>
        <v>17071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34</v>
      </c>
      <c r="BJ709" s="123">
        <f>B709/B715</f>
        <v>2.0017890385126805E-2</v>
      </c>
      <c r="BK709" s="124">
        <f t="shared" ref="BK709" si="13537">C709/C715</f>
        <v>4.7163431433938634E-2</v>
      </c>
      <c r="BL709" s="125">
        <f t="shared" ref="BL709" si="13538">D709/D715</f>
        <v>1.7947158004519383E-2</v>
      </c>
      <c r="BM709" s="126">
        <f t="shared" ref="BM709" si="13539">E709/E715</f>
        <v>5.3455645742279428E-2</v>
      </c>
      <c r="BN709" s="123">
        <f t="shared" ref="BN709" si="13540">F709/F715</f>
        <v>1.2013996889580093E-2</v>
      </c>
      <c r="BO709" s="124">
        <f t="shared" ref="BO709" si="13541">G709/G715</f>
        <v>6.1448900388098318E-2</v>
      </c>
      <c r="BP709" s="125">
        <f t="shared" ref="BP709" si="13542">H709/H715</f>
        <v>2.6415094339622643E-2</v>
      </c>
      <c r="BQ709" s="126">
        <f t="shared" ref="BQ709" si="13543">I709/I715</f>
        <v>4.9567825013229844E-2</v>
      </c>
      <c r="BR709" s="123">
        <f t="shared" ref="BR709" si="13544">J709/J715</f>
        <v>4.9039780521262004E-2</v>
      </c>
      <c r="BS709" s="124">
        <f t="shared" ref="BS709" si="13545">K709/K715</f>
        <v>1.3294276701216764E-2</v>
      </c>
      <c r="BT709" s="125">
        <f t="shared" ref="BT709" si="13546">L709/L715</f>
        <v>5.5191329943805191E-2</v>
      </c>
      <c r="BU709" s="123">
        <f t="shared" ref="BU709" si="13547">M709/M715</f>
        <v>2.0202996616723055E-2</v>
      </c>
      <c r="BV709" s="127">
        <f t="shared" ref="BV709" si="13548">N709/N715</f>
        <v>4.8192016043115876E-2</v>
      </c>
      <c r="BW709" s="128">
        <f t="shared" ref="BW709" si="13549">O709/O715</f>
        <v>3.5039745627980921E-2</v>
      </c>
      <c r="BX709" s="123">
        <f t="shared" ref="BX709" si="13550">P709/P715</f>
        <v>2.9362205571290288E-2</v>
      </c>
      <c r="BY709" s="124">
        <f t="shared" ref="BY709" si="13551">Q709/Q715</f>
        <v>4.7911275415896487E-2</v>
      </c>
      <c r="BZ709" s="125">
        <f t="shared" ref="BZ709" si="13552">R709/R715</f>
        <v>3.1033124223414251E-2</v>
      </c>
      <c r="CA709" s="126">
        <f t="shared" ref="CA709" si="13553">S709/S715</f>
        <v>5.0194552529182881E-2</v>
      </c>
      <c r="CB709" s="123">
        <f t="shared" ref="CB709" si="13554">T709/T715</f>
        <v>3.8184438040345818E-2</v>
      </c>
      <c r="CC709" s="124">
        <f t="shared" ref="CC709" si="13555">U709/U715</f>
        <v>1.9618578337439546E-2</v>
      </c>
      <c r="CD709" s="125">
        <f t="shared" ref="CD709" si="13556">V709/V715</f>
        <v>7.2655629890010204E-2</v>
      </c>
      <c r="CE709" s="126">
        <f t="shared" ref="CE709" si="13557">W709/W715</f>
        <v>2.9455519190717049E-2</v>
      </c>
      <c r="CF709" s="123">
        <f t="shared" ref="CF709" si="13558">X709/X715</f>
        <v>3.0345724504172538E-2</v>
      </c>
      <c r="CG709" s="124">
        <f t="shared" ref="CG709" si="13559">Y709/Y715</f>
        <v>3.118920233463035E-2</v>
      </c>
      <c r="CH709" s="125">
        <f t="shared" ref="CH709" si="13560">Z709/Z715</f>
        <v>3.0824608525644538E-2</v>
      </c>
      <c r="CI709" s="123">
        <f t="shared" ref="CI709" si="13561">AA709/AA715</f>
        <v>4.7339221210183378E-2</v>
      </c>
      <c r="CJ709" s="129">
        <f t="shared" ref="CJ709" si="13562">AB709/AB715</f>
        <v>3.522634546761013E-2</v>
      </c>
      <c r="CK709" s="130">
        <f t="shared" ref="CK709" si="13563">AC709/AC715</f>
        <v>4.1672464341249903E-2</v>
      </c>
    </row>
    <row r="710" spans="1:89" x14ac:dyDescent="0.25">
      <c r="A710" s="131" t="s">
        <v>35</v>
      </c>
      <c r="B710" s="197">
        <v>0</v>
      </c>
      <c r="C710" s="181">
        <v>1079</v>
      </c>
      <c r="D710" s="182">
        <v>6</v>
      </c>
      <c r="E710" s="183">
        <v>662</v>
      </c>
      <c r="F710" s="180">
        <v>19</v>
      </c>
      <c r="G710" s="184">
        <v>925</v>
      </c>
      <c r="H710" s="182">
        <v>81</v>
      </c>
      <c r="I710" s="183">
        <v>1203</v>
      </c>
      <c r="J710" s="180">
        <v>86</v>
      </c>
      <c r="K710" s="181">
        <v>48</v>
      </c>
      <c r="L710" s="182">
        <v>729</v>
      </c>
      <c r="M710" s="180">
        <v>135</v>
      </c>
      <c r="N710" s="185">
        <v>606</v>
      </c>
      <c r="O710" s="198">
        <v>322</v>
      </c>
      <c r="P710" s="180">
        <v>199</v>
      </c>
      <c r="Q710" s="181">
        <v>231</v>
      </c>
      <c r="R710" s="182">
        <v>159</v>
      </c>
      <c r="S710" s="183">
        <v>174</v>
      </c>
      <c r="T710" s="180">
        <v>64</v>
      </c>
      <c r="U710" s="184">
        <v>2</v>
      </c>
      <c r="V710" s="182">
        <v>441</v>
      </c>
      <c r="W710" s="199">
        <v>19</v>
      </c>
      <c r="X710" s="180">
        <v>76</v>
      </c>
      <c r="Y710" s="184">
        <v>15</v>
      </c>
      <c r="Z710" s="182">
        <v>36</v>
      </c>
      <c r="AA710" s="180">
        <v>110</v>
      </c>
      <c r="AB710" s="162">
        <f t="shared" si="13041"/>
        <v>2502</v>
      </c>
      <c r="AC710" s="165">
        <f t="shared" si="13072"/>
        <v>4925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35</v>
      </c>
      <c r="BJ710" s="123">
        <f>B710/B715</f>
        <v>0</v>
      </c>
      <c r="BK710" s="124">
        <f t="shared" ref="BK710" si="13564">C710/C715</f>
        <v>2.7025673137132122E-2</v>
      </c>
      <c r="BL710" s="125">
        <f t="shared" ref="BL710" si="13565">D710/D715</f>
        <v>2.6073353033200067E-4</v>
      </c>
      <c r="BM710" s="126">
        <f t="shared" ref="BM710" si="13566">E710/E715</f>
        <v>3.1794822534940682E-2</v>
      </c>
      <c r="BN710" s="123">
        <f t="shared" ref="BN710" si="13567">F710/F715</f>
        <v>7.3872472783825815E-4</v>
      </c>
      <c r="BO710" s="124">
        <f t="shared" ref="BO710" si="13568">G710/G715</f>
        <v>3.739489003880983E-2</v>
      </c>
      <c r="BP710" s="125">
        <f t="shared" ref="BP710" si="13569">H710/H715</f>
        <v>1.8303016608292848E-3</v>
      </c>
      <c r="BQ710" s="126">
        <f t="shared" ref="BQ710" si="13570">I710/I715</f>
        <v>2.3578526489092727E-2</v>
      </c>
      <c r="BR710" s="123">
        <f t="shared" ref="BR710" si="13571">J710/J715</f>
        <v>9.8308184727937814E-3</v>
      </c>
      <c r="BS710" s="124">
        <f t="shared" ref="BS710" si="13572">K710/K715</f>
        <v>5.4078413699864807E-3</v>
      </c>
      <c r="BT710" s="125">
        <f t="shared" ref="BT710" si="13573">L710/L715</f>
        <v>2.4384533047899386E-2</v>
      </c>
      <c r="BU710" s="123">
        <f t="shared" ref="BU710" si="13574">M710/M715</f>
        <v>4.3499275012083135E-3</v>
      </c>
      <c r="BV710" s="127">
        <f t="shared" ref="BV710" si="13575">N710/N715</f>
        <v>1.2659021119258006E-2</v>
      </c>
      <c r="BW710" s="128">
        <f t="shared" ref="BW710" si="13576">O710/O715</f>
        <v>6.8256491785903548E-3</v>
      </c>
      <c r="BX710" s="123">
        <f t="shared" ref="BX710" si="13577">P710/P715</f>
        <v>7.1344064819130245E-3</v>
      </c>
      <c r="BY710" s="124">
        <f t="shared" ref="BY710" si="13578">Q710/Q715</f>
        <v>8.5397412199630322E-3</v>
      </c>
      <c r="BZ710" s="125">
        <f t="shared" ref="BZ710" si="13579">R710/R715</f>
        <v>4.8186198745340482E-3</v>
      </c>
      <c r="CA710" s="126">
        <f t="shared" ref="CA710" si="13580">S710/S715</f>
        <v>5.2080215504340015E-3</v>
      </c>
      <c r="CB710" s="123">
        <f t="shared" ref="CB710" si="13581">T710/T715</f>
        <v>5.763688760806916E-3</v>
      </c>
      <c r="CC710" s="124">
        <f t="shared" ref="CC710" si="13582">U710/U715</f>
        <v>1.8249840313897252E-4</v>
      </c>
      <c r="CD710" s="125">
        <f t="shared" ref="CD710" si="13583">V710/V715</f>
        <v>1.2501417394262387E-2</v>
      </c>
      <c r="CE710" s="126">
        <f t="shared" ref="CE710" si="13584">W710/W715</f>
        <v>4.7108995338688881E-4</v>
      </c>
      <c r="CF710" s="123">
        <f t="shared" ref="CF710" si="13585">X710/X715</f>
        <v>2.7455655503775154E-3</v>
      </c>
      <c r="CG710" s="124">
        <f t="shared" ref="CG710" si="13586">Y710/Y715</f>
        <v>9.1196498054474709E-4</v>
      </c>
      <c r="CH710" s="125">
        <f t="shared" ref="CH710" si="13587">Z710/Z715</f>
        <v>6.57786548265088E-4</v>
      </c>
      <c r="CI710" s="123">
        <f t="shared" ref="CI710" si="13588">AA710/AA715</f>
        <v>1.9011735425776457E-3</v>
      </c>
      <c r="CJ710" s="129">
        <f t="shared" ref="CJ710" si="13589">AB710/AB715</f>
        <v>6.0943380141032042E-3</v>
      </c>
      <c r="CK710" s="130">
        <f t="shared" ref="CK710" si="13590">AC710/AC715</f>
        <v>1.2022546241031913E-2</v>
      </c>
    </row>
    <row r="711" spans="1:89" x14ac:dyDescent="0.25">
      <c r="A711" s="139" t="s">
        <v>36</v>
      </c>
      <c r="B711" s="194">
        <v>0</v>
      </c>
      <c r="C711" s="188">
        <v>0</v>
      </c>
      <c r="D711" s="189">
        <v>0</v>
      </c>
      <c r="E711" s="190">
        <v>0</v>
      </c>
      <c r="F711" s="187">
        <v>0</v>
      </c>
      <c r="G711" s="191">
        <v>0</v>
      </c>
      <c r="H711" s="189">
        <v>0</v>
      </c>
      <c r="I711" s="190">
        <v>0</v>
      </c>
      <c r="J711" s="187">
        <v>0</v>
      </c>
      <c r="K711" s="191">
        <v>0</v>
      </c>
      <c r="L711" s="189">
        <v>0</v>
      </c>
      <c r="M711" s="187">
        <v>0</v>
      </c>
      <c r="N711" s="192">
        <v>0</v>
      </c>
      <c r="O711" s="195">
        <v>0</v>
      </c>
      <c r="P711" s="187">
        <v>0</v>
      </c>
      <c r="Q711" s="191">
        <v>0</v>
      </c>
      <c r="R711" s="189">
        <v>0</v>
      </c>
      <c r="S711" s="190">
        <v>0</v>
      </c>
      <c r="T711" s="187">
        <v>0</v>
      </c>
      <c r="U711" s="191">
        <v>0</v>
      </c>
      <c r="V711" s="189">
        <v>0</v>
      </c>
      <c r="W711" s="190">
        <v>0</v>
      </c>
      <c r="X711" s="187">
        <v>0</v>
      </c>
      <c r="Y711" s="191">
        <v>0</v>
      </c>
      <c r="Z711" s="189">
        <v>0</v>
      </c>
      <c r="AA711" s="187">
        <v>0</v>
      </c>
      <c r="AB711" s="162">
        <f t="shared" si="13041"/>
        <v>0</v>
      </c>
      <c r="AC711" s="165">
        <f t="shared" si="13072"/>
        <v>0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36</v>
      </c>
      <c r="BJ711" s="123">
        <f>B711/B715</f>
        <v>0</v>
      </c>
      <c r="BK711" s="124">
        <f t="shared" ref="BK711" si="13591">C711/C715</f>
        <v>0</v>
      </c>
      <c r="BL711" s="125">
        <f t="shared" ref="BL711" si="13592">D711/D715</f>
        <v>0</v>
      </c>
      <c r="BM711" s="126">
        <f t="shared" ref="BM711" si="13593">E711/E715</f>
        <v>0</v>
      </c>
      <c r="BN711" s="123">
        <f t="shared" ref="BN711" si="13594">F711/F715</f>
        <v>0</v>
      </c>
      <c r="BO711" s="124">
        <f t="shared" ref="BO711" si="13595">G711/G715</f>
        <v>0</v>
      </c>
      <c r="BP711" s="125">
        <f t="shared" ref="BP711" si="13596">H711/H715</f>
        <v>0</v>
      </c>
      <c r="BQ711" s="126">
        <f t="shared" ref="BQ711" si="13597">I711/I715</f>
        <v>0</v>
      </c>
      <c r="BR711" s="123">
        <f t="shared" ref="BR711" si="13598">J711/J715</f>
        <v>0</v>
      </c>
      <c r="BS711" s="124">
        <f t="shared" ref="BS711" si="13599">K711/K715</f>
        <v>0</v>
      </c>
      <c r="BT711" s="125">
        <f t="shared" ref="BT711" si="13600">L711/L715</f>
        <v>0</v>
      </c>
      <c r="BU711" s="123">
        <f t="shared" ref="BU711" si="13601">M711/M715</f>
        <v>0</v>
      </c>
      <c r="BV711" s="127">
        <f t="shared" ref="BV711" si="13602">N711/N715</f>
        <v>0</v>
      </c>
      <c r="BW711" s="128">
        <f t="shared" ref="BW711" si="13603">O711/O715</f>
        <v>0</v>
      </c>
      <c r="BX711" s="123">
        <f t="shared" ref="BX711" si="13604">P711/P715</f>
        <v>0</v>
      </c>
      <c r="BY711" s="124">
        <f t="shared" ref="BY711" si="13605">Q711/Q715</f>
        <v>0</v>
      </c>
      <c r="BZ711" s="125">
        <f t="shared" ref="BZ711" si="13606">R711/R715</f>
        <v>0</v>
      </c>
      <c r="CA711" s="126">
        <f t="shared" ref="CA711" si="13607">S711/S715</f>
        <v>0</v>
      </c>
      <c r="CB711" s="123">
        <f t="shared" ref="CB711" si="13608">T711/T715</f>
        <v>0</v>
      </c>
      <c r="CC711" s="124">
        <f t="shared" ref="CC711" si="13609">U711/U715</f>
        <v>0</v>
      </c>
      <c r="CD711" s="125">
        <f t="shared" ref="CD711" si="13610">V711/V715</f>
        <v>0</v>
      </c>
      <c r="CE711" s="126">
        <f t="shared" ref="CE711" si="13611">W711/W715</f>
        <v>0</v>
      </c>
      <c r="CF711" s="123">
        <f t="shared" ref="CF711" si="13612">X711/X715</f>
        <v>0</v>
      </c>
      <c r="CG711" s="124">
        <f t="shared" ref="CG711" si="13613">Y711/Y715</f>
        <v>0</v>
      </c>
      <c r="CH711" s="125">
        <f t="shared" ref="CH711" si="13614">Z711/Z715</f>
        <v>0</v>
      </c>
      <c r="CI711" s="123">
        <f t="shared" ref="CI711" si="13615">AA711/AA715</f>
        <v>0</v>
      </c>
      <c r="CJ711" s="129">
        <f t="shared" ref="CJ711" si="13616">AB711/AB715</f>
        <v>0</v>
      </c>
      <c r="CK711" s="130">
        <f t="shared" ref="CK711" si="13617">AC711/AC715</f>
        <v>0</v>
      </c>
    </row>
    <row r="712" spans="1:89" x14ac:dyDescent="0.25">
      <c r="A712" s="131" t="s">
        <v>37</v>
      </c>
      <c r="B712" s="56">
        <v>0</v>
      </c>
      <c r="C712" s="57">
        <v>0</v>
      </c>
      <c r="D712" s="133">
        <v>0</v>
      </c>
      <c r="E712" s="134">
        <v>0</v>
      </c>
      <c r="F712" s="132">
        <v>0</v>
      </c>
      <c r="G712" s="135">
        <v>0</v>
      </c>
      <c r="H712" s="133">
        <v>0</v>
      </c>
      <c r="I712" s="134">
        <v>0</v>
      </c>
      <c r="J712" s="132">
        <v>0</v>
      </c>
      <c r="K712" s="135">
        <v>0</v>
      </c>
      <c r="L712" s="133">
        <v>0</v>
      </c>
      <c r="M712" s="132">
        <v>0</v>
      </c>
      <c r="N712" s="136">
        <v>0</v>
      </c>
      <c r="O712" s="137">
        <v>0</v>
      </c>
      <c r="P712" s="132">
        <v>0</v>
      </c>
      <c r="Q712" s="135">
        <v>0</v>
      </c>
      <c r="R712" s="133">
        <v>0</v>
      </c>
      <c r="S712" s="134">
        <v>0</v>
      </c>
      <c r="T712" s="132">
        <v>0</v>
      </c>
      <c r="U712" s="135">
        <v>0</v>
      </c>
      <c r="V712" s="133">
        <v>0</v>
      </c>
      <c r="W712" s="134">
        <v>0</v>
      </c>
      <c r="X712" s="132">
        <v>0</v>
      </c>
      <c r="Y712" s="135">
        <v>0</v>
      </c>
      <c r="Z712" s="138">
        <v>0</v>
      </c>
      <c r="AA712" s="2">
        <v>0</v>
      </c>
      <c r="AB712" s="162">
        <f t="shared" si="13041"/>
        <v>0</v>
      </c>
      <c r="AC712" s="165">
        <f t="shared" si="13072"/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37</v>
      </c>
      <c r="BJ712" s="123">
        <f>B712/B715</f>
        <v>0</v>
      </c>
      <c r="BK712" s="124">
        <f t="shared" ref="BK712" si="13618">C712/C715</f>
        <v>0</v>
      </c>
      <c r="BL712" s="125">
        <f t="shared" ref="BL712" si="13619">D712/D715</f>
        <v>0</v>
      </c>
      <c r="BM712" s="126">
        <f t="shared" ref="BM712" si="13620">E712/E715</f>
        <v>0</v>
      </c>
      <c r="BN712" s="123">
        <f t="shared" ref="BN712" si="13621">F712/F715</f>
        <v>0</v>
      </c>
      <c r="BO712" s="124">
        <f t="shared" ref="BO712" si="13622">G712/G715</f>
        <v>0</v>
      </c>
      <c r="BP712" s="125">
        <f t="shared" ref="BP712" si="13623">H712/H715</f>
        <v>0</v>
      </c>
      <c r="BQ712" s="126">
        <f t="shared" ref="BQ712" si="13624">I712/I715</f>
        <v>0</v>
      </c>
      <c r="BR712" s="123">
        <f t="shared" ref="BR712" si="13625">J712/J715</f>
        <v>0</v>
      </c>
      <c r="BS712" s="124">
        <f t="shared" ref="BS712" si="13626">K712/K715</f>
        <v>0</v>
      </c>
      <c r="BT712" s="125">
        <f t="shared" ref="BT712" si="13627">L712/L715</f>
        <v>0</v>
      </c>
      <c r="BU712" s="123">
        <f t="shared" ref="BU712" si="13628">M712/M715</f>
        <v>0</v>
      </c>
      <c r="BV712" s="127">
        <f t="shared" ref="BV712" si="13629">N712/N715</f>
        <v>0</v>
      </c>
      <c r="BW712" s="128">
        <f t="shared" ref="BW712" si="13630">O712/O715</f>
        <v>0</v>
      </c>
      <c r="BX712" s="123">
        <f t="shared" ref="BX712" si="13631">P712/P715</f>
        <v>0</v>
      </c>
      <c r="BY712" s="124">
        <f t="shared" ref="BY712" si="13632">Q712/Q715</f>
        <v>0</v>
      </c>
      <c r="BZ712" s="125">
        <f t="shared" ref="BZ712" si="13633">R712/R715</f>
        <v>0</v>
      </c>
      <c r="CA712" s="126">
        <f t="shared" ref="CA712" si="13634">S712/S715</f>
        <v>0</v>
      </c>
      <c r="CB712" s="123">
        <f t="shared" ref="CB712" si="13635">T712/T715</f>
        <v>0</v>
      </c>
      <c r="CC712" s="124">
        <f t="shared" ref="CC712" si="13636">U712/U715</f>
        <v>0</v>
      </c>
      <c r="CD712" s="125">
        <f t="shared" ref="CD712" si="13637">V712/V715</f>
        <v>0</v>
      </c>
      <c r="CE712" s="126">
        <f t="shared" ref="CE712" si="13638">W712/W715</f>
        <v>0</v>
      </c>
      <c r="CF712" s="123">
        <f t="shared" ref="CF712" si="13639">X712/X715</f>
        <v>0</v>
      </c>
      <c r="CG712" s="124">
        <f t="shared" ref="CG712" si="13640">Y712/Y715</f>
        <v>0</v>
      </c>
      <c r="CH712" s="125">
        <f t="shared" ref="CH712" si="13641">Z712/Z715</f>
        <v>0</v>
      </c>
      <c r="CI712" s="123">
        <f t="shared" ref="CI712" si="13642">AA712/AA715</f>
        <v>0</v>
      </c>
      <c r="CJ712" s="129">
        <f t="shared" ref="CJ712" si="13643">AB712/AB715</f>
        <v>0</v>
      </c>
      <c r="CK712" s="130">
        <f t="shared" ref="CK712" si="13644">AC712/AC715</f>
        <v>0</v>
      </c>
    </row>
    <row r="713" spans="1:89" x14ac:dyDescent="0.25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2">
        <f t="shared" si="13041"/>
        <v>0</v>
      </c>
      <c r="AC713" s="165">
        <f t="shared" si="13072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38</v>
      </c>
      <c r="BJ713" s="123">
        <f>B713/B715</f>
        <v>0</v>
      </c>
      <c r="BK713" s="124">
        <f t="shared" ref="BK713" si="13645">C713/C715</f>
        <v>0</v>
      </c>
      <c r="BL713" s="125">
        <f t="shared" ref="BL713" si="13646">D713/D715</f>
        <v>0</v>
      </c>
      <c r="BM713" s="126">
        <f t="shared" ref="BM713" si="13647">E713/E715</f>
        <v>0</v>
      </c>
      <c r="BN713" s="123">
        <f t="shared" ref="BN713" si="13648">F713/F715</f>
        <v>0</v>
      </c>
      <c r="BO713" s="124">
        <f t="shared" ref="BO713" si="13649">G713/G715</f>
        <v>0</v>
      </c>
      <c r="BP713" s="125">
        <f t="shared" ref="BP713" si="13650">H713/H715</f>
        <v>0</v>
      </c>
      <c r="BQ713" s="126">
        <f t="shared" ref="BQ713" si="13651">I713/I715</f>
        <v>0</v>
      </c>
      <c r="BR713" s="123">
        <f t="shared" ref="BR713" si="13652">J713/J715</f>
        <v>0</v>
      </c>
      <c r="BS713" s="124">
        <f t="shared" ref="BS713" si="13653">K713/K715</f>
        <v>0</v>
      </c>
      <c r="BT713" s="125">
        <f t="shared" ref="BT713" si="13654">L713/L715</f>
        <v>0</v>
      </c>
      <c r="BU713" s="123">
        <f t="shared" ref="BU713" si="13655">M713/M715</f>
        <v>0</v>
      </c>
      <c r="BV713" s="127">
        <f t="shared" ref="BV713" si="13656">N713/N715</f>
        <v>0</v>
      </c>
      <c r="BW713" s="128">
        <f t="shared" ref="BW713" si="13657">O713/O715</f>
        <v>0</v>
      </c>
      <c r="BX713" s="123">
        <f t="shared" ref="BX713" si="13658">P713/P715</f>
        <v>0</v>
      </c>
      <c r="BY713" s="124">
        <f t="shared" ref="BY713" si="13659">Q713/Q715</f>
        <v>0</v>
      </c>
      <c r="BZ713" s="125">
        <f t="shared" ref="BZ713" si="13660">R713/R715</f>
        <v>0</v>
      </c>
      <c r="CA713" s="126">
        <f t="shared" ref="CA713" si="13661">S713/S715</f>
        <v>0</v>
      </c>
      <c r="CB713" s="123">
        <f t="shared" ref="CB713" si="13662">T713/T715</f>
        <v>0</v>
      </c>
      <c r="CC713" s="124">
        <f t="shared" ref="CC713" si="13663">U713/U715</f>
        <v>0</v>
      </c>
      <c r="CD713" s="125">
        <f t="shared" ref="CD713" si="13664">V713/V715</f>
        <v>0</v>
      </c>
      <c r="CE713" s="126">
        <f t="shared" ref="CE713" si="13665">W713/W715</f>
        <v>0</v>
      </c>
      <c r="CF713" s="123">
        <f t="shared" ref="CF713" si="13666">X713/X715</f>
        <v>0</v>
      </c>
      <c r="CG713" s="124">
        <f t="shared" ref="CG713" si="13667">Y713/Y715</f>
        <v>0</v>
      </c>
      <c r="CH713" s="125">
        <f t="shared" ref="CH713" si="13668">Z713/Z715</f>
        <v>0</v>
      </c>
      <c r="CI713" s="123">
        <f t="shared" ref="CI713" si="13669">AA713/AA715</f>
        <v>0</v>
      </c>
      <c r="CJ713" s="129">
        <f t="shared" ref="CJ713" si="13670">AB713/AB715</f>
        <v>0</v>
      </c>
      <c r="CK713" s="130">
        <f t="shared" ref="CK713" si="13671">AC713/AC715</f>
        <v>0</v>
      </c>
    </row>
    <row r="714" spans="1:89" ht="13.8" thickBot="1" x14ac:dyDescent="0.3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2">
        <f t="shared" si="13041"/>
        <v>0</v>
      </c>
      <c r="AC714" s="165">
        <f t="shared" si="13072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39</v>
      </c>
      <c r="BJ714" s="123">
        <f>B714/B715</f>
        <v>0</v>
      </c>
      <c r="BK714" s="124">
        <f t="shared" ref="BK714" si="13672">C714/C715</f>
        <v>0</v>
      </c>
      <c r="BL714" s="125">
        <f t="shared" ref="BL714" si="13673">D714/D715</f>
        <v>0</v>
      </c>
      <c r="BM714" s="126">
        <f t="shared" ref="BM714" si="13674">E714/E715</f>
        <v>0</v>
      </c>
      <c r="BN714" s="123">
        <f t="shared" ref="BN714" si="13675">F714/F715</f>
        <v>0</v>
      </c>
      <c r="BO714" s="124">
        <f t="shared" ref="BO714" si="13676">G714/G715</f>
        <v>0</v>
      </c>
      <c r="BP714" s="125">
        <f t="shared" ref="BP714" si="13677">H714/H715</f>
        <v>0</v>
      </c>
      <c r="BQ714" s="126">
        <f t="shared" ref="BQ714" si="13678">I714/I715</f>
        <v>0</v>
      </c>
      <c r="BR714" s="123">
        <f t="shared" ref="BR714" si="13679">J714/J715</f>
        <v>0</v>
      </c>
      <c r="BS714" s="124">
        <f t="shared" ref="BS714" si="13680">K714/K715</f>
        <v>0</v>
      </c>
      <c r="BT714" s="125">
        <f t="shared" ref="BT714" si="13681">L714/L715</f>
        <v>0</v>
      </c>
      <c r="BU714" s="123">
        <f t="shared" ref="BU714" si="13682">M714/M715</f>
        <v>0</v>
      </c>
      <c r="BV714" s="127">
        <f t="shared" ref="BV714" si="13683">N714/N715</f>
        <v>0</v>
      </c>
      <c r="BW714" s="128">
        <f t="shared" ref="BW714" si="13684">O714/O715</f>
        <v>0</v>
      </c>
      <c r="BX714" s="123">
        <f t="shared" ref="BX714" si="13685">P714/P715</f>
        <v>0</v>
      </c>
      <c r="BY714" s="124">
        <f t="shared" ref="BY714" si="13686">Q714/Q715</f>
        <v>0</v>
      </c>
      <c r="BZ714" s="125">
        <f t="shared" ref="BZ714" si="13687">R714/R715</f>
        <v>0</v>
      </c>
      <c r="CA714" s="126">
        <f t="shared" ref="CA714" si="13688">S714/S715</f>
        <v>0</v>
      </c>
      <c r="CB714" s="123">
        <f t="shared" ref="CB714" si="13689">T714/T715</f>
        <v>0</v>
      </c>
      <c r="CC714" s="124">
        <f t="shared" ref="CC714" si="13690">U714/U715</f>
        <v>0</v>
      </c>
      <c r="CD714" s="125">
        <f t="shared" ref="CD714" si="13691">V714/V715</f>
        <v>0</v>
      </c>
      <c r="CE714" s="126">
        <f t="shared" ref="CE714" si="13692">W714/W715</f>
        <v>0</v>
      </c>
      <c r="CF714" s="123">
        <f t="shared" ref="CF714" si="13693">X714/X715</f>
        <v>0</v>
      </c>
      <c r="CG714" s="124">
        <f t="shared" ref="CG714" si="13694">Y714/Y715</f>
        <v>0</v>
      </c>
      <c r="CH714" s="125">
        <f t="shared" ref="CH714" si="13695">Z714/Z715</f>
        <v>0</v>
      </c>
      <c r="CI714" s="123">
        <f t="shared" ref="CI714" si="13696">AA714/AA715</f>
        <v>0</v>
      </c>
      <c r="CJ714" s="129">
        <f t="shared" ref="CJ714" si="13697">AB714/AB715</f>
        <v>0</v>
      </c>
      <c r="CK714" s="130">
        <f t="shared" ref="CK714" si="13698">AC714/AC715</f>
        <v>0</v>
      </c>
    </row>
    <row r="715" spans="1:89" ht="14.4" thickTop="1" thickBot="1" x14ac:dyDescent="0.3">
      <c r="A715" s="251" t="s">
        <v>13</v>
      </c>
      <c r="B715" s="14">
        <f t="shared" ref="B715:AA715" si="13699">SUM(B692:B714)</f>
        <v>41363</v>
      </c>
      <c r="C715" s="1">
        <f t="shared" si="13699"/>
        <v>39925</v>
      </c>
      <c r="D715" s="14">
        <f t="shared" si="13699"/>
        <v>23012</v>
      </c>
      <c r="E715" s="1">
        <f t="shared" si="13699"/>
        <v>20821</v>
      </c>
      <c r="F715" s="14">
        <f t="shared" si="13699"/>
        <v>25720</v>
      </c>
      <c r="G715" s="1">
        <f t="shared" si="13699"/>
        <v>24736</v>
      </c>
      <c r="H715" s="14">
        <f t="shared" si="13699"/>
        <v>44255</v>
      </c>
      <c r="I715" s="1">
        <f t="shared" si="13699"/>
        <v>51021</v>
      </c>
      <c r="J715" s="14">
        <f t="shared" si="13699"/>
        <v>8748</v>
      </c>
      <c r="K715" s="1">
        <f t="shared" si="13699"/>
        <v>8876</v>
      </c>
      <c r="L715" s="14">
        <f t="shared" si="13699"/>
        <v>29896</v>
      </c>
      <c r="M715" s="1">
        <f t="shared" si="13699"/>
        <v>31035</v>
      </c>
      <c r="N715" s="14">
        <f t="shared" si="13699"/>
        <v>47871</v>
      </c>
      <c r="O715" s="1">
        <f t="shared" si="13699"/>
        <v>47175</v>
      </c>
      <c r="P715" s="14">
        <f t="shared" si="13699"/>
        <v>27893</v>
      </c>
      <c r="Q715" s="1">
        <f t="shared" si="13699"/>
        <v>27050</v>
      </c>
      <c r="R715" s="14">
        <f t="shared" si="13699"/>
        <v>32997</v>
      </c>
      <c r="S715" s="1">
        <f t="shared" si="13699"/>
        <v>33410</v>
      </c>
      <c r="T715" s="14">
        <f t="shared" si="13699"/>
        <v>11104</v>
      </c>
      <c r="U715" s="1">
        <f t="shared" si="13699"/>
        <v>10959</v>
      </c>
      <c r="V715" s="14">
        <f t="shared" si="13699"/>
        <v>35276</v>
      </c>
      <c r="W715" s="1">
        <f t="shared" si="13699"/>
        <v>40332</v>
      </c>
      <c r="X715" s="14">
        <f t="shared" si="13699"/>
        <v>27681</v>
      </c>
      <c r="Y715" s="1">
        <f t="shared" si="13699"/>
        <v>16448</v>
      </c>
      <c r="Z715" s="14">
        <f t="shared" si="13699"/>
        <v>54729</v>
      </c>
      <c r="AA715" s="1">
        <f t="shared" si="13699"/>
        <v>57859</v>
      </c>
      <c r="AB715" s="166">
        <f t="shared" ref="AB715:AC715" si="13700">SUM(AB691:AB714)</f>
        <v>410545</v>
      </c>
      <c r="AC715" s="167">
        <f t="shared" si="13700"/>
        <v>409647</v>
      </c>
      <c r="BI715" s="251" t="s">
        <v>13</v>
      </c>
      <c r="BJ715" s="147">
        <f>SUM(BJ691:BJ714)</f>
        <v>0.99999999999999978</v>
      </c>
      <c r="BK715" s="148">
        <f t="shared" ref="BK715:CK715" si="13701">SUM(BK691:BK714)</f>
        <v>1.0000000000000002</v>
      </c>
      <c r="BL715" s="147">
        <f t="shared" si="13701"/>
        <v>1</v>
      </c>
      <c r="BM715" s="148">
        <f t="shared" si="13701"/>
        <v>1</v>
      </c>
      <c r="BN715" s="147">
        <f t="shared" si="13701"/>
        <v>1</v>
      </c>
      <c r="BO715" s="148">
        <f t="shared" si="13701"/>
        <v>1.0000000000000002</v>
      </c>
      <c r="BP715" s="147">
        <f t="shared" si="13701"/>
        <v>1</v>
      </c>
      <c r="BQ715" s="148">
        <f t="shared" si="13701"/>
        <v>0.99999999999999989</v>
      </c>
      <c r="BR715" s="147">
        <f t="shared" si="13701"/>
        <v>1.0000000000000002</v>
      </c>
      <c r="BS715" s="148">
        <f t="shared" si="13701"/>
        <v>0.99999999999999978</v>
      </c>
      <c r="BT715" s="147">
        <f t="shared" si="13701"/>
        <v>1</v>
      </c>
      <c r="BU715" s="148">
        <f t="shared" si="13701"/>
        <v>1</v>
      </c>
      <c r="BV715" s="147">
        <f t="shared" si="13701"/>
        <v>1</v>
      </c>
      <c r="BW715" s="148">
        <f t="shared" si="13701"/>
        <v>1</v>
      </c>
      <c r="BX715" s="147">
        <f t="shared" si="13701"/>
        <v>1.0000000000000002</v>
      </c>
      <c r="BY715" s="148">
        <f t="shared" si="13701"/>
        <v>1</v>
      </c>
      <c r="BZ715" s="147">
        <f t="shared" si="13701"/>
        <v>0.99999999999999989</v>
      </c>
      <c r="CA715" s="148">
        <f t="shared" si="13701"/>
        <v>1</v>
      </c>
      <c r="CB715" s="147">
        <f t="shared" si="13701"/>
        <v>0.99999999999999989</v>
      </c>
      <c r="CC715" s="148">
        <f t="shared" si="13701"/>
        <v>0.99999999999999978</v>
      </c>
      <c r="CD715" s="147">
        <f t="shared" si="13701"/>
        <v>0.99999999999999989</v>
      </c>
      <c r="CE715" s="148">
        <f t="shared" si="13701"/>
        <v>1.0000000000000002</v>
      </c>
      <c r="CF715" s="147">
        <f t="shared" si="13701"/>
        <v>1</v>
      </c>
      <c r="CG715" s="148">
        <f t="shared" si="13701"/>
        <v>1</v>
      </c>
      <c r="CH715" s="147">
        <f t="shared" si="13701"/>
        <v>0.99999999999999978</v>
      </c>
      <c r="CI715" s="148">
        <f t="shared" si="13701"/>
        <v>1</v>
      </c>
      <c r="CJ715" s="147">
        <f t="shared" si="13701"/>
        <v>1.0000000000000002</v>
      </c>
      <c r="CK715" s="148">
        <f t="shared" si="13701"/>
        <v>1</v>
      </c>
    </row>
    <row r="716" spans="1:89" ht="13.8" thickTop="1" x14ac:dyDescent="0.25">
      <c r="A716" s="178"/>
    </row>
    <row r="718" spans="1:89" x14ac:dyDescent="0.25">
      <c r="A718" s="299">
        <f>+A687+1</f>
        <v>45254</v>
      </c>
      <c r="B718" s="299"/>
      <c r="C718" s="299"/>
      <c r="D718" s="299"/>
      <c r="BI718" s="298">
        <f>+BI656+2</f>
        <v>45254</v>
      </c>
      <c r="BJ718" s="298"/>
      <c r="BK718" s="298"/>
      <c r="BL718" s="298"/>
    </row>
    <row r="719" spans="1:89" ht="13.8" thickBot="1" x14ac:dyDescent="0.3">
      <c r="AE719" t="s">
        <v>84</v>
      </c>
    </row>
    <row r="720" spans="1:89" ht="14.4" thickTop="1" thickBot="1" x14ac:dyDescent="0.3">
      <c r="A720" s="290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0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0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5">
      <c r="A721" s="291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68" t="s">
        <v>14</v>
      </c>
      <c r="AC721" s="169" t="s">
        <v>15</v>
      </c>
      <c r="AE721" s="291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68" t="s">
        <v>14</v>
      </c>
      <c r="BG721" s="169" t="s">
        <v>15</v>
      </c>
      <c r="BI721" s="291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8" thickTop="1" x14ac:dyDescent="0.25">
      <c r="A722" s="119" t="s">
        <v>16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1"/>
      <c r="AA722" s="176"/>
      <c r="AB722" s="162">
        <f t="shared" ref="AB722:AB745" si="13702">B722+D722+F722+H722+J722+L722+N722+P722+R722+T722+V722+X722+Z722</f>
        <v>0</v>
      </c>
      <c r="AC722" s="163">
        <f>C722+E722+G722+I722+K722+M722+O722+Q722+S722+U722+W722+Y722+AA722</f>
        <v>0</v>
      </c>
      <c r="AE722" s="254" t="str">
        <f>$AE$9</f>
        <v>07:00 - 07:59</v>
      </c>
      <c r="AF722" s="120">
        <f t="shared" ref="AF722:AO724" si="13703">SUMIF($A$9:$A$32,$AE722,B$722:B$745)</f>
        <v>4812</v>
      </c>
      <c r="AG722" s="177">
        <f t="shared" si="13703"/>
        <v>1725</v>
      </c>
      <c r="AH722" s="121">
        <f t="shared" si="13703"/>
        <v>2148</v>
      </c>
      <c r="AI722" s="172">
        <f t="shared" si="13703"/>
        <v>1587</v>
      </c>
      <c r="AJ722" s="120">
        <f t="shared" si="13703"/>
        <v>3014</v>
      </c>
      <c r="AK722" s="122">
        <f t="shared" si="13703"/>
        <v>1353</v>
      </c>
      <c r="AL722" s="121">
        <f t="shared" si="13703"/>
        <v>3913</v>
      </c>
      <c r="AM722" s="172">
        <f t="shared" si="13703"/>
        <v>2479</v>
      </c>
      <c r="AN722" s="120">
        <f t="shared" si="13703"/>
        <v>383</v>
      </c>
      <c r="AO722" s="122">
        <f t="shared" si="13703"/>
        <v>1285</v>
      </c>
      <c r="AP722" s="121">
        <f t="shared" ref="AP722:AY724" si="13704">SUMIF($A$9:$A$32,$AE722,L$722:L$745)</f>
        <v>1037</v>
      </c>
      <c r="AQ722" s="120">
        <f t="shared" si="13704"/>
        <v>4031</v>
      </c>
      <c r="AR722" s="171">
        <f t="shared" si="13704"/>
        <v>3023</v>
      </c>
      <c r="AS722" s="173">
        <f t="shared" si="13704"/>
        <v>4514</v>
      </c>
      <c r="AT722" s="120">
        <f t="shared" si="13704"/>
        <v>2530</v>
      </c>
      <c r="AU722" s="122">
        <f t="shared" si="13704"/>
        <v>2226</v>
      </c>
      <c r="AV722" s="121">
        <f t="shared" si="13704"/>
        <v>3242</v>
      </c>
      <c r="AW722" s="172">
        <f t="shared" si="13704"/>
        <v>2217</v>
      </c>
      <c r="AX722" s="120">
        <f t="shared" si="13704"/>
        <v>454</v>
      </c>
      <c r="AY722" s="122">
        <f t="shared" si="13704"/>
        <v>1966</v>
      </c>
      <c r="AZ722" s="121">
        <f t="shared" ref="AZ722:BE724" si="13705">SUMIF($A$9:$A$32,$AE722,V$722:V$745)</f>
        <v>1303</v>
      </c>
      <c r="BA722" s="172">
        <f t="shared" si="13705"/>
        <v>3799</v>
      </c>
      <c r="BB722" s="120">
        <f t="shared" si="13705"/>
        <v>2131</v>
      </c>
      <c r="BC722" s="122">
        <f t="shared" si="13705"/>
        <v>2113</v>
      </c>
      <c r="BD722" s="21">
        <f t="shared" si="13705"/>
        <v>5223</v>
      </c>
      <c r="BE722" s="176">
        <f t="shared" si="13705"/>
        <v>2911</v>
      </c>
      <c r="BF722" s="162">
        <f>AF722+AH722+AJ722+AL722+AN722+AP722+AR722+AT722+AV722+AX722+AZ722+BB722+BD722</f>
        <v>33213</v>
      </c>
      <c r="BG722" s="163">
        <f>AG722+AI722+AK722+AM722+AO722+AQ722+AS722+AU722+AW722+AY722+BA722+BC722+BE722</f>
        <v>32206</v>
      </c>
      <c r="BI722" s="119" t="s">
        <v>16</v>
      </c>
      <c r="BJ722" s="123">
        <f>B722/B746</f>
        <v>0</v>
      </c>
      <c r="BK722" s="124">
        <f t="shared" ref="BK722" si="13706">C722/C746</f>
        <v>0</v>
      </c>
      <c r="BL722" s="125">
        <f t="shared" ref="BL722" si="13707">D722/D746</f>
        <v>0</v>
      </c>
      <c r="BM722" s="126">
        <f t="shared" ref="BM722" si="13708">E722/E746</f>
        <v>0</v>
      </c>
      <c r="BN722" s="123">
        <f t="shared" ref="BN722" si="13709">F722/F746</f>
        <v>0</v>
      </c>
      <c r="BO722" s="124">
        <f t="shared" ref="BO722" si="13710">G722/G746</f>
        <v>0</v>
      </c>
      <c r="BP722" s="125">
        <f t="shared" ref="BP722" si="13711">H722/H746</f>
        <v>0</v>
      </c>
      <c r="BQ722" s="126">
        <f t="shared" ref="BQ722" si="13712">I722/I746</f>
        <v>0</v>
      </c>
      <c r="BR722" s="123">
        <f t="shared" ref="BR722" si="13713">J722/J746</f>
        <v>0</v>
      </c>
      <c r="BS722" s="124">
        <f t="shared" ref="BS722" si="13714">K722/K746</f>
        <v>0</v>
      </c>
      <c r="BT722" s="125">
        <f t="shared" ref="BT722" si="13715">L722/L746</f>
        <v>0</v>
      </c>
      <c r="BU722" s="123">
        <f t="shared" ref="BU722" si="13716">M722/M746</f>
        <v>0</v>
      </c>
      <c r="BV722" s="127">
        <f t="shared" ref="BV722" si="13717">N722/N746</f>
        <v>0</v>
      </c>
      <c r="BW722" s="128">
        <f t="shared" ref="BW722" si="13718">O722/O746</f>
        <v>0</v>
      </c>
      <c r="BX722" s="123">
        <f t="shared" ref="BX722" si="13719">P722/P746</f>
        <v>0</v>
      </c>
      <c r="BY722" s="124">
        <f t="shared" ref="BY722" si="13720">Q722/Q746</f>
        <v>0</v>
      </c>
      <c r="BZ722" s="125">
        <f t="shared" ref="BZ722" si="13721">R722/R746</f>
        <v>0</v>
      </c>
      <c r="CA722" s="126">
        <f t="shared" ref="CA722" si="13722">S722/S746</f>
        <v>0</v>
      </c>
      <c r="CB722" s="123">
        <f t="shared" ref="CB722" si="13723">T722/T746</f>
        <v>0</v>
      </c>
      <c r="CC722" s="124">
        <f t="shared" ref="CC722" si="13724">U722/U746</f>
        <v>0</v>
      </c>
      <c r="CD722" s="125">
        <f t="shared" ref="CD722" si="13725">V722/V746</f>
        <v>0</v>
      </c>
      <c r="CE722" s="126">
        <f t="shared" ref="CE722" si="13726">W722/W746</f>
        <v>0</v>
      </c>
      <c r="CF722" s="123">
        <f t="shared" ref="CF722" si="13727">X722/X746</f>
        <v>0</v>
      </c>
      <c r="CG722" s="124">
        <f t="shared" ref="CG722" si="13728">Y722/Y746</f>
        <v>0</v>
      </c>
      <c r="CH722" s="125">
        <f t="shared" ref="CH722" si="13729">Z722/Z746</f>
        <v>0</v>
      </c>
      <c r="CI722" s="123">
        <f t="shared" ref="CI722" si="13730">AA722/AA746</f>
        <v>0</v>
      </c>
      <c r="CJ722" s="129">
        <f t="shared" ref="CJ722" si="13731">AB722/AB746</f>
        <v>0</v>
      </c>
      <c r="CK722" s="130">
        <f t="shared" ref="CK722" si="13732">AC722/AC746</f>
        <v>0</v>
      </c>
    </row>
    <row r="723" spans="1:89" x14ac:dyDescent="0.25">
      <c r="A723" s="131" t="s">
        <v>17</v>
      </c>
      <c r="B723" s="180">
        <v>548</v>
      </c>
      <c r="C723" s="181">
        <v>0</v>
      </c>
      <c r="D723" s="182">
        <v>468</v>
      </c>
      <c r="E723" s="183">
        <v>1</v>
      </c>
      <c r="F723" s="180">
        <v>566</v>
      </c>
      <c r="G723" s="184">
        <v>8</v>
      </c>
      <c r="H723" s="182">
        <v>566</v>
      </c>
      <c r="I723" s="183">
        <v>40</v>
      </c>
      <c r="J723" s="180">
        <v>22</v>
      </c>
      <c r="K723" s="184">
        <v>29</v>
      </c>
      <c r="L723" s="182">
        <v>53</v>
      </c>
      <c r="M723" s="180">
        <v>147</v>
      </c>
      <c r="N723" s="185">
        <v>245</v>
      </c>
      <c r="O723" s="186">
        <v>213</v>
      </c>
      <c r="P723" s="180">
        <v>112</v>
      </c>
      <c r="Q723" s="184">
        <v>100</v>
      </c>
      <c r="R723" s="182">
        <v>80</v>
      </c>
      <c r="S723" s="183">
        <v>155</v>
      </c>
      <c r="T723" s="180">
        <v>0</v>
      </c>
      <c r="U723" s="184">
        <v>48</v>
      </c>
      <c r="V723" s="182">
        <v>24</v>
      </c>
      <c r="W723" s="183">
        <v>137</v>
      </c>
      <c r="X723" s="180">
        <v>7</v>
      </c>
      <c r="Y723" s="184">
        <v>83</v>
      </c>
      <c r="Z723" s="182">
        <v>21</v>
      </c>
      <c r="AA723" s="180">
        <v>193</v>
      </c>
      <c r="AB723" s="162">
        <f t="shared" si="13702"/>
        <v>2712</v>
      </c>
      <c r="AC723" s="165">
        <f t="shared" ref="AC723:AC745" si="13733">SUM(C723,E723,G723,I723,K723,M723,O723,Q723,S723,U723,W723,Y723,AA723)</f>
        <v>1154</v>
      </c>
      <c r="AE723" s="256" t="str">
        <f>$AE$10</f>
        <v>08:00 - 08:59</v>
      </c>
      <c r="AF723" s="120">
        <f t="shared" si="13703"/>
        <v>3732</v>
      </c>
      <c r="AG723" s="181">
        <f t="shared" si="13703"/>
        <v>1382</v>
      </c>
      <c r="AH723" s="182">
        <f t="shared" si="13703"/>
        <v>1959</v>
      </c>
      <c r="AI723" s="183">
        <f t="shared" si="13703"/>
        <v>1386</v>
      </c>
      <c r="AJ723" s="180">
        <f t="shared" si="13703"/>
        <v>2139</v>
      </c>
      <c r="AK723" s="184">
        <f t="shared" si="13703"/>
        <v>1119</v>
      </c>
      <c r="AL723" s="182">
        <f t="shared" si="13703"/>
        <v>3323</v>
      </c>
      <c r="AM723" s="183">
        <f t="shared" si="13703"/>
        <v>2371</v>
      </c>
      <c r="AN723" s="180">
        <f t="shared" si="13703"/>
        <v>275</v>
      </c>
      <c r="AO723" s="184">
        <f t="shared" si="13703"/>
        <v>1032</v>
      </c>
      <c r="AP723" s="182">
        <f t="shared" si="13704"/>
        <v>814</v>
      </c>
      <c r="AQ723" s="180">
        <f t="shared" si="13704"/>
        <v>4094</v>
      </c>
      <c r="AR723" s="185">
        <f t="shared" si="13704"/>
        <v>2195</v>
      </c>
      <c r="AS723" s="186">
        <f t="shared" si="13704"/>
        <v>4502</v>
      </c>
      <c r="AT723" s="180">
        <f t="shared" si="13704"/>
        <v>1902</v>
      </c>
      <c r="AU723" s="184">
        <f t="shared" si="13704"/>
        <v>2238</v>
      </c>
      <c r="AV723" s="182">
        <f t="shared" si="13704"/>
        <v>2760</v>
      </c>
      <c r="AW723" s="183">
        <f t="shared" si="13704"/>
        <v>1805</v>
      </c>
      <c r="AX723" s="180">
        <f t="shared" si="13704"/>
        <v>277</v>
      </c>
      <c r="AY723" s="184">
        <f t="shared" si="13704"/>
        <v>1373</v>
      </c>
      <c r="AZ723" s="182">
        <f t="shared" si="13705"/>
        <v>962</v>
      </c>
      <c r="BA723" s="183">
        <f t="shared" si="13705"/>
        <v>3447</v>
      </c>
      <c r="BB723" s="180">
        <f t="shared" si="13705"/>
        <v>1889</v>
      </c>
      <c r="BC723" s="184">
        <f t="shared" si="13705"/>
        <v>1899</v>
      </c>
      <c r="BD723" s="182">
        <f t="shared" si="13705"/>
        <v>4452</v>
      </c>
      <c r="BE723" s="180">
        <f t="shared" si="13705"/>
        <v>3079</v>
      </c>
      <c r="BF723" s="164">
        <f>SUM(AF723,AH723,AJ723,AL723,AN723,AP723,AR723,AT723,AV723,AX723,AZ723,BB723,BD723)</f>
        <v>26679</v>
      </c>
      <c r="BG723" s="165">
        <f>SUM(AG723,AI723,AK723,AM723,AO723,AQ723,AS723,AU723,AW723,AY723,BA723,BC723,BE723)</f>
        <v>29727</v>
      </c>
      <c r="BI723" s="131" t="s">
        <v>17</v>
      </c>
      <c r="BJ723" s="123">
        <f>B723/B746</f>
        <v>1.2589597500459475E-2</v>
      </c>
      <c r="BK723" s="124">
        <f t="shared" ref="BK723" si="13734">C723/C746</f>
        <v>0</v>
      </c>
      <c r="BL723" s="125">
        <f t="shared" ref="BL723" si="13735">D723/D746</f>
        <v>1.9723533378287257E-2</v>
      </c>
      <c r="BM723" s="126">
        <f t="shared" ref="BM723" si="13736">E723/E746</f>
        <v>4.8079234578585511E-5</v>
      </c>
      <c r="BN723" s="123">
        <f t="shared" ref="BN723" si="13737">F723/F746</f>
        <v>2.1261410164907405E-2</v>
      </c>
      <c r="BO723" s="124">
        <f t="shared" ref="BO723" si="13738">G723/G746</f>
        <v>3.1814205042551499E-4</v>
      </c>
      <c r="BP723" s="125">
        <f t="shared" ref="BP723" si="13739">H723/H746</f>
        <v>1.1991271371369251E-2</v>
      </c>
      <c r="BQ723" s="126">
        <f t="shared" ref="BQ723" si="13740">I723/I746</f>
        <v>7.4080933419761092E-4</v>
      </c>
      <c r="BR723" s="123">
        <f t="shared" ref="BR723" si="13741">J723/J746</f>
        <v>2.5354385156159962E-3</v>
      </c>
      <c r="BS723" s="124">
        <f t="shared" ref="BS723" si="13742">K723/K746</f>
        <v>3.2283201603027943E-3</v>
      </c>
      <c r="BT723" s="125">
        <f t="shared" ref="BT723" si="13743">L723/L746</f>
        <v>1.8751769034814605E-3</v>
      </c>
      <c r="BU723" s="123">
        <f t="shared" ref="BU723" si="13744">M723/M746</f>
        <v>4.5956169693938164E-3</v>
      </c>
      <c r="BV723" s="127">
        <f t="shared" ref="BV723" si="13745">N723/N746</f>
        <v>5.1355147043410819E-3</v>
      </c>
      <c r="BW723" s="128">
        <f t="shared" ref="BW723" si="13746">O723/O746</f>
        <v>4.3538694247986587E-3</v>
      </c>
      <c r="BX723" s="123">
        <f t="shared" ref="BX723" si="13747">P723/P746</f>
        <v>3.9008080245193648E-3</v>
      </c>
      <c r="BY723" s="124">
        <f t="shared" ref="BY723" si="13748">Q723/Q746</f>
        <v>3.7575620937135988E-3</v>
      </c>
      <c r="BZ723" s="125">
        <f t="shared" ref="BZ723" si="13749">R723/R746</f>
        <v>2.2386389075442132E-3</v>
      </c>
      <c r="CA723" s="126">
        <f t="shared" ref="CA723" si="13750">S723/S746</f>
        <v>4.6629162780903099E-3</v>
      </c>
      <c r="CB723" s="123">
        <f t="shared" ref="CB723" si="13751">T723/T746</f>
        <v>0</v>
      </c>
      <c r="CC723" s="124">
        <f t="shared" ref="CC723" si="13752">U723/U746</f>
        <v>4.479701353243117E-3</v>
      </c>
      <c r="CD723" s="125">
        <f t="shared" ref="CD723" si="13753">V723/V746</f>
        <v>7.1530758226037196E-4</v>
      </c>
      <c r="CE723" s="126">
        <f t="shared" ref="CE723" si="13754">W723/W746</f>
        <v>3.2432176506794184E-3</v>
      </c>
      <c r="CF723" s="123">
        <f t="shared" ref="CF723" si="13755">X723/X746</f>
        <v>2.3905470937777475E-4</v>
      </c>
      <c r="CG723" s="124">
        <f t="shared" ref="CG723" si="13756">Y723/Y746</f>
        <v>4.9664911440880808E-3</v>
      </c>
      <c r="CH723" s="125">
        <f t="shared" ref="CH723" si="13757">Z723/Z746</f>
        <v>3.6340982244834389E-4</v>
      </c>
      <c r="CI723" s="123">
        <f t="shared" ref="CI723" si="13758">AA723/AA746</f>
        <v>3.2140418658095889E-3</v>
      </c>
      <c r="CJ723" s="129">
        <f t="shared" ref="CJ723" si="13759">AB723/AB746</f>
        <v>6.4351560738903982E-3</v>
      </c>
      <c r="CK723" s="130">
        <f t="shared" ref="CK723" si="13760">AC723/AC746</f>
        <v>2.7457623892415605E-3</v>
      </c>
    </row>
    <row r="724" spans="1:89" ht="13.8" thickBot="1" x14ac:dyDescent="0.3">
      <c r="A724" s="139" t="s">
        <v>18</v>
      </c>
      <c r="B724" s="187">
        <v>2366</v>
      </c>
      <c r="C724" s="188">
        <v>640</v>
      </c>
      <c r="D724" s="189">
        <v>1599</v>
      </c>
      <c r="E724" s="190">
        <v>431</v>
      </c>
      <c r="F724" s="187">
        <v>1966</v>
      </c>
      <c r="G724" s="191">
        <v>477</v>
      </c>
      <c r="H724" s="189">
        <v>2298</v>
      </c>
      <c r="I724" s="190">
        <v>790</v>
      </c>
      <c r="J724" s="187">
        <v>110</v>
      </c>
      <c r="K724" s="191">
        <v>313</v>
      </c>
      <c r="L724" s="189">
        <v>440</v>
      </c>
      <c r="M724" s="187">
        <v>1552</v>
      </c>
      <c r="N724" s="192">
        <v>1659</v>
      </c>
      <c r="O724" s="193">
        <v>2016</v>
      </c>
      <c r="P724" s="187">
        <v>986</v>
      </c>
      <c r="Q724" s="191">
        <v>976</v>
      </c>
      <c r="R724" s="189">
        <v>1534</v>
      </c>
      <c r="S724" s="190">
        <v>1077</v>
      </c>
      <c r="T724" s="187">
        <v>107</v>
      </c>
      <c r="U724" s="191">
        <v>700</v>
      </c>
      <c r="V724" s="189">
        <v>623</v>
      </c>
      <c r="W724" s="190">
        <v>1546</v>
      </c>
      <c r="X724" s="187">
        <v>1022</v>
      </c>
      <c r="Y724" s="191">
        <v>848</v>
      </c>
      <c r="Z724" s="189">
        <v>2754</v>
      </c>
      <c r="AA724" s="187">
        <v>1462</v>
      </c>
      <c r="AB724" s="162">
        <f t="shared" si="13702"/>
        <v>17464</v>
      </c>
      <c r="AC724" s="165">
        <f t="shared" si="13733"/>
        <v>12828</v>
      </c>
      <c r="AE724" s="254">
        <f>$AE$11</f>
        <v>0</v>
      </c>
      <c r="AF724" s="120">
        <f t="shared" si="13703"/>
        <v>0</v>
      </c>
      <c r="AG724" s="188">
        <f t="shared" si="13703"/>
        <v>0</v>
      </c>
      <c r="AH724" s="189">
        <f t="shared" si="13703"/>
        <v>0</v>
      </c>
      <c r="AI724" s="190">
        <f t="shared" si="13703"/>
        <v>0</v>
      </c>
      <c r="AJ724" s="187">
        <f t="shared" si="13703"/>
        <v>0</v>
      </c>
      <c r="AK724" s="191">
        <f t="shared" si="13703"/>
        <v>0</v>
      </c>
      <c r="AL724" s="189">
        <f t="shared" si="13703"/>
        <v>0</v>
      </c>
      <c r="AM724" s="190">
        <f t="shared" si="13703"/>
        <v>0</v>
      </c>
      <c r="AN724" s="187">
        <f t="shared" si="13703"/>
        <v>0</v>
      </c>
      <c r="AO724" s="191">
        <f t="shared" si="13703"/>
        <v>0</v>
      </c>
      <c r="AP724" s="189">
        <f t="shared" si="13704"/>
        <v>0</v>
      </c>
      <c r="AQ724" s="187">
        <f t="shared" si="13704"/>
        <v>0</v>
      </c>
      <c r="AR724" s="192">
        <f t="shared" si="13704"/>
        <v>0</v>
      </c>
      <c r="AS724" s="193">
        <f t="shared" si="13704"/>
        <v>0</v>
      </c>
      <c r="AT724" s="187">
        <f t="shared" si="13704"/>
        <v>0</v>
      </c>
      <c r="AU724" s="191">
        <f t="shared" si="13704"/>
        <v>0</v>
      </c>
      <c r="AV724" s="189">
        <f t="shared" si="13704"/>
        <v>0</v>
      </c>
      <c r="AW724" s="190">
        <f t="shared" si="13704"/>
        <v>0</v>
      </c>
      <c r="AX724" s="187">
        <f t="shared" si="13704"/>
        <v>0</v>
      </c>
      <c r="AY724" s="191">
        <f t="shared" si="13704"/>
        <v>0</v>
      </c>
      <c r="AZ724" s="189">
        <f t="shared" si="13705"/>
        <v>0</v>
      </c>
      <c r="BA724" s="190">
        <f t="shared" si="13705"/>
        <v>0</v>
      </c>
      <c r="BB724" s="187">
        <f t="shared" si="13705"/>
        <v>0</v>
      </c>
      <c r="BC724" s="191">
        <f t="shared" si="13705"/>
        <v>0</v>
      </c>
      <c r="BD724" s="189">
        <f t="shared" si="13705"/>
        <v>0</v>
      </c>
      <c r="BE724" s="187">
        <f t="shared" si="13705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18</v>
      </c>
      <c r="BJ724" s="123">
        <f>B724/B746</f>
        <v>5.4355816945414442E-2</v>
      </c>
      <c r="BK724" s="124">
        <f t="shared" ref="BK724" si="13761">C724/C746</f>
        <v>1.5655577299412915E-2</v>
      </c>
      <c r="BL724" s="125">
        <f t="shared" ref="BL724" si="13762">D724/D746</f>
        <v>6.7388739042481452E-2</v>
      </c>
      <c r="BM724" s="126">
        <f t="shared" ref="BM724" si="13763">E724/E746</f>
        <v>2.0722150103370356E-2</v>
      </c>
      <c r="BN724" s="123">
        <f t="shared" ref="BN724" si="13764">F724/F746</f>
        <v>7.3851470643476955E-2</v>
      </c>
      <c r="BO724" s="124">
        <f t="shared" ref="BO724" si="13765">G724/G746</f>
        <v>1.8969219756621331E-2</v>
      </c>
      <c r="BP724" s="125">
        <f t="shared" ref="BP724" si="13766">H724/H746</f>
        <v>4.8685409207432043E-2</v>
      </c>
      <c r="BQ724" s="126">
        <f t="shared" ref="BQ724" si="13767">I724/I746</f>
        <v>1.4630984350402816E-2</v>
      </c>
      <c r="BR724" s="123">
        <f t="shared" ref="BR724" si="13768">J724/J746</f>
        <v>1.2677192578079982E-2</v>
      </c>
      <c r="BS724" s="124">
        <f t="shared" ref="BS724" si="13769">K724/K746</f>
        <v>3.4843593454302574E-2</v>
      </c>
      <c r="BT724" s="125">
        <f t="shared" ref="BT724" si="13770">L724/L746</f>
        <v>1.5567506368525332E-2</v>
      </c>
      <c r="BU724" s="123">
        <f t="shared" ref="BU724" si="13771">M724/M746</f>
        <v>4.8519711132647636E-2</v>
      </c>
      <c r="BV724" s="127">
        <f t="shared" ref="BV724" si="13772">N724/N746</f>
        <v>3.4774770997966754E-2</v>
      </c>
      <c r="BW724" s="128">
        <f t="shared" ref="BW724" si="13773">O724/O746</f>
        <v>4.1208454274150687E-2</v>
      </c>
      <c r="BX724" s="123">
        <f t="shared" ref="BX724" si="13774">P724/P746</f>
        <v>3.4341042073000837E-2</v>
      </c>
      <c r="BY724" s="124">
        <f t="shared" ref="BY724" si="13775">Q724/Q746</f>
        <v>3.6673806034644721E-2</v>
      </c>
      <c r="BZ724" s="125">
        <f t="shared" ref="BZ724" si="13776">R724/R746</f>
        <v>4.2925901052160285E-2</v>
      </c>
      <c r="CA724" s="126">
        <f t="shared" ref="CA724" si="13777">S724/S746</f>
        <v>3.2399747300021056E-2</v>
      </c>
      <c r="CB724" s="123">
        <f t="shared" ref="CB724" si="13778">T724/T746</f>
        <v>1.0055445916737149E-2</v>
      </c>
      <c r="CC724" s="124">
        <f t="shared" ref="CC724" si="13779">U724/U746</f>
        <v>6.532897806812879E-2</v>
      </c>
      <c r="CD724" s="125">
        <f t="shared" ref="CD724" si="13780">V724/V746</f>
        <v>1.856819265617549E-2</v>
      </c>
      <c r="CE724" s="126">
        <f t="shared" ref="CE724" si="13781">W724/W746</f>
        <v>3.6598645897448039E-2</v>
      </c>
      <c r="CF724" s="123">
        <f t="shared" ref="CF724" si="13782">X724/X746</f>
        <v>3.4901987569155114E-2</v>
      </c>
      <c r="CG724" s="124">
        <f t="shared" ref="CG724" si="13783">Y724/Y746</f>
        <v>5.0741981809478219E-2</v>
      </c>
      <c r="CH724" s="125">
        <f t="shared" ref="CH724" si="13784">Z724/Z746</f>
        <v>4.7658602429654244E-2</v>
      </c>
      <c r="CI724" s="123">
        <f t="shared" ref="CI724" si="13785">AA724/AA746</f>
        <v>2.4346783460174191E-2</v>
      </c>
      <c r="CJ724" s="129">
        <f t="shared" ref="CJ724" si="13786">AB724/AB746</f>
        <v>4.1439367874049379E-2</v>
      </c>
      <c r="CK724" s="130">
        <f t="shared" ref="CK724" si="13787">AC724/AC746</f>
        <v>3.0522218309524035E-2</v>
      </c>
    </row>
    <row r="725" spans="1:89" ht="14.4" thickTop="1" thickBot="1" x14ac:dyDescent="0.3">
      <c r="A725" s="131" t="s">
        <v>19</v>
      </c>
      <c r="B725" s="180">
        <v>4514</v>
      </c>
      <c r="C725" s="181">
        <v>1512</v>
      </c>
      <c r="D725" s="182">
        <v>1937</v>
      </c>
      <c r="E725" s="183">
        <v>1210</v>
      </c>
      <c r="F725" s="180">
        <v>2760</v>
      </c>
      <c r="G725" s="184">
        <v>1173</v>
      </c>
      <c r="H725" s="182">
        <v>3836</v>
      </c>
      <c r="I725" s="183">
        <v>1945</v>
      </c>
      <c r="J725" s="180">
        <v>258</v>
      </c>
      <c r="K725" s="184">
        <v>896</v>
      </c>
      <c r="L725" s="182">
        <v>936</v>
      </c>
      <c r="M725" s="180">
        <v>3001</v>
      </c>
      <c r="N725" s="185">
        <v>2741</v>
      </c>
      <c r="O725" s="186">
        <v>3707</v>
      </c>
      <c r="P725" s="180">
        <v>1962</v>
      </c>
      <c r="Q725" s="184">
        <v>1931</v>
      </c>
      <c r="R725" s="182">
        <v>2721</v>
      </c>
      <c r="S725" s="183">
        <v>1983</v>
      </c>
      <c r="T725" s="180">
        <v>335</v>
      </c>
      <c r="U725" s="184">
        <v>1447</v>
      </c>
      <c r="V725" s="182">
        <v>1126</v>
      </c>
      <c r="W725" s="183">
        <v>3245</v>
      </c>
      <c r="X725" s="180">
        <v>1877</v>
      </c>
      <c r="Y725" s="184">
        <v>1700</v>
      </c>
      <c r="Z725" s="182">
        <v>4173</v>
      </c>
      <c r="AA725" s="180">
        <v>2935</v>
      </c>
      <c r="AB725" s="162">
        <f t="shared" si="13702"/>
        <v>29176</v>
      </c>
      <c r="AC725" s="165">
        <f t="shared" si="13733"/>
        <v>26685</v>
      </c>
      <c r="AE725" s="251" t="s">
        <v>13</v>
      </c>
      <c r="AF725" s="14">
        <f t="shared" ref="AF725:BG725" si="13788">SUM(AF722:AF724)</f>
        <v>8544</v>
      </c>
      <c r="AG725" s="1">
        <f t="shared" si="13788"/>
        <v>3107</v>
      </c>
      <c r="AH725" s="14">
        <f t="shared" si="13788"/>
        <v>4107</v>
      </c>
      <c r="AI725" s="1">
        <f t="shared" si="13788"/>
        <v>2973</v>
      </c>
      <c r="AJ725" s="14">
        <f t="shared" si="13788"/>
        <v>5153</v>
      </c>
      <c r="AK725" s="1">
        <f t="shared" si="13788"/>
        <v>2472</v>
      </c>
      <c r="AL725" s="14">
        <f t="shared" si="13788"/>
        <v>7236</v>
      </c>
      <c r="AM725" s="1">
        <f t="shared" si="13788"/>
        <v>4850</v>
      </c>
      <c r="AN725" s="14">
        <f t="shared" si="13788"/>
        <v>658</v>
      </c>
      <c r="AO725" s="1">
        <f t="shared" si="13788"/>
        <v>2317</v>
      </c>
      <c r="AP725" s="14">
        <f t="shared" si="13788"/>
        <v>1851</v>
      </c>
      <c r="AQ725" s="1">
        <f t="shared" si="13788"/>
        <v>8125</v>
      </c>
      <c r="AR725" s="14">
        <f t="shared" si="13788"/>
        <v>5218</v>
      </c>
      <c r="AS725" s="1">
        <f t="shared" si="13788"/>
        <v>9016</v>
      </c>
      <c r="AT725" s="14">
        <f t="shared" si="13788"/>
        <v>4432</v>
      </c>
      <c r="AU725" s="1">
        <f t="shared" si="13788"/>
        <v>4464</v>
      </c>
      <c r="AV725" s="14">
        <f t="shared" si="13788"/>
        <v>6002</v>
      </c>
      <c r="AW725" s="1">
        <f t="shared" si="13788"/>
        <v>4022</v>
      </c>
      <c r="AX725" s="14">
        <f t="shared" si="13788"/>
        <v>731</v>
      </c>
      <c r="AY725" s="1">
        <f t="shared" si="13788"/>
        <v>3339</v>
      </c>
      <c r="AZ725" s="14">
        <f t="shared" si="13788"/>
        <v>2265</v>
      </c>
      <c r="BA725" s="1">
        <f t="shared" si="13788"/>
        <v>7246</v>
      </c>
      <c r="BB725" s="14">
        <f t="shared" si="13788"/>
        <v>4020</v>
      </c>
      <c r="BC725" s="1">
        <f t="shared" si="13788"/>
        <v>4012</v>
      </c>
      <c r="BD725" s="14">
        <f t="shared" si="13788"/>
        <v>9675</v>
      </c>
      <c r="BE725" s="1">
        <f t="shared" si="13788"/>
        <v>5990</v>
      </c>
      <c r="BF725" s="166">
        <f t="shared" si="13788"/>
        <v>59892</v>
      </c>
      <c r="BG725" s="167">
        <f t="shared" si="13788"/>
        <v>61933</v>
      </c>
      <c r="BI725" s="131" t="s">
        <v>19</v>
      </c>
      <c r="BJ725" s="123">
        <f>B725/B746</f>
        <v>0.10370336335232494</v>
      </c>
      <c r="BK725" s="124">
        <f t="shared" ref="BK725" si="13789">C725/C746</f>
        <v>3.6986301369863014E-2</v>
      </c>
      <c r="BL725" s="125">
        <f t="shared" ref="BL725" si="13790">D725/D746</f>
        <v>8.1633513149022258E-2</v>
      </c>
      <c r="BM725" s="126">
        <f t="shared" ref="BM725" si="13791">E725/E746</f>
        <v>5.8175873840088467E-2</v>
      </c>
      <c r="BN725" s="123">
        <f t="shared" ref="BN725" si="13792">F725/F746</f>
        <v>0.10367754780060855</v>
      </c>
      <c r="BO725" s="124">
        <f t="shared" ref="BO725" si="13793">G725/G746</f>
        <v>4.6647578143641136E-2</v>
      </c>
      <c r="BP725" s="125">
        <f t="shared" ref="BP725" si="13794">H725/H746</f>
        <v>8.126946462998666E-2</v>
      </c>
      <c r="BQ725" s="126">
        <f t="shared" ref="BQ725" si="13795">I725/I746</f>
        <v>3.6021853875358827E-2</v>
      </c>
      <c r="BR725" s="123">
        <f t="shared" ref="BR725" si="13796">J725/J746</f>
        <v>2.973377895586032E-2</v>
      </c>
      <c r="BS725" s="124">
        <f t="shared" ref="BS725" si="13797">K725/K746</f>
        <v>9.9743960814872537E-2</v>
      </c>
      <c r="BT725" s="125">
        <f t="shared" ref="BT725" si="13798">L725/L746</f>
        <v>3.3116331729408435E-2</v>
      </c>
      <c r="BU725" s="123">
        <f t="shared" ref="BU725" si="13799">M725/M746</f>
        <v>9.3819364116672396E-2</v>
      </c>
      <c r="BV725" s="127">
        <f t="shared" ref="BV725" si="13800">N725/N746</f>
        <v>5.7454880835097574E-2</v>
      </c>
      <c r="BW725" s="128">
        <f t="shared" ref="BW725" si="13801">O725/O746</f>
        <v>7.5773680552716563E-2</v>
      </c>
      <c r="BX725" s="123">
        <f t="shared" ref="BX725" si="13802">P725/P746</f>
        <v>6.8333797715241021E-2</v>
      </c>
      <c r="BY725" s="124">
        <f t="shared" ref="BY725" si="13803">Q725/Q746</f>
        <v>7.2558524029609592E-2</v>
      </c>
      <c r="BZ725" s="125">
        <f t="shared" ref="BZ725" si="13804">R725/R746</f>
        <v>7.6141705842847546E-2</v>
      </c>
      <c r="CA725" s="126">
        <f t="shared" ref="CA725" si="13805">S725/S746</f>
        <v>5.9655245028729584E-2</v>
      </c>
      <c r="CB725" s="123">
        <f t="shared" ref="CB725" si="13806">T725/T746</f>
        <v>3.1482003571092945E-2</v>
      </c>
      <c r="CC725" s="124">
        <f t="shared" ref="CC725" si="13807">U725/U746</f>
        <v>0.13504433037797481</v>
      </c>
      <c r="CD725" s="125">
        <f t="shared" ref="CD725" si="13808">V725/V746</f>
        <v>3.3559847401049114E-2</v>
      </c>
      <c r="CE725" s="126">
        <f t="shared" ref="CE725" si="13809">W725/W746</f>
        <v>7.6819279390180392E-2</v>
      </c>
      <c r="CF725" s="123">
        <f t="shared" ref="CF725" si="13810">X725/X746</f>
        <v>6.4100812786011888E-2</v>
      </c>
      <c r="CG725" s="124">
        <f t="shared" ref="CG725" si="13811">Y725/Y746</f>
        <v>0.10172331258975587</v>
      </c>
      <c r="CH725" s="125">
        <f t="shared" ref="CH725" si="13812">Z725/Z746</f>
        <v>7.2214723289378044E-2</v>
      </c>
      <c r="CI725" s="123">
        <f t="shared" ref="CI725" si="13813">AA725/AA746</f>
        <v>4.8876750653632867E-2</v>
      </c>
      <c r="CJ725" s="129">
        <f t="shared" ref="CJ725" si="13814">AB725/AB746</f>
        <v>6.9230130387841537E-2</v>
      </c>
      <c r="CK725" s="130">
        <f t="shared" ref="CK725" si="13815">AC725/AC746</f>
        <v>6.3492781071846652E-2</v>
      </c>
    </row>
    <row r="726" spans="1:89" ht="13.8" thickTop="1" x14ac:dyDescent="0.25">
      <c r="A726" s="139" t="s">
        <v>20</v>
      </c>
      <c r="B726" s="266">
        <v>4812</v>
      </c>
      <c r="C726" s="267">
        <v>1725</v>
      </c>
      <c r="D726" s="268">
        <v>2148</v>
      </c>
      <c r="E726" s="269">
        <v>1587</v>
      </c>
      <c r="F726" s="266">
        <v>3014</v>
      </c>
      <c r="G726" s="270">
        <v>1353</v>
      </c>
      <c r="H726" s="268">
        <v>3913</v>
      </c>
      <c r="I726" s="269">
        <v>2479</v>
      </c>
      <c r="J726" s="266">
        <v>383</v>
      </c>
      <c r="K726" s="270">
        <v>1285</v>
      </c>
      <c r="L726" s="268">
        <v>1037</v>
      </c>
      <c r="M726" s="266">
        <v>4031</v>
      </c>
      <c r="N726" s="271">
        <v>3023</v>
      </c>
      <c r="O726" s="272">
        <v>4514</v>
      </c>
      <c r="P726" s="266">
        <v>2530</v>
      </c>
      <c r="Q726" s="270">
        <v>2226</v>
      </c>
      <c r="R726" s="268">
        <v>3242</v>
      </c>
      <c r="S726" s="269">
        <v>2217</v>
      </c>
      <c r="T726" s="266">
        <v>454</v>
      </c>
      <c r="U726" s="270">
        <v>1966</v>
      </c>
      <c r="V726" s="268">
        <v>1303</v>
      </c>
      <c r="W726" s="269">
        <v>3799</v>
      </c>
      <c r="X726" s="266">
        <v>2131</v>
      </c>
      <c r="Y726" s="270">
        <v>2113</v>
      </c>
      <c r="Z726" s="268">
        <v>5223</v>
      </c>
      <c r="AA726" s="266">
        <v>2911</v>
      </c>
      <c r="AB726" s="162">
        <f t="shared" si="13702"/>
        <v>33213</v>
      </c>
      <c r="AC726" s="165">
        <f t="shared" si="13733"/>
        <v>32206</v>
      </c>
      <c r="BI726" s="139" t="s">
        <v>20</v>
      </c>
      <c r="BJ726" s="123">
        <f>B726/B746</f>
        <v>0.11054953133615145</v>
      </c>
      <c r="BK726" s="124">
        <f t="shared" ref="BK726" si="13816">C726/C746</f>
        <v>4.2196673189823876E-2</v>
      </c>
      <c r="BL726" s="125">
        <f t="shared" ref="BL726" si="13817">D726/D746</f>
        <v>9.0525960890087659E-2</v>
      </c>
      <c r="BM726" s="126">
        <f t="shared" ref="BM726" si="13818">E726/E746</f>
        <v>7.6301745276215208E-2</v>
      </c>
      <c r="BN726" s="123">
        <f t="shared" ref="BN726" si="13819">F726/F746</f>
        <v>0.11321888734457759</v>
      </c>
      <c r="BO726" s="124">
        <f t="shared" ref="BO726" si="13820">G726/G746</f>
        <v>5.3805774278215222E-2</v>
      </c>
      <c r="BP726" s="125">
        <f t="shared" ref="BP726" si="13821">H726/H746</f>
        <v>8.29007860002966E-2</v>
      </c>
      <c r="BQ726" s="126">
        <f t="shared" ref="BQ726" si="13822">I726/I746</f>
        <v>4.5911658486896934E-2</v>
      </c>
      <c r="BR726" s="123">
        <f t="shared" ref="BR726" si="13823">J726/J746</f>
        <v>4.4139679612769392E-2</v>
      </c>
      <c r="BS726" s="124">
        <f t="shared" ref="BS726" si="13824">K726/K746</f>
        <v>0.14304797951686518</v>
      </c>
      <c r="BT726" s="125">
        <f t="shared" ref="BT726" si="13825">L726/L746</f>
        <v>3.6689782054910844E-2</v>
      </c>
      <c r="BU726" s="123">
        <f t="shared" ref="BU726" si="13826">M726/M746</f>
        <v>0.12601994560290117</v>
      </c>
      <c r="BV726" s="127">
        <f t="shared" ref="BV726" si="13827">N726/N746</f>
        <v>6.3365963066216696E-2</v>
      </c>
      <c r="BW726" s="128">
        <f t="shared" ref="BW726" si="13828">O726/O746</f>
        <v>9.2269326683291769E-2</v>
      </c>
      <c r="BX726" s="123">
        <f t="shared" ref="BX726" si="13829">P726/P746</f>
        <v>8.8116466982446365E-2</v>
      </c>
      <c r="BY726" s="124">
        <f t="shared" ref="BY726" si="13830">Q726/Q746</f>
        <v>8.3643332206064708E-2</v>
      </c>
      <c r="BZ726" s="125">
        <f t="shared" ref="BZ726" si="13831">R726/R746</f>
        <v>9.0720841728229237E-2</v>
      </c>
      <c r="CA726" s="126">
        <f t="shared" ref="CA726" si="13832">S726/S746</f>
        <v>6.6694744442104631E-2</v>
      </c>
      <c r="CB726" s="123">
        <f t="shared" ref="CB726" si="13833">T726/T746</f>
        <v>4.2665163048585662E-2</v>
      </c>
      <c r="CC726" s="124">
        <f t="shared" ref="CC726" si="13834">U726/U746</f>
        <v>0.18348110125991601</v>
      </c>
      <c r="CD726" s="125">
        <f t="shared" ref="CD726" si="13835">V726/V746</f>
        <v>3.8835240820219358E-2</v>
      </c>
      <c r="CE726" s="126">
        <f t="shared" ref="CE726" si="13836">W726/W746</f>
        <v>8.99341887221249E-2</v>
      </c>
      <c r="CF726" s="123">
        <f t="shared" ref="CF726" si="13837">X726/X746</f>
        <v>7.2775083669148283E-2</v>
      </c>
      <c r="CG726" s="124">
        <f t="shared" ref="CG726" si="13838">Y726/Y746</f>
        <v>0.12643609382479656</v>
      </c>
      <c r="CH726" s="125">
        <f t="shared" ref="CH726" si="13839">Z726/Z746</f>
        <v>9.0385214411795242E-2</v>
      </c>
      <c r="CI726" s="123">
        <f t="shared" ref="CI726" si="13840">AA726/AA746</f>
        <v>4.8477077053739444E-2</v>
      </c>
      <c r="CJ726" s="129">
        <f t="shared" ref="CJ726" si="13841">AB726/AB746</f>
        <v>7.8809306298717477E-2</v>
      </c>
      <c r="CK726" s="130">
        <f t="shared" ref="CK726" si="13842">AC726/AC746</f>
        <v>7.6629136488660043E-2</v>
      </c>
    </row>
    <row r="727" spans="1:89" ht="13.8" thickBot="1" x14ac:dyDescent="0.3">
      <c r="A727" s="131" t="s">
        <v>21</v>
      </c>
      <c r="B727" s="273">
        <v>3732</v>
      </c>
      <c r="C727" s="274">
        <v>1382</v>
      </c>
      <c r="D727" s="275">
        <v>1959</v>
      </c>
      <c r="E727" s="276">
        <v>1386</v>
      </c>
      <c r="F727" s="273">
        <v>2139</v>
      </c>
      <c r="G727" s="277">
        <v>1119</v>
      </c>
      <c r="H727" s="275">
        <v>3323</v>
      </c>
      <c r="I727" s="276">
        <v>2371</v>
      </c>
      <c r="J727" s="273">
        <v>275</v>
      </c>
      <c r="K727" s="277">
        <v>1032</v>
      </c>
      <c r="L727" s="275">
        <v>814</v>
      </c>
      <c r="M727" s="273">
        <v>4094</v>
      </c>
      <c r="N727" s="278">
        <v>2195</v>
      </c>
      <c r="O727" s="279">
        <v>4502</v>
      </c>
      <c r="P727" s="273">
        <v>1902</v>
      </c>
      <c r="Q727" s="277">
        <v>2238</v>
      </c>
      <c r="R727" s="275">
        <v>2760</v>
      </c>
      <c r="S727" s="276">
        <v>1805</v>
      </c>
      <c r="T727" s="273">
        <v>277</v>
      </c>
      <c r="U727" s="277">
        <v>1373</v>
      </c>
      <c r="V727" s="275">
        <v>962</v>
      </c>
      <c r="W727" s="276">
        <v>3447</v>
      </c>
      <c r="X727" s="273">
        <v>1889</v>
      </c>
      <c r="Y727" s="277">
        <v>1899</v>
      </c>
      <c r="Z727" s="275">
        <v>4452</v>
      </c>
      <c r="AA727" s="273">
        <v>3079</v>
      </c>
      <c r="AB727" s="162">
        <f t="shared" si="13702"/>
        <v>26679</v>
      </c>
      <c r="AC727" s="165">
        <f t="shared" si="13733"/>
        <v>29727</v>
      </c>
      <c r="AE727" t="s">
        <v>85</v>
      </c>
      <c r="BI727" s="131" t="s">
        <v>21</v>
      </c>
      <c r="BJ727" s="123">
        <f>B727/B746</f>
        <v>8.5737915824297004E-2</v>
      </c>
      <c r="BK727" s="124">
        <f t="shared" ref="BK727" si="13843">C727/C746</f>
        <v>3.3806262230919766E-2</v>
      </c>
      <c r="BL727" s="125">
        <f t="shared" ref="BL727" si="13844">D727/D746</f>
        <v>8.2560687795010121E-2</v>
      </c>
      <c r="BM727" s="126">
        <f t="shared" ref="BM727" si="13845">E727/E746</f>
        <v>6.6637819125919512E-2</v>
      </c>
      <c r="BN727" s="123">
        <f t="shared" ref="BN727" si="13846">F727/F746</f>
        <v>8.035009954547162E-2</v>
      </c>
      <c r="BO727" s="124">
        <f t="shared" ref="BO727" si="13847">G727/G746</f>
        <v>4.4500119303268908E-2</v>
      </c>
      <c r="BP727" s="125">
        <f t="shared" ref="BP727" si="13848">H727/H746</f>
        <v>7.0401050825194378E-2</v>
      </c>
      <c r="BQ727" s="126">
        <f t="shared" ref="BQ727" si="13849">I727/I746</f>
        <v>4.3911473284563386E-2</v>
      </c>
      <c r="BR727" s="123">
        <f t="shared" ref="BR727" si="13850">J727/J746</f>
        <v>3.1692981445199955E-2</v>
      </c>
      <c r="BS727" s="124">
        <f t="shared" ref="BS727" si="13851">K727/K746</f>
        <v>0.11488366915284426</v>
      </c>
      <c r="BT727" s="125">
        <f t="shared" ref="BT727" si="13852">L727/L746</f>
        <v>2.8799886781771866E-2</v>
      </c>
      <c r="BU727" s="123">
        <f t="shared" ref="BU727" si="13853">M727/M746</f>
        <v>0.12798949573264137</v>
      </c>
      <c r="BV727" s="127">
        <f t="shared" ref="BV727" si="13854">N727/N746</f>
        <v>4.6010019493994594E-2</v>
      </c>
      <c r="BW727" s="128">
        <f t="shared" ref="BW727" si="13855">O727/O746</f>
        <v>9.2024038264993252E-2</v>
      </c>
      <c r="BX727" s="123">
        <f t="shared" ref="BX727" si="13856">P727/P746</f>
        <v>6.6244079130677064E-2</v>
      </c>
      <c r="BY727" s="124">
        <f t="shared" ref="BY727" si="13857">Q727/Q746</f>
        <v>8.4094239657310332E-2</v>
      </c>
      <c r="BZ727" s="125">
        <f t="shared" ref="BZ727" si="13858">R727/R746</f>
        <v>7.7233042310275349E-2</v>
      </c>
      <c r="CA727" s="126">
        <f t="shared" ref="CA727" si="13859">S727/S746</f>
        <v>5.4300412141632323E-2</v>
      </c>
      <c r="CB727" s="123">
        <f t="shared" ref="CB727" si="13860">T727/T746</f>
        <v>2.6031388027441031E-2</v>
      </c>
      <c r="CC727" s="124">
        <f t="shared" ref="CC727" si="13861">U727/U746</f>
        <v>0.12813812412505832</v>
      </c>
      <c r="CD727" s="125">
        <f t="shared" ref="CD727" si="13862">V727/V746</f>
        <v>2.8671912255603244E-2</v>
      </c>
      <c r="CE727" s="126">
        <f t="shared" ref="CE727" si="13863">W727/W746</f>
        <v>8.1601249940817203E-2</v>
      </c>
      <c r="CF727" s="123">
        <f t="shared" ref="CF727" si="13864">X727/X746</f>
        <v>6.4510620859230927E-2</v>
      </c>
      <c r="CG727" s="124">
        <f t="shared" ref="CG727" si="13865">Y727/Y746</f>
        <v>0.11363092388702728</v>
      </c>
      <c r="CH727" s="125">
        <f t="shared" ref="CH727" si="13866">Z727/Z746</f>
        <v>7.7042882359048909E-2</v>
      </c>
      <c r="CI727" s="123">
        <f t="shared" ref="CI727" si="13867">AA727/AA746</f>
        <v>5.127479225299339E-2</v>
      </c>
      <c r="CJ727" s="129">
        <f t="shared" ref="CJ727" si="13868">AB727/AB746</f>
        <v>6.3305136023348793E-2</v>
      </c>
      <c r="CK727" s="130">
        <f t="shared" ref="CK727" si="13869">AC727/AC746</f>
        <v>7.0730743973122942E-2</v>
      </c>
    </row>
    <row r="728" spans="1:89" ht="14.4" thickTop="1" thickBot="1" x14ac:dyDescent="0.3">
      <c r="A728" s="139" t="s">
        <v>22</v>
      </c>
      <c r="B728" s="187">
        <v>2779</v>
      </c>
      <c r="C728" s="188">
        <v>1219</v>
      </c>
      <c r="D728" s="189">
        <v>1431</v>
      </c>
      <c r="E728" s="190">
        <v>859</v>
      </c>
      <c r="F728" s="187">
        <v>1756</v>
      </c>
      <c r="G728" s="191">
        <v>834</v>
      </c>
      <c r="H728" s="189">
        <v>2825</v>
      </c>
      <c r="I728" s="190">
        <v>1955</v>
      </c>
      <c r="J728" s="187">
        <v>275</v>
      </c>
      <c r="K728" s="191">
        <v>699</v>
      </c>
      <c r="L728" s="189">
        <v>673</v>
      </c>
      <c r="M728" s="187">
        <v>2457</v>
      </c>
      <c r="N728" s="192">
        <v>1954</v>
      </c>
      <c r="O728" s="193">
        <v>3358</v>
      </c>
      <c r="P728" s="187">
        <v>1259</v>
      </c>
      <c r="Q728" s="191">
        <v>1489</v>
      </c>
      <c r="R728" s="189">
        <v>2011</v>
      </c>
      <c r="S728" s="190">
        <v>1579</v>
      </c>
      <c r="T728" s="187">
        <v>254</v>
      </c>
      <c r="U728" s="191">
        <v>781</v>
      </c>
      <c r="V728" s="189">
        <v>819</v>
      </c>
      <c r="W728" s="190">
        <v>2876</v>
      </c>
      <c r="X728" s="187">
        <v>1492</v>
      </c>
      <c r="Y728" s="191">
        <v>1131</v>
      </c>
      <c r="Z728" s="189">
        <v>3622</v>
      </c>
      <c r="AA728" s="187">
        <v>2641</v>
      </c>
      <c r="AB728" s="162">
        <f t="shared" si="13702"/>
        <v>21150</v>
      </c>
      <c r="AC728" s="165">
        <f t="shared" si="13733"/>
        <v>21878</v>
      </c>
      <c r="AE728" s="290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39" t="s">
        <v>22</v>
      </c>
      <c r="BJ728" s="123">
        <f>B728/B746</f>
        <v>6.3843962506892116E-2</v>
      </c>
      <c r="BK728" s="124">
        <f t="shared" ref="BK728" si="13870">C728/C746</f>
        <v>2.9818982387475539E-2</v>
      </c>
      <c r="BL728" s="125">
        <f t="shared" ref="BL728" si="13871">D728/D746</f>
        <v>6.0308496291301417E-2</v>
      </c>
      <c r="BM728" s="126">
        <f t="shared" ref="BM728" si="13872">E728/E746</f>
        <v>4.1300062503004956E-2</v>
      </c>
      <c r="BN728" s="123">
        <f t="shared" ref="BN728" si="13873">F728/F746</f>
        <v>6.5962961571691528E-2</v>
      </c>
      <c r="BO728" s="124">
        <f t="shared" ref="BO728" si="13874">G728/G746</f>
        <v>3.3166308756859941E-2</v>
      </c>
      <c r="BP728" s="125">
        <f t="shared" ref="BP728" si="13875">H728/H746</f>
        <v>5.9850426897735218E-2</v>
      </c>
      <c r="BQ728" s="126">
        <f t="shared" ref="BQ728" si="13876">I728/I746</f>
        <v>3.6207056208908232E-2</v>
      </c>
      <c r="BR728" s="123">
        <f t="shared" ref="BR728" si="13877">J728/J746</f>
        <v>3.1692981445199955E-2</v>
      </c>
      <c r="BS728" s="124">
        <f t="shared" ref="BS728" si="13878">K728/K746</f>
        <v>7.7813648001781144E-2</v>
      </c>
      <c r="BT728" s="125">
        <f t="shared" ref="BT728" si="13879">L728/L746</f>
        <v>2.3811208604585337E-2</v>
      </c>
      <c r="BU728" s="123">
        <f t="shared" ref="BU728" si="13880">M728/M746</f>
        <v>7.6812455059868071E-2</v>
      </c>
      <c r="BV728" s="127">
        <f t="shared" ref="BV728" si="13881">N728/N746</f>
        <v>4.0958349927683567E-2</v>
      </c>
      <c r="BW728" s="128">
        <f t="shared" ref="BW728" si="13882">O728/O746</f>
        <v>6.8639875720534732E-2</v>
      </c>
      <c r="BX728" s="123">
        <f t="shared" ref="BX728" si="13883">P728/P746</f>
        <v>4.3849261632766791E-2</v>
      </c>
      <c r="BY728" s="124">
        <f t="shared" ref="BY728" si="13884">Q728/Q746</f>
        <v>5.5950099575395484E-2</v>
      </c>
      <c r="BZ728" s="125">
        <f t="shared" ref="BZ728" si="13885">R728/R746</f>
        <v>5.6273785538392657E-2</v>
      </c>
      <c r="CA728" s="126">
        <f t="shared" ref="CA728" si="13886">S728/S746</f>
        <v>4.7501579374868388E-2</v>
      </c>
      <c r="CB728" s="123">
        <f t="shared" ref="CB728" si="13887">T728/T746</f>
        <v>2.3869937035992859E-2</v>
      </c>
      <c r="CC728" s="124">
        <f t="shared" ref="CC728" si="13888">U728/U746</f>
        <v>7.2888474101726553E-2</v>
      </c>
      <c r="CD728" s="125">
        <f t="shared" ref="CD728" si="13889">V728/V746</f>
        <v>2.4409871244635194E-2</v>
      </c>
      <c r="CE728" s="126">
        <f t="shared" ref="CE728" si="13890">W728/W746</f>
        <v>6.808389754272999E-2</v>
      </c>
      <c r="CF728" s="123">
        <f t="shared" ref="CF728" si="13891">X728/X746</f>
        <v>5.0952803770234277E-2</v>
      </c>
      <c r="CG728" s="124">
        <f t="shared" ref="CG728" si="13892">Y728/Y746</f>
        <v>6.7675921493537572E-2</v>
      </c>
      <c r="CH728" s="125">
        <f t="shared" ref="CH728" si="13893">Z728/Z746</f>
        <v>6.2679541757519122E-2</v>
      </c>
      <c r="CI728" s="123">
        <f t="shared" ref="CI728" si="13894">AA728/AA746</f>
        <v>4.398074905493847E-2</v>
      </c>
      <c r="CJ728" s="129">
        <f t="shared" ref="CJ728" si="13895">AB728/AB746</f>
        <v>5.0185675133769148E-2</v>
      </c>
      <c r="CK728" s="130">
        <f t="shared" ref="CK728" si="13896">AC728/AC746</f>
        <v>5.2055276907995544E-2</v>
      </c>
    </row>
    <row r="729" spans="1:89" ht="15" thickTop="1" thickBot="1" x14ac:dyDescent="0.35">
      <c r="A729" s="131" t="s">
        <v>23</v>
      </c>
      <c r="B729" s="180">
        <v>2245</v>
      </c>
      <c r="C729" s="181">
        <v>1506</v>
      </c>
      <c r="D729" s="182">
        <v>1196</v>
      </c>
      <c r="E729" s="183">
        <v>756</v>
      </c>
      <c r="F729" s="180">
        <v>1551</v>
      </c>
      <c r="G729" s="184">
        <v>732</v>
      </c>
      <c r="H729" s="182">
        <v>2664</v>
      </c>
      <c r="I729" s="183">
        <v>1914</v>
      </c>
      <c r="J729" s="180">
        <v>276</v>
      </c>
      <c r="K729" s="184">
        <v>762</v>
      </c>
      <c r="L729" s="182">
        <v>748</v>
      </c>
      <c r="M729" s="180">
        <v>2180</v>
      </c>
      <c r="N729" s="185">
        <v>1767</v>
      </c>
      <c r="O729" s="186">
        <v>2753</v>
      </c>
      <c r="P729" s="180">
        <v>1198</v>
      </c>
      <c r="Q729" s="184">
        <v>1159</v>
      </c>
      <c r="R729" s="182">
        <v>1914</v>
      </c>
      <c r="S729" s="183">
        <v>1281</v>
      </c>
      <c r="T729" s="180">
        <v>276</v>
      </c>
      <c r="U729" s="184">
        <v>489</v>
      </c>
      <c r="V729" s="182">
        <v>749</v>
      </c>
      <c r="W729" s="183">
        <v>2922</v>
      </c>
      <c r="X729" s="180">
        <v>1222</v>
      </c>
      <c r="Y729" s="184">
        <v>751</v>
      </c>
      <c r="Z729" s="182">
        <v>3291</v>
      </c>
      <c r="AA729" s="180">
        <v>2464</v>
      </c>
      <c r="AB729" s="162">
        <f t="shared" si="13702"/>
        <v>19097</v>
      </c>
      <c r="AC729" s="165">
        <f t="shared" si="13733"/>
        <v>19669</v>
      </c>
      <c r="AE729" s="291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68" t="s">
        <v>14</v>
      </c>
      <c r="BG729" s="169" t="s">
        <v>15</v>
      </c>
      <c r="BI729" s="131" t="s">
        <v>23</v>
      </c>
      <c r="BJ729" s="123">
        <f>B729/B746</f>
        <v>5.1575997059364088E-2</v>
      </c>
      <c r="BK729" s="124">
        <f t="shared" ref="BK729" si="13897">C729/C746</f>
        <v>3.6839530332681017E-2</v>
      </c>
      <c r="BL729" s="125">
        <f t="shared" ref="BL729" si="13898">D729/D746</f>
        <v>5.0404585300067431E-2</v>
      </c>
      <c r="BM729" s="126">
        <f t="shared" ref="BM729" si="13899">E729/E746</f>
        <v>3.6347901341410645E-2</v>
      </c>
      <c r="BN729" s="123">
        <f t="shared" ref="BN729" si="13900">F729/F746</f>
        <v>5.8262274144472409E-2</v>
      </c>
      <c r="BO729" s="124">
        <f t="shared" ref="BO729" si="13901">G729/G746</f>
        <v>2.910999761393462E-2</v>
      </c>
      <c r="BP729" s="125">
        <f t="shared" ref="BP729" si="13902">H729/H746</f>
        <v>5.6439482214359862E-2</v>
      </c>
      <c r="BQ729" s="126">
        <f t="shared" ref="BQ729" si="13903">I729/I746</f>
        <v>3.5447726641355683E-2</v>
      </c>
      <c r="BR729" s="123">
        <f t="shared" ref="BR729" si="13904">J729/J746</f>
        <v>3.1808228650455225E-2</v>
      </c>
      <c r="BS729" s="124">
        <f t="shared" ref="BS729" si="13905">K729/K746</f>
        <v>8.4826895246576869E-2</v>
      </c>
      <c r="BT729" s="125">
        <f t="shared" ref="BT729" si="13906">L729/L746</f>
        <v>2.6464760826493065E-2</v>
      </c>
      <c r="BU729" s="123">
        <f t="shared" ref="BU729" si="13907">M729/M746</f>
        <v>6.8152687029105569E-2</v>
      </c>
      <c r="BV729" s="127">
        <f t="shared" ref="BV729" si="13908">N729/N746</f>
        <v>3.7038589724778331E-2</v>
      </c>
      <c r="BW729" s="128">
        <f t="shared" ref="BW729" si="13909">O729/O746</f>
        <v>5.627325129798455E-2</v>
      </c>
      <c r="BX729" s="123">
        <f t="shared" ref="BX729" si="13910">P729/P746</f>
        <v>4.1724714405126775E-2</v>
      </c>
      <c r="BY729" s="124">
        <f t="shared" ref="BY729" si="13911">Q729/Q746</f>
        <v>4.3550144666140607E-2</v>
      </c>
      <c r="BZ729" s="125">
        <f t="shared" ref="BZ729" si="13912">R729/R746</f>
        <v>5.3559435862995296E-2</v>
      </c>
      <c r="CA729" s="126">
        <f t="shared" ref="CA729" si="13913">S729/S746</f>
        <v>3.8536746788604435E-2</v>
      </c>
      <c r="CB729" s="123">
        <f t="shared" ref="CB729" si="13914">T729/T746</f>
        <v>2.5937411897378065E-2</v>
      </c>
      <c r="CC729" s="124">
        <f t="shared" ref="CC729" si="13915">U729/U746</f>
        <v>4.5636957536164258E-2</v>
      </c>
      <c r="CD729" s="125">
        <f t="shared" ref="CD729" si="13916">V729/V746</f>
        <v>2.2323557463042442E-2</v>
      </c>
      <c r="CE729" s="126">
        <f t="shared" ref="CE729" si="13917">W729/W746</f>
        <v>6.9172861133469057E-2</v>
      </c>
      <c r="CF729" s="123">
        <f t="shared" ref="CF729" si="13918">X729/X746</f>
        <v>4.1732122122805818E-2</v>
      </c>
      <c r="CG729" s="124">
        <f t="shared" ref="CG729" si="13919">Y729/Y746</f>
        <v>4.4937769267592152E-2</v>
      </c>
      <c r="CH729" s="125">
        <f t="shared" ref="CH729" si="13920">Z729/Z746</f>
        <v>5.6951510746547605E-2</v>
      </c>
      <c r="CI729" s="123">
        <f t="shared" ref="CI729" si="13921">AA729/AA746</f>
        <v>4.1033156255724491E-2</v>
      </c>
      <c r="CJ729" s="129">
        <f t="shared" ref="CJ729" si="13922">AB729/AB746</f>
        <v>4.5314224020311551E-2</v>
      </c>
      <c r="CK729" s="130">
        <f t="shared" ref="CK729" si="13923">AC729/AC746</f>
        <v>4.6799307135175265E-2</v>
      </c>
    </row>
    <row r="730" spans="1:89" ht="13.8" thickTop="1" x14ac:dyDescent="0.25">
      <c r="A730" s="139" t="s">
        <v>24</v>
      </c>
      <c r="B730" s="194">
        <v>2145</v>
      </c>
      <c r="C730" s="188">
        <v>1413</v>
      </c>
      <c r="D730" s="189">
        <v>1130</v>
      </c>
      <c r="E730" s="190">
        <v>691</v>
      </c>
      <c r="F730" s="187">
        <v>1367</v>
      </c>
      <c r="G730" s="191">
        <v>637</v>
      </c>
      <c r="H730" s="189">
        <v>2398</v>
      </c>
      <c r="I730" s="190">
        <v>1962</v>
      </c>
      <c r="J730" s="187">
        <v>282</v>
      </c>
      <c r="K730" s="191">
        <v>587</v>
      </c>
      <c r="L730" s="189">
        <v>753</v>
      </c>
      <c r="M730" s="187">
        <v>1688</v>
      </c>
      <c r="N730" s="192">
        <v>1637</v>
      </c>
      <c r="O730" s="195">
        <v>2500</v>
      </c>
      <c r="P730" s="187">
        <v>1168</v>
      </c>
      <c r="Q730" s="191">
        <v>992</v>
      </c>
      <c r="R730" s="189">
        <v>1611</v>
      </c>
      <c r="S730" s="190">
        <v>1262</v>
      </c>
      <c r="T730" s="187">
        <v>315</v>
      </c>
      <c r="U730" s="191">
        <v>419</v>
      </c>
      <c r="V730" s="189">
        <v>886</v>
      </c>
      <c r="W730" s="196">
        <v>2523</v>
      </c>
      <c r="X730" s="187">
        <v>1271</v>
      </c>
      <c r="Y730" s="191">
        <v>709</v>
      </c>
      <c r="Z730" s="189">
        <v>2791</v>
      </c>
      <c r="AA730" s="187">
        <v>2578</v>
      </c>
      <c r="AB730" s="162">
        <f t="shared" si="13702"/>
        <v>17754</v>
      </c>
      <c r="AC730" s="165">
        <f t="shared" si="13733"/>
        <v>17961</v>
      </c>
      <c r="AE730" s="254" t="str">
        <f>$AE$17</f>
        <v>17:00 - 17:59</v>
      </c>
      <c r="AF730" s="120">
        <f t="shared" ref="AF730:AO732" si="13924">SUMIF($A$9:$A$32,$AE730,B$722:B$745)</f>
        <v>2181</v>
      </c>
      <c r="AG730" s="177">
        <f t="shared" si="13924"/>
        <v>4665</v>
      </c>
      <c r="AH730" s="121">
        <f t="shared" si="13924"/>
        <v>1934</v>
      </c>
      <c r="AI730" s="172">
        <f t="shared" si="13924"/>
        <v>1727</v>
      </c>
      <c r="AJ730" s="120">
        <f t="shared" si="13924"/>
        <v>1788</v>
      </c>
      <c r="AK730" s="122">
        <f t="shared" si="13924"/>
        <v>2764</v>
      </c>
      <c r="AL730" s="121">
        <f t="shared" si="13924"/>
        <v>3236</v>
      </c>
      <c r="AM730" s="172">
        <f t="shared" si="13924"/>
        <v>5635</v>
      </c>
      <c r="AN730" s="120">
        <f t="shared" si="13924"/>
        <v>1333</v>
      </c>
      <c r="AO730" s="122">
        <f t="shared" si="13924"/>
        <v>384</v>
      </c>
      <c r="AP730" s="121">
        <f t="shared" ref="AP730:AY732" si="13925">SUMIF($A$9:$A$32,$AE730,L$722:L$745)</f>
        <v>3845</v>
      </c>
      <c r="AQ730" s="120">
        <f t="shared" si="13925"/>
        <v>1330</v>
      </c>
      <c r="AR730" s="171">
        <f t="shared" si="13925"/>
        <v>4533</v>
      </c>
      <c r="AS730" s="173">
        <f t="shared" si="13925"/>
        <v>3013</v>
      </c>
      <c r="AT730" s="120">
        <f t="shared" si="13925"/>
        <v>2710</v>
      </c>
      <c r="AU730" s="122">
        <f t="shared" si="13925"/>
        <v>1963</v>
      </c>
      <c r="AV730" s="121">
        <f t="shared" si="13925"/>
        <v>2527</v>
      </c>
      <c r="AW730" s="172">
        <f t="shared" si="13925"/>
        <v>3172</v>
      </c>
      <c r="AX730" s="120">
        <f t="shared" si="13925"/>
        <v>1779</v>
      </c>
      <c r="AY730" s="122">
        <f t="shared" si="13925"/>
        <v>395</v>
      </c>
      <c r="AZ730" s="121">
        <f t="shared" ref="AZ730:BE732" si="13926">SUMIF($A$9:$A$32,$AE730,V$722:V$745)</f>
        <v>3935</v>
      </c>
      <c r="BA730" s="172">
        <f t="shared" si="13926"/>
        <v>2620</v>
      </c>
      <c r="BB730" s="120">
        <f t="shared" si="13926"/>
        <v>3015</v>
      </c>
      <c r="BC730" s="122">
        <f t="shared" si="13926"/>
        <v>912</v>
      </c>
      <c r="BD730" s="21">
        <f t="shared" si="13926"/>
        <v>4133</v>
      </c>
      <c r="BE730" s="176">
        <f t="shared" si="13926"/>
        <v>5870</v>
      </c>
      <c r="BF730" s="162">
        <f>AF730+AH730+AJ730+AL730+AN730+AP730+AR730+AT730+AV730+AX730+AZ730+BB730+BD730</f>
        <v>36949</v>
      </c>
      <c r="BG730" s="163">
        <f>AG730+AI730+AK730+AM730+AO730+AQ730+AS730+AU730+AW730+AY730+BA730+BC730+BE730</f>
        <v>34450</v>
      </c>
      <c r="BI730" s="139" t="s">
        <v>24</v>
      </c>
      <c r="BJ730" s="123">
        <f>B730/B746</f>
        <v>4.92786252527109E-2</v>
      </c>
      <c r="BK730" s="124">
        <f t="shared" ref="BK730" si="13927">C730/C746</f>
        <v>3.4564579256360077E-2</v>
      </c>
      <c r="BL730" s="125">
        <f t="shared" ref="BL730" si="13928">D730/D746</f>
        <v>4.7623061362103841E-2</v>
      </c>
      <c r="BM730" s="126">
        <f t="shared" ref="BM730" si="13929">E730/E746</f>
        <v>3.3222751093802586E-2</v>
      </c>
      <c r="BN730" s="123">
        <f t="shared" ref="BN730" si="13930">F730/F746</f>
        <v>5.1350437624431838E-2</v>
      </c>
      <c r="BO730" s="124">
        <f t="shared" ref="BO730" si="13931">G730/G746</f>
        <v>2.5332060765131632E-2</v>
      </c>
      <c r="BP730" s="125">
        <f t="shared" ref="BP730" si="13932">H730/H746</f>
        <v>5.0804008389652759E-2</v>
      </c>
      <c r="BQ730" s="126">
        <f t="shared" ref="BQ730" si="13933">I730/I746</f>
        <v>3.6336697842392816E-2</v>
      </c>
      <c r="BR730" s="123">
        <f t="shared" ref="BR730" si="13934">J730/J746</f>
        <v>3.2499711881986859E-2</v>
      </c>
      <c r="BS730" s="124">
        <f t="shared" ref="BS730" si="13935">K730/K746</f>
        <v>6.5345652899922071E-2</v>
      </c>
      <c r="BT730" s="125">
        <f t="shared" ref="BT730" si="13936">L730/L746</f>
        <v>2.6641664307953582E-2</v>
      </c>
      <c r="BU730" s="123">
        <f t="shared" ref="BU730" si="13937">M730/M746</f>
        <v>5.2771438396848717E-2</v>
      </c>
      <c r="BV730" s="127">
        <f t="shared" ref="BV730" si="13938">N730/N746</f>
        <v>3.4313622738801432E-2</v>
      </c>
      <c r="BW730" s="128">
        <f t="shared" ref="BW730" si="13939">O730/O746</f>
        <v>5.1101753812190835E-2</v>
      </c>
      <c r="BX730" s="123">
        <f t="shared" ref="BX730" si="13940">P730/P746</f>
        <v>4.0679855112844804E-2</v>
      </c>
      <c r="BY730" s="124">
        <f t="shared" ref="BY730" si="13941">Q730/Q746</f>
        <v>3.7275015969638899E-2</v>
      </c>
      <c r="BZ730" s="125">
        <f t="shared" ref="BZ730" si="13942">R730/R746</f>
        <v>4.5080591000671591E-2</v>
      </c>
      <c r="CA730" s="126">
        <f t="shared" ref="CA730" si="13943">S730/S746</f>
        <v>3.7965163502903042E-2</v>
      </c>
      <c r="CB730" s="123">
        <f t="shared" ref="CB730" si="13944">T730/T746</f>
        <v>2.9602480969833662E-2</v>
      </c>
      <c r="CC730" s="124">
        <f t="shared" ref="CC730" si="13945">U730/U746</f>
        <v>3.9104059729351374E-2</v>
      </c>
      <c r="CD730" s="125">
        <f t="shared" ref="CD730" si="13946">V730/V746</f>
        <v>2.6406771578445398E-2</v>
      </c>
      <c r="CE730" s="126">
        <f t="shared" ref="CE730" si="13947">W730/W746</f>
        <v>5.9727285639884477E-2</v>
      </c>
      <c r="CF730" s="123">
        <f t="shared" ref="CF730" si="13948">X730/X746</f>
        <v>4.3405505088450244E-2</v>
      </c>
      <c r="CG730" s="124">
        <f t="shared" ref="CG730" si="13949">Y730/Y746</f>
        <v>4.2424605074198179E-2</v>
      </c>
      <c r="CH730" s="125">
        <f t="shared" ref="CH730" si="13950">Z730/Z746</f>
        <v>4.8298895926348943E-2</v>
      </c>
      <c r="CI730" s="123">
        <f t="shared" ref="CI730" si="13951">AA730/AA746</f>
        <v>4.2931605855218241E-2</v>
      </c>
      <c r="CJ730" s="129">
        <f t="shared" ref="CJ730" si="13952">AB730/AB746</f>
        <v>4.2127492970446212E-2</v>
      </c>
      <c r="CK730" s="130">
        <f t="shared" ref="CK730" si="13953">AC730/AC746</f>
        <v>4.2735388451618429E-2</v>
      </c>
    </row>
    <row r="731" spans="1:89" x14ac:dyDescent="0.25">
      <c r="A731" s="131" t="s">
        <v>25</v>
      </c>
      <c r="B731" s="197">
        <v>2136</v>
      </c>
      <c r="C731" s="181">
        <v>1706</v>
      </c>
      <c r="D731" s="182">
        <v>1212</v>
      </c>
      <c r="E731" s="183">
        <v>771</v>
      </c>
      <c r="F731" s="180">
        <v>1401</v>
      </c>
      <c r="G731" s="184">
        <v>786</v>
      </c>
      <c r="H731" s="182">
        <v>2663</v>
      </c>
      <c r="I731" s="183">
        <v>2038</v>
      </c>
      <c r="J731" s="180">
        <v>385</v>
      </c>
      <c r="K731" s="181">
        <v>476</v>
      </c>
      <c r="L731" s="182">
        <v>852</v>
      </c>
      <c r="M731" s="180">
        <v>1787</v>
      </c>
      <c r="N731" s="185">
        <v>1963</v>
      </c>
      <c r="O731" s="198">
        <v>2448</v>
      </c>
      <c r="P731" s="180">
        <v>1251</v>
      </c>
      <c r="Q731" s="181">
        <v>1022</v>
      </c>
      <c r="R731" s="182">
        <v>1797</v>
      </c>
      <c r="S731" s="183">
        <v>1312</v>
      </c>
      <c r="T731" s="189">
        <v>308</v>
      </c>
      <c r="U731" s="180">
        <v>431</v>
      </c>
      <c r="V731" s="182">
        <v>1020</v>
      </c>
      <c r="W731" s="199">
        <v>2665</v>
      </c>
      <c r="X731" s="180">
        <v>1323</v>
      </c>
      <c r="Y731" s="184">
        <v>631</v>
      </c>
      <c r="Z731" s="182">
        <v>3059</v>
      </c>
      <c r="AA731" s="180">
        <v>2661</v>
      </c>
      <c r="AB731" s="162">
        <f t="shared" si="13702"/>
        <v>19370</v>
      </c>
      <c r="AC731" s="165">
        <f t="shared" si="13733"/>
        <v>18734</v>
      </c>
      <c r="AE731" s="256" t="str">
        <f>$AE$18</f>
        <v>18:00 - 18:59</v>
      </c>
      <c r="AF731" s="120">
        <f t="shared" si="13924"/>
        <v>2169</v>
      </c>
      <c r="AG731" s="181">
        <f t="shared" si="13924"/>
        <v>5091</v>
      </c>
      <c r="AH731" s="182">
        <f t="shared" si="13924"/>
        <v>1425</v>
      </c>
      <c r="AI731" s="183">
        <f t="shared" si="13924"/>
        <v>1863</v>
      </c>
      <c r="AJ731" s="180">
        <f t="shared" si="13924"/>
        <v>1187</v>
      </c>
      <c r="AK731" s="184">
        <f t="shared" si="13924"/>
        <v>2892</v>
      </c>
      <c r="AL731" s="182">
        <f t="shared" si="13924"/>
        <v>3008</v>
      </c>
      <c r="AM731" s="183">
        <f t="shared" si="13924"/>
        <v>6343</v>
      </c>
      <c r="AN731" s="180">
        <f t="shared" si="13924"/>
        <v>916</v>
      </c>
      <c r="AO731" s="184">
        <f t="shared" si="13924"/>
        <v>380</v>
      </c>
      <c r="AP731" s="182">
        <f t="shared" si="13925"/>
        <v>3622</v>
      </c>
      <c r="AQ731" s="180">
        <f t="shared" si="13925"/>
        <v>1140</v>
      </c>
      <c r="AR731" s="185">
        <f t="shared" si="13925"/>
        <v>4871</v>
      </c>
      <c r="AS731" s="186">
        <f t="shared" si="13925"/>
        <v>3088</v>
      </c>
      <c r="AT731" s="180">
        <f t="shared" si="13925"/>
        <v>2741</v>
      </c>
      <c r="AU731" s="184">
        <f t="shared" si="13925"/>
        <v>2240</v>
      </c>
      <c r="AV731" s="182">
        <f t="shared" si="13925"/>
        <v>2608</v>
      </c>
      <c r="AW731" s="183">
        <f t="shared" si="13925"/>
        <v>3256</v>
      </c>
      <c r="AX731" s="180">
        <f t="shared" si="13925"/>
        <v>1555</v>
      </c>
      <c r="AY731" s="184">
        <f t="shared" si="13925"/>
        <v>344</v>
      </c>
      <c r="AZ731" s="182">
        <f t="shared" si="13926"/>
        <v>4044</v>
      </c>
      <c r="BA731" s="183">
        <f t="shared" si="13926"/>
        <v>2708</v>
      </c>
      <c r="BB731" s="180">
        <f t="shared" si="13926"/>
        <v>2722</v>
      </c>
      <c r="BC731" s="184">
        <f t="shared" si="13926"/>
        <v>931</v>
      </c>
      <c r="BD731" s="182">
        <f t="shared" si="13926"/>
        <v>3945</v>
      </c>
      <c r="BE731" s="180">
        <f t="shared" si="13926"/>
        <v>6127</v>
      </c>
      <c r="BF731" s="164">
        <f>SUM(AF731,AH731,AJ731,AL731,AN731,AP731,AR731,AT731,AV731,AX731,AZ731,BB731,BD731)</f>
        <v>34813</v>
      </c>
      <c r="BG731" s="165">
        <f>SUM(AG731,AI731,AK731,AM731,AO731,AQ731,AS731,AU731,AW731,AY731,BA731,BC731,BE731)</f>
        <v>36403</v>
      </c>
      <c r="BI731" s="131" t="s">
        <v>25</v>
      </c>
      <c r="BJ731" s="123">
        <f>B731/B746</f>
        <v>4.9071861790112109E-2</v>
      </c>
      <c r="BK731" s="124">
        <f t="shared" ref="BK731" si="13954">C731/C746</f>
        <v>4.1731898238747553E-2</v>
      </c>
      <c r="BL731" s="125">
        <f t="shared" ref="BL731" si="13955">D731/D746</f>
        <v>5.1078894133513152E-2</v>
      </c>
      <c r="BM731" s="126">
        <f t="shared" ref="BM731" si="13956">E731/E746</f>
        <v>3.706908986008943E-2</v>
      </c>
      <c r="BN731" s="123">
        <f t="shared" ref="BN731" si="13957">F731/F746</f>
        <v>5.2627624807482815E-2</v>
      </c>
      <c r="BO731" s="124">
        <f t="shared" ref="BO731" si="13958">G731/G746</f>
        <v>3.1257456454306845E-2</v>
      </c>
      <c r="BP731" s="125">
        <f t="shared" ref="BP731" si="13959">H731/H746</f>
        <v>5.6418296222537655E-2</v>
      </c>
      <c r="BQ731" s="126">
        <f t="shared" ref="BQ731" si="13960">I731/I746</f>
        <v>3.7744235577368272E-2</v>
      </c>
      <c r="BR731" s="123">
        <f t="shared" ref="BR731" si="13961">J731/J746</f>
        <v>4.4370174023279939E-2</v>
      </c>
      <c r="BS731" s="124">
        <f t="shared" ref="BS731" si="13962">K731/K746</f>
        <v>5.2988979182901033E-2</v>
      </c>
      <c r="BT731" s="125">
        <f t="shared" ref="BT731" si="13963">L731/L746</f>
        <v>3.014435324087178E-2</v>
      </c>
      <c r="BU731" s="123">
        <f t="shared" ref="BU731" si="13964">M731/M746</f>
        <v>5.5866445743583328E-2</v>
      </c>
      <c r="BV731" s="127">
        <f t="shared" ref="BV731" si="13965">N731/N746</f>
        <v>4.1147001488251199E-2</v>
      </c>
      <c r="BW731" s="128">
        <f t="shared" ref="BW731" si="13966">O731/O746</f>
        <v>5.0038837332897268E-2</v>
      </c>
      <c r="BX731" s="123">
        <f t="shared" ref="BX731" si="13967">P731/P746</f>
        <v>4.3570632488158262E-2</v>
      </c>
      <c r="BY731" s="124">
        <f t="shared" ref="BY731" si="13968">Q731/Q746</f>
        <v>3.8402284597752981E-2</v>
      </c>
      <c r="BZ731" s="125">
        <f t="shared" ref="BZ731" si="13969">R731/R746</f>
        <v>5.0285426460711886E-2</v>
      </c>
      <c r="CA731" s="126">
        <f t="shared" ref="CA731" si="13970">S731/S746</f>
        <v>3.9469330044222498E-2</v>
      </c>
      <c r="CB731" s="123">
        <f t="shared" ref="CB731" si="13971">T731/T746</f>
        <v>2.8944648059392914E-2</v>
      </c>
      <c r="CC731" s="124">
        <f t="shared" ref="CC731" si="13972">U731/U746</f>
        <v>4.0223985067662157E-2</v>
      </c>
      <c r="CD731" s="125">
        <f t="shared" ref="CD731" si="13973">V731/V746</f>
        <v>3.0400572246065807E-2</v>
      </c>
      <c r="CE731" s="126">
        <f t="shared" ref="CE731" si="13974">W731/W746</f>
        <v>6.3088868898252923E-2</v>
      </c>
      <c r="CF731" s="123">
        <f t="shared" ref="CF731" si="13975">X731/X746</f>
        <v>4.5181340072399427E-2</v>
      </c>
      <c r="CG731" s="124">
        <f t="shared" ref="CG731" si="13976">Y731/Y746</f>
        <v>3.7757300143609382E-2</v>
      </c>
      <c r="CH731" s="125">
        <f t="shared" ref="CH731" si="13977">Z731/Z746</f>
        <v>5.2936697469975424E-2</v>
      </c>
      <c r="CI731" s="123">
        <f t="shared" ref="CI731" si="13978">AA731/AA746</f>
        <v>4.4313810388182981E-2</v>
      </c>
      <c r="CJ731" s="129">
        <f t="shared" ref="CJ731" si="13979">AB731/AB746</f>
        <v>4.5962010748988577E-2</v>
      </c>
      <c r="CK731" s="130">
        <f t="shared" ref="CK731" si="13980">AC731/AC746</f>
        <v>4.4574620970581798E-2</v>
      </c>
    </row>
    <row r="732" spans="1:89" ht="13.8" thickBot="1" x14ac:dyDescent="0.3">
      <c r="A732" s="139" t="s">
        <v>26</v>
      </c>
      <c r="B732" s="194">
        <v>2066</v>
      </c>
      <c r="C732" s="188">
        <v>1571</v>
      </c>
      <c r="D732" s="189">
        <v>1065</v>
      </c>
      <c r="E732" s="190">
        <v>779</v>
      </c>
      <c r="F732" s="187">
        <v>1168</v>
      </c>
      <c r="G732" s="191">
        <v>827</v>
      </c>
      <c r="H732" s="189">
        <v>2497</v>
      </c>
      <c r="I732" s="190">
        <v>2253</v>
      </c>
      <c r="J732" s="187">
        <v>386</v>
      </c>
      <c r="K732" s="188">
        <v>449</v>
      </c>
      <c r="L732" s="189">
        <v>990</v>
      </c>
      <c r="M732" s="187">
        <v>1612</v>
      </c>
      <c r="N732" s="192">
        <v>1848</v>
      </c>
      <c r="O732" s="195">
        <v>2190</v>
      </c>
      <c r="P732" s="187">
        <v>1186</v>
      </c>
      <c r="Q732" s="188">
        <v>1129</v>
      </c>
      <c r="R732" s="189">
        <v>1786</v>
      </c>
      <c r="S732" s="190">
        <v>1443</v>
      </c>
      <c r="T732" s="187">
        <v>322</v>
      </c>
      <c r="U732" s="191">
        <v>420</v>
      </c>
      <c r="V732" s="189">
        <v>1108</v>
      </c>
      <c r="W732" s="196">
        <v>2255</v>
      </c>
      <c r="X732" s="187">
        <v>1225</v>
      </c>
      <c r="Y732" s="191">
        <v>688</v>
      </c>
      <c r="Z732" s="189">
        <v>2846</v>
      </c>
      <c r="AA732" s="187">
        <v>3028</v>
      </c>
      <c r="AB732" s="162">
        <f t="shared" si="13702"/>
        <v>18493</v>
      </c>
      <c r="AC732" s="165">
        <f t="shared" si="13733"/>
        <v>18644</v>
      </c>
      <c r="AE732" s="254">
        <f>$AE$19</f>
        <v>0</v>
      </c>
      <c r="AF732" s="120">
        <f t="shared" si="13924"/>
        <v>0</v>
      </c>
      <c r="AG732" s="188">
        <f t="shared" si="13924"/>
        <v>0</v>
      </c>
      <c r="AH732" s="189">
        <f t="shared" si="13924"/>
        <v>0</v>
      </c>
      <c r="AI732" s="190">
        <f t="shared" si="13924"/>
        <v>0</v>
      </c>
      <c r="AJ732" s="187">
        <f t="shared" si="13924"/>
        <v>0</v>
      </c>
      <c r="AK732" s="191">
        <f t="shared" si="13924"/>
        <v>0</v>
      </c>
      <c r="AL732" s="189">
        <f t="shared" si="13924"/>
        <v>0</v>
      </c>
      <c r="AM732" s="190">
        <f t="shared" si="13924"/>
        <v>0</v>
      </c>
      <c r="AN732" s="187">
        <f t="shared" si="13924"/>
        <v>0</v>
      </c>
      <c r="AO732" s="191">
        <f t="shared" si="13924"/>
        <v>0</v>
      </c>
      <c r="AP732" s="189">
        <f t="shared" si="13925"/>
        <v>0</v>
      </c>
      <c r="AQ732" s="187">
        <f t="shared" si="13925"/>
        <v>0</v>
      </c>
      <c r="AR732" s="192">
        <f t="shared" si="13925"/>
        <v>0</v>
      </c>
      <c r="AS732" s="193">
        <f t="shared" si="13925"/>
        <v>0</v>
      </c>
      <c r="AT732" s="187">
        <f t="shared" si="13925"/>
        <v>0</v>
      </c>
      <c r="AU732" s="191">
        <f t="shared" si="13925"/>
        <v>0</v>
      </c>
      <c r="AV732" s="189">
        <f t="shared" si="13925"/>
        <v>0</v>
      </c>
      <c r="AW732" s="190">
        <f t="shared" si="13925"/>
        <v>0</v>
      </c>
      <c r="AX732" s="187">
        <f t="shared" si="13925"/>
        <v>0</v>
      </c>
      <c r="AY732" s="191">
        <f t="shared" si="13925"/>
        <v>0</v>
      </c>
      <c r="AZ732" s="189">
        <f t="shared" si="13926"/>
        <v>0</v>
      </c>
      <c r="BA732" s="190">
        <f t="shared" si="13926"/>
        <v>0</v>
      </c>
      <c r="BB732" s="187">
        <f t="shared" si="13926"/>
        <v>0</v>
      </c>
      <c r="BC732" s="191">
        <f t="shared" si="13926"/>
        <v>0</v>
      </c>
      <c r="BD732" s="189">
        <f t="shared" si="13926"/>
        <v>0</v>
      </c>
      <c r="BE732" s="187">
        <f t="shared" si="13926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26</v>
      </c>
      <c r="BJ732" s="123">
        <f>B732/B746</f>
        <v>4.7463701525454878E-2</v>
      </c>
      <c r="BK732" s="124">
        <f t="shared" ref="BK732" si="13981">C732/C746</f>
        <v>3.8429549902152645E-2</v>
      </c>
      <c r="BL732" s="125">
        <f t="shared" ref="BL732" si="13982">D732/D746</f>
        <v>4.4883681726230612E-2</v>
      </c>
      <c r="BM732" s="126">
        <f t="shared" ref="BM732" si="13983">E732/E746</f>
        <v>3.7453723736718111E-2</v>
      </c>
      <c r="BN732" s="123">
        <f t="shared" ref="BN732" si="13984">F732/F746</f>
        <v>4.387513617069231E-2</v>
      </c>
      <c r="BO732" s="124">
        <f t="shared" ref="BO732" si="13985">G732/G746</f>
        <v>3.2887934462737613E-2</v>
      </c>
      <c r="BP732" s="125">
        <f t="shared" ref="BP732" si="13986">H732/H746</f>
        <v>5.2901421580051268E-2</v>
      </c>
      <c r="BQ732" s="126">
        <f t="shared" ref="BQ732" si="13987">I732/I746</f>
        <v>4.1726085748680433E-2</v>
      </c>
      <c r="BR732" s="123">
        <f t="shared" ref="BR732" si="13988">J732/J746</f>
        <v>4.4485421228535209E-2</v>
      </c>
      <c r="BS732" s="124">
        <f t="shared" ref="BS732" si="13989">K732/K746</f>
        <v>4.9983301792274296E-2</v>
      </c>
      <c r="BT732" s="125">
        <f t="shared" ref="BT732" si="13990">L732/L746</f>
        <v>3.5026889329182E-2</v>
      </c>
      <c r="BU732" s="123">
        <f t="shared" ref="BU732" si="13991">M732/M746</f>
        <v>5.0395473160971642E-2</v>
      </c>
      <c r="BV732" s="127">
        <f t="shared" ref="BV732" si="13992">N732/N746</f>
        <v>3.8736453769887019E-2</v>
      </c>
      <c r="BW732" s="128">
        <f t="shared" ref="BW732" si="13993">O732/O746</f>
        <v>4.4765136339479171E-2</v>
      </c>
      <c r="BX732" s="123">
        <f t="shared" ref="BX732" si="13994">P732/P746</f>
        <v>4.1306770688213985E-2</v>
      </c>
      <c r="BY732" s="124">
        <f t="shared" ref="BY732" si="13995">Q732/Q746</f>
        <v>4.2422876038026532E-2</v>
      </c>
      <c r="BZ732" s="125">
        <f t="shared" ref="BZ732" si="13996">R732/R746</f>
        <v>4.9977613610924558E-2</v>
      </c>
      <c r="CA732" s="126">
        <f t="shared" ref="CA732" si="13997">S732/S746</f>
        <v>4.3410246382479471E-2</v>
      </c>
      <c r="CB732" s="123">
        <f t="shared" ref="CB732" si="13998">T732/T746</f>
        <v>3.0260313880274409E-2</v>
      </c>
      <c r="CC732" s="124">
        <f t="shared" ref="CC732" si="13999">U732/U746</f>
        <v>3.9197386840877278E-2</v>
      </c>
      <c r="CD732" s="125">
        <f t="shared" ref="CD732" si="14000">V732/V746</f>
        <v>3.3023366714353838E-2</v>
      </c>
      <c r="CE732" s="126">
        <f t="shared" ref="CE732" si="14001">W732/W746</f>
        <v>5.3382889067752473E-2</v>
      </c>
      <c r="CF732" s="123">
        <f t="shared" ref="CF732" si="14002">X732/X746</f>
        <v>4.1834574141110581E-2</v>
      </c>
      <c r="CG732" s="124">
        <f t="shared" ref="CG732" si="14003">Y732/Y746</f>
        <v>4.1168022977501197E-2</v>
      </c>
      <c r="CH732" s="125">
        <f t="shared" ref="CH732" si="14004">Z732/Z746</f>
        <v>4.9250683556570793E-2</v>
      </c>
      <c r="CI732" s="123">
        <f t="shared" ref="CI732" si="14005">AA732/AA746</f>
        <v>5.0425485853219869E-2</v>
      </c>
      <c r="CJ732" s="129">
        <f t="shared" ref="CJ732" si="14006">AB732/AB746</f>
        <v>4.3881025543678148E-2</v>
      </c>
      <c r="CK732" s="130">
        <f t="shared" ref="CK732" si="14007">AC732/AC746</f>
        <v>4.4360480056342855E-2</v>
      </c>
    </row>
    <row r="733" spans="1:89" ht="14.4" thickTop="1" thickBot="1" x14ac:dyDescent="0.3">
      <c r="A733" s="131" t="s">
        <v>27</v>
      </c>
      <c r="B733" s="197">
        <v>1796</v>
      </c>
      <c r="C733" s="181">
        <v>1667</v>
      </c>
      <c r="D733" s="182">
        <v>964</v>
      </c>
      <c r="E733" s="183">
        <v>903</v>
      </c>
      <c r="F733" s="180">
        <v>1061</v>
      </c>
      <c r="G733" s="184">
        <v>917</v>
      </c>
      <c r="H733" s="182">
        <v>2242</v>
      </c>
      <c r="I733" s="183">
        <v>2618</v>
      </c>
      <c r="J733" s="180">
        <v>465</v>
      </c>
      <c r="K733" s="181">
        <v>360</v>
      </c>
      <c r="L733" s="182">
        <v>1386</v>
      </c>
      <c r="M733" s="180">
        <v>1266</v>
      </c>
      <c r="N733" s="185">
        <v>2045</v>
      </c>
      <c r="O733" s="198">
        <v>2017</v>
      </c>
      <c r="P733" s="180">
        <v>1278</v>
      </c>
      <c r="Q733" s="181">
        <v>1183</v>
      </c>
      <c r="R733" s="182">
        <v>1508</v>
      </c>
      <c r="S733" s="183">
        <v>1515</v>
      </c>
      <c r="T733" s="180">
        <v>453</v>
      </c>
      <c r="U733" s="184">
        <v>358</v>
      </c>
      <c r="V733" s="182">
        <v>1379</v>
      </c>
      <c r="W733" s="199">
        <v>1687</v>
      </c>
      <c r="X733" s="180">
        <v>1247</v>
      </c>
      <c r="Y733" s="184">
        <v>613</v>
      </c>
      <c r="Z733" s="182">
        <v>2704</v>
      </c>
      <c r="AA733" s="180">
        <v>3043</v>
      </c>
      <c r="AB733" s="162">
        <f t="shared" si="13702"/>
        <v>18528</v>
      </c>
      <c r="AC733" s="165">
        <f t="shared" si="13733"/>
        <v>18147</v>
      </c>
      <c r="AE733" s="251" t="s">
        <v>13</v>
      </c>
      <c r="AF733" s="14">
        <f t="shared" ref="AF733:BG733" si="14008">SUM(AF730:AF732)</f>
        <v>4350</v>
      </c>
      <c r="AG733" s="1">
        <f t="shared" si="14008"/>
        <v>9756</v>
      </c>
      <c r="AH733" s="14">
        <f t="shared" si="14008"/>
        <v>3359</v>
      </c>
      <c r="AI733" s="1">
        <f t="shared" si="14008"/>
        <v>3590</v>
      </c>
      <c r="AJ733" s="14">
        <f t="shared" si="14008"/>
        <v>2975</v>
      </c>
      <c r="AK733" s="1">
        <f t="shared" si="14008"/>
        <v>5656</v>
      </c>
      <c r="AL733" s="14">
        <f t="shared" si="14008"/>
        <v>6244</v>
      </c>
      <c r="AM733" s="1">
        <f t="shared" si="14008"/>
        <v>11978</v>
      </c>
      <c r="AN733" s="14">
        <f t="shared" si="14008"/>
        <v>2249</v>
      </c>
      <c r="AO733" s="1">
        <f t="shared" si="14008"/>
        <v>764</v>
      </c>
      <c r="AP733" s="14">
        <f t="shared" si="14008"/>
        <v>7467</v>
      </c>
      <c r="AQ733" s="1">
        <f t="shared" si="14008"/>
        <v>2470</v>
      </c>
      <c r="AR733" s="14">
        <f t="shared" si="14008"/>
        <v>9404</v>
      </c>
      <c r="AS733" s="1">
        <f t="shared" si="14008"/>
        <v>6101</v>
      </c>
      <c r="AT733" s="14">
        <f t="shared" si="14008"/>
        <v>5451</v>
      </c>
      <c r="AU733" s="1">
        <f t="shared" si="14008"/>
        <v>4203</v>
      </c>
      <c r="AV733" s="14">
        <f t="shared" si="14008"/>
        <v>5135</v>
      </c>
      <c r="AW733" s="1">
        <f t="shared" si="14008"/>
        <v>6428</v>
      </c>
      <c r="AX733" s="14">
        <f t="shared" si="14008"/>
        <v>3334</v>
      </c>
      <c r="AY733" s="1">
        <f t="shared" si="14008"/>
        <v>739</v>
      </c>
      <c r="AZ733" s="14">
        <f t="shared" si="14008"/>
        <v>7979</v>
      </c>
      <c r="BA733" s="1">
        <f t="shared" si="14008"/>
        <v>5328</v>
      </c>
      <c r="BB733" s="14">
        <f t="shared" si="14008"/>
        <v>5737</v>
      </c>
      <c r="BC733" s="1">
        <f t="shared" si="14008"/>
        <v>1843</v>
      </c>
      <c r="BD733" s="14">
        <f t="shared" si="14008"/>
        <v>8078</v>
      </c>
      <c r="BE733" s="1">
        <f t="shared" si="14008"/>
        <v>11997</v>
      </c>
      <c r="BF733" s="166">
        <f t="shared" si="14008"/>
        <v>71762</v>
      </c>
      <c r="BG733" s="167">
        <f t="shared" si="14008"/>
        <v>70853</v>
      </c>
      <c r="BI733" s="131" t="s">
        <v>27</v>
      </c>
      <c r="BJ733" s="123">
        <f>B733/B746</f>
        <v>4.1260797647491271E-2</v>
      </c>
      <c r="BK733" s="124">
        <f t="shared" ref="BK733" si="14009">C733/C746</f>
        <v>4.0777886497064576E-2</v>
      </c>
      <c r="BL733" s="125">
        <f t="shared" ref="BL733" si="14010">D733/D746</f>
        <v>4.062710721510452E-2</v>
      </c>
      <c r="BM733" s="126">
        <f t="shared" ref="BM733" si="14011">E733/E746</f>
        <v>4.3415548824462712E-2</v>
      </c>
      <c r="BN733" s="123">
        <f t="shared" ref="BN733" si="14012">F733/F746</f>
        <v>3.9855752976973066E-2</v>
      </c>
      <c r="BO733" s="124">
        <f t="shared" ref="BO733" si="14013">G733/G746</f>
        <v>3.6467032530024653E-2</v>
      </c>
      <c r="BP733" s="125">
        <f t="shared" ref="BP733" si="14014">H733/H746</f>
        <v>4.7498993665388442E-2</v>
      </c>
      <c r="BQ733" s="126">
        <f t="shared" ref="BQ733" si="14015">I733/I746</f>
        <v>4.8485970923233632E-2</v>
      </c>
      <c r="BR733" s="123">
        <f t="shared" ref="BR733" si="14016">J733/J746</f>
        <v>5.3589950443701739E-2</v>
      </c>
      <c r="BS733" s="124">
        <f t="shared" ref="BS733" si="14017">K733/K746</f>
        <v>4.007569854168986E-2</v>
      </c>
      <c r="BT733" s="125">
        <f t="shared" ref="BT733" si="14018">L733/L746</f>
        <v>4.9037645060854798E-2</v>
      </c>
      <c r="BU733" s="123">
        <f t="shared" ref="BU733" si="14019">M733/M746</f>
        <v>3.9578578797636543E-2</v>
      </c>
      <c r="BV733" s="127">
        <f t="shared" ref="BV733" si="14020">N733/N746</f>
        <v>4.2865826817867402E-2</v>
      </c>
      <c r="BW733" s="128">
        <f t="shared" ref="BW733" si="14021">O733/O746</f>
        <v>4.1228894975675563E-2</v>
      </c>
      <c r="BX733" s="123">
        <f t="shared" ref="BX733" si="14022">P733/P746</f>
        <v>4.4511005851212038E-2</v>
      </c>
      <c r="BY733" s="124">
        <f t="shared" ref="BY733" si="14023">Q733/Q746</f>
        <v>4.445195956863187E-2</v>
      </c>
      <c r="BZ733" s="125">
        <f t="shared" ref="BZ733" si="14024">R733/R746</f>
        <v>4.2198343407208419E-2</v>
      </c>
      <c r="CA733" s="126">
        <f t="shared" ref="CA733" si="14025">S733/S746</f>
        <v>4.5576246201979483E-2</v>
      </c>
      <c r="CB733" s="123">
        <f t="shared" ref="CB733" si="14026">T733/T746</f>
        <v>4.2571186918522692E-2</v>
      </c>
      <c r="CC733" s="124">
        <f t="shared" ref="CC733" si="14027">U733/U746</f>
        <v>3.3411105926271584E-2</v>
      </c>
      <c r="CD733" s="125">
        <f t="shared" ref="CD733" si="14028">V733/V746</f>
        <v>4.1100381497377207E-2</v>
      </c>
      <c r="CE733" s="126">
        <f t="shared" ref="CE733" si="14029">W733/W746</f>
        <v>3.9936556034278682E-2</v>
      </c>
      <c r="CF733" s="123">
        <f t="shared" ref="CF733" si="14030">X733/X746</f>
        <v>4.2585888942012158E-2</v>
      </c>
      <c r="CG733" s="124">
        <f t="shared" ref="CG733" si="14031">Y733/Y746</f>
        <v>3.6680229775011966E-2</v>
      </c>
      <c r="CH733" s="125">
        <f t="shared" ref="CH733" si="14032">Z733/Z746</f>
        <v>4.6793340947634376E-2</v>
      </c>
      <c r="CI733" s="123">
        <f t="shared" ref="CI733" si="14033">AA733/AA746</f>
        <v>5.0675281853153259E-2</v>
      </c>
      <c r="CJ733" s="129">
        <f t="shared" ref="CJ733" si="14034">AB733/AB746</f>
        <v>4.3964075124277767E-2</v>
      </c>
      <c r="CK733" s="130">
        <f t="shared" ref="CK733" si="14035">AC733/AC746</f>
        <v>4.3177946341045575E-2</v>
      </c>
    </row>
    <row r="734" spans="1:89" ht="13.8" thickTop="1" x14ac:dyDescent="0.25">
      <c r="A734" s="139" t="s">
        <v>28</v>
      </c>
      <c r="B734" s="194">
        <v>1795</v>
      </c>
      <c r="C734" s="188">
        <v>2592</v>
      </c>
      <c r="D734" s="189">
        <v>1052</v>
      </c>
      <c r="E734" s="190">
        <v>1153</v>
      </c>
      <c r="F734" s="187">
        <v>1156</v>
      </c>
      <c r="G734" s="191">
        <v>1374</v>
      </c>
      <c r="H734" s="189">
        <v>2464</v>
      </c>
      <c r="I734" s="190">
        <v>3245</v>
      </c>
      <c r="J734" s="187">
        <v>654</v>
      </c>
      <c r="K734" s="188">
        <v>382</v>
      </c>
      <c r="L734" s="189">
        <v>1968</v>
      </c>
      <c r="M734" s="187">
        <v>1186</v>
      </c>
      <c r="N734" s="192">
        <v>2809</v>
      </c>
      <c r="O734" s="195">
        <v>2093</v>
      </c>
      <c r="P734" s="187">
        <v>1686</v>
      </c>
      <c r="Q734" s="188">
        <v>1145</v>
      </c>
      <c r="R734" s="189">
        <v>1558</v>
      </c>
      <c r="S734" s="190">
        <v>1743</v>
      </c>
      <c r="T734" s="187">
        <v>632</v>
      </c>
      <c r="U734" s="191">
        <v>286</v>
      </c>
      <c r="V734" s="189">
        <v>2018</v>
      </c>
      <c r="W734" s="196">
        <v>1982</v>
      </c>
      <c r="X734" s="187">
        <v>1752</v>
      </c>
      <c r="Y734" s="191">
        <v>581</v>
      </c>
      <c r="Z734" s="189">
        <v>2930</v>
      </c>
      <c r="AA734" s="187">
        <v>3339</v>
      </c>
      <c r="AB734" s="162">
        <f t="shared" si="13702"/>
        <v>22474</v>
      </c>
      <c r="AC734" s="165">
        <f t="shared" si="13733"/>
        <v>21101</v>
      </c>
      <c r="BI734" s="139" t="s">
        <v>28</v>
      </c>
      <c r="BJ734" s="123">
        <f>B734/B746</f>
        <v>4.1237823929424738E-2</v>
      </c>
      <c r="BK734" s="124">
        <f t="shared" ref="BK734" si="14036">C734/C746</f>
        <v>6.3405088062622308E-2</v>
      </c>
      <c r="BL734" s="125">
        <f t="shared" ref="BL734" si="14037">D734/D746</f>
        <v>4.4335805799055966E-2</v>
      </c>
      <c r="BM734" s="126">
        <f t="shared" ref="BM734" si="14038">E734/E746</f>
        <v>5.5435357469109089E-2</v>
      </c>
      <c r="BN734" s="123">
        <f t="shared" ref="BN734" si="14039">F734/F746</f>
        <v>4.3424364223733143E-2</v>
      </c>
      <c r="BO734" s="124">
        <f t="shared" ref="BO734" si="14040">G734/G746</f>
        <v>5.4640897160582201E-2</v>
      </c>
      <c r="BP734" s="125">
        <f t="shared" ref="BP734" si="14041">H734/H746</f>
        <v>5.2202283849918436E-2</v>
      </c>
      <c r="BQ734" s="126">
        <f t="shared" ref="BQ734" si="14042">I734/I746</f>
        <v>6.0098157236781184E-2</v>
      </c>
      <c r="BR734" s="123">
        <f t="shared" ref="BR734" si="14043">J734/J746</f>
        <v>7.5371672236948253E-2</v>
      </c>
      <c r="BS734" s="124">
        <f t="shared" ref="BS734" si="14044">K734/K746</f>
        <v>4.2524769008126462E-2</v>
      </c>
      <c r="BT734" s="125">
        <f t="shared" ref="BT734" si="14045">L734/L746</f>
        <v>6.9629210302858763E-2</v>
      </c>
      <c r="BU734" s="123">
        <f t="shared" ref="BU734" si="14046">M734/M746</f>
        <v>3.7077562759871195E-2</v>
      </c>
      <c r="BV734" s="127">
        <f t="shared" ref="BV734" si="14047">N734/N746</f>
        <v>5.8880248181608572E-2</v>
      </c>
      <c r="BW734" s="128">
        <f t="shared" ref="BW734" si="14048">O734/O746</f>
        <v>4.2782388291566165E-2</v>
      </c>
      <c r="BX734" s="123">
        <f t="shared" ref="BX734" si="14049">P734/P746</f>
        <v>5.8721092226246864E-2</v>
      </c>
      <c r="BY734" s="124">
        <f t="shared" ref="BY734" si="14050">Q734/Q746</f>
        <v>4.3024085973020702E-2</v>
      </c>
      <c r="BZ734" s="125">
        <f t="shared" ref="BZ734" si="14051">R734/R746</f>
        <v>4.3597492724423551E-2</v>
      </c>
      <c r="CA734" s="126">
        <f t="shared" ref="CA734" si="14052">S734/S746</f>
        <v>5.2435245630396199E-2</v>
      </c>
      <c r="CB734" s="123">
        <f t="shared" ref="CB734" si="14053">T734/T746</f>
        <v>5.9392914199793249E-2</v>
      </c>
      <c r="CC734" s="124">
        <f t="shared" ref="CC734" si="14054">U734/U746</f>
        <v>2.6691553896406907E-2</v>
      </c>
      <c r="CD734" s="125">
        <f t="shared" ref="CD734" si="14055">V734/V746</f>
        <v>6.0145445875059607E-2</v>
      </c>
      <c r="CE734" s="126">
        <f t="shared" ref="CE734" si="14056">W734/W746</f>
        <v>4.6920126887931443E-2</v>
      </c>
      <c r="CF734" s="123">
        <f t="shared" ref="CF734" si="14057">X734/X746</f>
        <v>5.9831978689980192E-2</v>
      </c>
      <c r="CG734" s="124">
        <f t="shared" ref="CG734" si="14058">Y734/Y746</f>
        <v>3.4765438008616562E-2</v>
      </c>
      <c r="CH734" s="125">
        <f t="shared" ref="CH734" si="14059">Z734/Z746</f>
        <v>5.0704322846364169E-2</v>
      </c>
      <c r="CI734" s="123">
        <f t="shared" ref="CI734" si="14060">AA734/AA746</f>
        <v>5.5604589585172108E-2</v>
      </c>
      <c r="CJ734" s="129">
        <f t="shared" ref="CJ734" si="14061">AB734/AB746</f>
        <v>5.3327322125594698E-2</v>
      </c>
      <c r="CK734" s="130">
        <f t="shared" ref="CK734" si="14062">AC734/AC746</f>
        <v>5.0206527015066005E-2</v>
      </c>
    </row>
    <row r="735" spans="1:89" x14ac:dyDescent="0.25">
      <c r="A735" s="131" t="s">
        <v>29</v>
      </c>
      <c r="B735" s="197">
        <v>2284</v>
      </c>
      <c r="C735" s="181">
        <v>3292</v>
      </c>
      <c r="D735" s="182">
        <v>1652</v>
      </c>
      <c r="E735" s="183">
        <v>1455</v>
      </c>
      <c r="F735" s="180">
        <v>1519</v>
      </c>
      <c r="G735" s="184">
        <v>1998</v>
      </c>
      <c r="H735" s="182">
        <v>2643</v>
      </c>
      <c r="I735" s="183">
        <v>4317</v>
      </c>
      <c r="J735" s="180">
        <v>998</v>
      </c>
      <c r="K735" s="181">
        <v>380</v>
      </c>
      <c r="L735" s="182">
        <v>2848</v>
      </c>
      <c r="M735" s="180">
        <v>1240</v>
      </c>
      <c r="N735" s="185">
        <v>3820</v>
      </c>
      <c r="O735" s="198">
        <v>2465</v>
      </c>
      <c r="P735" s="180">
        <v>2192</v>
      </c>
      <c r="Q735" s="181">
        <v>1355</v>
      </c>
      <c r="R735" s="182">
        <v>2327</v>
      </c>
      <c r="S735" s="183">
        <v>2597</v>
      </c>
      <c r="T735" s="180">
        <v>1439</v>
      </c>
      <c r="U735" s="184">
        <v>349</v>
      </c>
      <c r="V735" s="182">
        <v>3025</v>
      </c>
      <c r="W735" s="199">
        <v>2303</v>
      </c>
      <c r="X735" s="180">
        <v>2223</v>
      </c>
      <c r="Y735" s="184">
        <v>804</v>
      </c>
      <c r="Z735" s="182">
        <v>3472</v>
      </c>
      <c r="AA735" s="180">
        <v>4960</v>
      </c>
      <c r="AB735" s="162">
        <f t="shared" si="13702"/>
        <v>30442</v>
      </c>
      <c r="AC735" s="165">
        <f t="shared" si="13733"/>
        <v>27515</v>
      </c>
      <c r="BI735" s="131" t="s">
        <v>29</v>
      </c>
      <c r="BJ735" s="123">
        <f>B735/B746</f>
        <v>5.247197206395883E-2</v>
      </c>
      <c r="BK735" s="124">
        <f t="shared" ref="BK735" si="14063">C735/C746</f>
        <v>8.0528375733855184E-2</v>
      </c>
      <c r="BL735" s="125">
        <f t="shared" ref="BL735" si="14064">D735/D746</f>
        <v>6.9622387053270396E-2</v>
      </c>
      <c r="BM735" s="126">
        <f t="shared" ref="BM735" si="14065">E735/E746</f>
        <v>6.9955286311841919E-2</v>
      </c>
      <c r="BN735" s="123">
        <f t="shared" ref="BN735" si="14066">F735/F746</f>
        <v>5.7060215619247963E-2</v>
      </c>
      <c r="BO735" s="124">
        <f t="shared" ref="BO735" si="14067">G735/G746</f>
        <v>7.9455977093772376E-2</v>
      </c>
      <c r="BP735" s="125">
        <f t="shared" ref="BP735" si="14068">H735/H746</f>
        <v>5.5994576386093516E-2</v>
      </c>
      <c r="BQ735" s="126">
        <f t="shared" ref="BQ735" si="14069">I735/I746</f>
        <v>7.9951847393277153E-2</v>
      </c>
      <c r="BR735" s="123">
        <f t="shared" ref="BR735" si="14070">J735/J746</f>
        <v>0.11501671084476202</v>
      </c>
      <c r="BS735" s="124">
        <f t="shared" ref="BS735" si="14071">K735/K746</f>
        <v>4.2302126238450408E-2</v>
      </c>
      <c r="BT735" s="125">
        <f t="shared" ref="BT735" si="14072">L735/L746</f>
        <v>0.10076422303990942</v>
      </c>
      <c r="BU735" s="123">
        <f t="shared" ref="BU735" si="14073">M735/M746</f>
        <v>3.8765748585362803E-2</v>
      </c>
      <c r="BV735" s="127">
        <f t="shared" ref="BV735" si="14074">N735/N746</f>
        <v>8.0072106818705857E-2</v>
      </c>
      <c r="BW735" s="128">
        <f t="shared" ref="BW735" si="14075">O735/O746</f>
        <v>5.038632925882016E-2</v>
      </c>
      <c r="BX735" s="123">
        <f t="shared" ref="BX735" si="14076">P735/P746</f>
        <v>7.6344385622736141E-2</v>
      </c>
      <c r="BY735" s="124">
        <f t="shared" ref="BY735" si="14077">Q735/Q746</f>
        <v>5.0914966369819264E-2</v>
      </c>
      <c r="BZ735" s="125">
        <f t="shared" ref="BZ735" si="14078">R735/R746</f>
        <v>6.5116409223192298E-2</v>
      </c>
      <c r="CA735" s="126">
        <f t="shared" ref="CA735" si="14079">S735/S746</f>
        <v>7.8126410156132489E-2</v>
      </c>
      <c r="CB735" s="123">
        <f t="shared" ref="CB735" si="14080">T735/T746</f>
        <v>0.1352316511606052</v>
      </c>
      <c r="CC735" s="124">
        <f t="shared" ref="CC735" si="14081">U735/U746</f>
        <v>3.2571161922538498E-2</v>
      </c>
      <c r="CD735" s="125">
        <f t="shared" ref="CD735" si="14082">V735/V746</f>
        <v>9.0158559847401051E-2</v>
      </c>
      <c r="CE735" s="126">
        <f t="shared" ref="CE735" si="14083">W735/W746</f>
        <v>5.4519198901567159E-2</v>
      </c>
      <c r="CF735" s="123">
        <f t="shared" ref="CF735" si="14084">X735/X746</f>
        <v>7.5916945563827609E-2</v>
      </c>
      <c r="CG735" s="124">
        <f t="shared" ref="CG735" si="14085">Y735/Y746</f>
        <v>4.810914313068454E-2</v>
      </c>
      <c r="CH735" s="125">
        <f t="shared" ref="CH735" si="14086">Z735/Z746</f>
        <v>6.0083757311459526E-2</v>
      </c>
      <c r="CI735" s="123">
        <f t="shared" ref="CI735" si="14087">AA735/AA746</f>
        <v>8.2599210644640209E-2</v>
      </c>
      <c r="CJ735" s="129">
        <f t="shared" ref="CJ735" si="14088">AB735/AB746</f>
        <v>7.2234152360387729E-2</v>
      </c>
      <c r="CK735" s="130">
        <f t="shared" ref="CK735" si="14089">AC735/AC746</f>
        <v>6.5467636169828022E-2</v>
      </c>
    </row>
    <row r="736" spans="1:89" x14ac:dyDescent="0.25">
      <c r="A736" s="139" t="s">
        <v>30</v>
      </c>
      <c r="B736" s="280">
        <v>2181</v>
      </c>
      <c r="C736" s="267">
        <v>4665</v>
      </c>
      <c r="D736" s="268">
        <v>1934</v>
      </c>
      <c r="E736" s="269">
        <v>1727</v>
      </c>
      <c r="F736" s="266">
        <v>1788</v>
      </c>
      <c r="G736" s="270">
        <v>2764</v>
      </c>
      <c r="H736" s="268">
        <v>3236</v>
      </c>
      <c r="I736" s="269">
        <v>5635</v>
      </c>
      <c r="J736" s="266">
        <v>1333</v>
      </c>
      <c r="K736" s="267">
        <v>384</v>
      </c>
      <c r="L736" s="268">
        <v>3845</v>
      </c>
      <c r="M736" s="266">
        <v>1330</v>
      </c>
      <c r="N736" s="271">
        <v>4533</v>
      </c>
      <c r="O736" s="281">
        <v>3013</v>
      </c>
      <c r="P736" s="266">
        <v>2710</v>
      </c>
      <c r="Q736" s="267">
        <v>1963</v>
      </c>
      <c r="R736" s="268">
        <v>2527</v>
      </c>
      <c r="S736" s="269">
        <v>3172</v>
      </c>
      <c r="T736" s="266">
        <v>1779</v>
      </c>
      <c r="U736" s="270">
        <v>395</v>
      </c>
      <c r="V736" s="268">
        <v>3935</v>
      </c>
      <c r="W736" s="282">
        <v>2620</v>
      </c>
      <c r="X736" s="266">
        <v>3015</v>
      </c>
      <c r="Y736" s="270">
        <v>912</v>
      </c>
      <c r="Z736" s="268">
        <v>4133</v>
      </c>
      <c r="AA736" s="266">
        <v>5870</v>
      </c>
      <c r="AB736" s="162">
        <f t="shared" si="13702"/>
        <v>36949</v>
      </c>
      <c r="AC736" s="165">
        <f t="shared" si="13733"/>
        <v>34450</v>
      </c>
      <c r="BI736" s="139" t="s">
        <v>30</v>
      </c>
      <c r="BJ736" s="123">
        <f>B736/B746</f>
        <v>5.0105679103106045E-2</v>
      </c>
      <c r="BK736" s="124">
        <f t="shared" ref="BK736" si="14090">C736/C746</f>
        <v>0.11411448140900196</v>
      </c>
      <c r="BL736" s="125">
        <f t="shared" ref="BL736" si="14091">D736/D746</f>
        <v>8.1507080242751176E-2</v>
      </c>
      <c r="BM736" s="126">
        <f t="shared" ref="BM736" si="14092">E736/E746</f>
        <v>8.3032838117217178E-2</v>
      </c>
      <c r="BN736" s="123">
        <f t="shared" ref="BN736" si="14093">F736/F746</f>
        <v>6.7165020096915967E-2</v>
      </c>
      <c r="BO736" s="124">
        <f t="shared" ref="BO736" si="14094">G736/G746</f>
        <v>0.10991807842201542</v>
      </c>
      <c r="BP736" s="125">
        <f t="shared" ref="BP736" si="14095">H736/H746</f>
        <v>6.8557869536662361E-2</v>
      </c>
      <c r="BQ736" s="126">
        <f t="shared" ref="BQ736" si="14096">I736/I746</f>
        <v>0.10436151495508843</v>
      </c>
      <c r="BR736" s="123">
        <f t="shared" ref="BR736" si="14097">J736/J746</f>
        <v>0.15362452460527831</v>
      </c>
      <c r="BS736" s="124">
        <f t="shared" ref="BS736" si="14098">K736/K746</f>
        <v>4.2747411777802516E-2</v>
      </c>
      <c r="BT736" s="125">
        <f t="shared" ref="BT736" si="14099">L736/L746</f>
        <v>0.13603877724313615</v>
      </c>
      <c r="BU736" s="123">
        <f t="shared" ref="BU736" si="14100">M736/M746</f>
        <v>4.1579391627848815E-2</v>
      </c>
      <c r="BV736" s="127">
        <f t="shared" ref="BV736" si="14101">N736/N746</f>
        <v>9.5017502672563772E-2</v>
      </c>
      <c r="BW736" s="128">
        <f t="shared" ref="BW736" si="14102">O736/O746</f>
        <v>6.1587833694452393E-2</v>
      </c>
      <c r="BX736" s="123">
        <f t="shared" ref="BX736" si="14103">P736/P746</f>
        <v>9.4385622736138194E-2</v>
      </c>
      <c r="BY736" s="124">
        <f t="shared" ref="BY736" si="14104">Q736/Q746</f>
        <v>7.3760943899597947E-2</v>
      </c>
      <c r="BZ736" s="125">
        <f t="shared" ref="BZ736" si="14105">R736/R746</f>
        <v>7.0713006492052838E-2</v>
      </c>
      <c r="CA736" s="126">
        <f t="shared" ref="CA736" si="14106">S736/S746</f>
        <v>9.5424325381306213E-2</v>
      </c>
      <c r="CB736" s="123">
        <f t="shared" ref="CB736" si="14107">T736/T746</f>
        <v>0.16718353538201297</v>
      </c>
      <c r="CC736" s="124">
        <f t="shared" ref="CC736" si="14108">U736/U746</f>
        <v>3.6864209052729816E-2</v>
      </c>
      <c r="CD736" s="125">
        <f t="shared" ref="CD736" si="14109">V736/V746</f>
        <v>0.11728063900810681</v>
      </c>
      <c r="CE736" s="126">
        <f t="shared" ref="CE736" si="14110">W736/W746</f>
        <v>6.2023578429051658E-2</v>
      </c>
      <c r="CF736" s="123">
        <f t="shared" ref="CF736" si="14111">X736/X746</f>
        <v>0.1029642783962844</v>
      </c>
      <c r="CG736" s="124">
        <f t="shared" ref="CG736" si="14112">Y736/Y746</f>
        <v>5.4571565342269028E-2</v>
      </c>
      <c r="CH736" s="125">
        <f t="shared" ref="CH736" si="14113">Z736/Z746</f>
        <v>7.1522514103762161E-2</v>
      </c>
      <c r="CI736" s="123">
        <f t="shared" ref="CI736" si="14114">AA736/AA746</f>
        <v>9.7753501307265733E-2</v>
      </c>
      <c r="CJ736" s="129">
        <f t="shared" ref="CJ736" si="14115">AB736/AB746</f>
        <v>8.7674255816436703E-2</v>
      </c>
      <c r="CK736" s="130">
        <f t="shared" ref="CK736" si="14116">AC736/AC746</f>
        <v>8.196838328368436E-2</v>
      </c>
    </row>
    <row r="737" spans="1:89" x14ac:dyDescent="0.25">
      <c r="A737" s="131" t="s">
        <v>31</v>
      </c>
      <c r="B737" s="283">
        <v>2169</v>
      </c>
      <c r="C737" s="274">
        <v>5091</v>
      </c>
      <c r="D737" s="275">
        <v>1425</v>
      </c>
      <c r="E737" s="276">
        <v>1863</v>
      </c>
      <c r="F737" s="273">
        <v>1187</v>
      </c>
      <c r="G737" s="277">
        <v>2892</v>
      </c>
      <c r="H737" s="275">
        <v>3008</v>
      </c>
      <c r="I737" s="276">
        <v>6343</v>
      </c>
      <c r="J737" s="273">
        <v>916</v>
      </c>
      <c r="K737" s="274">
        <v>380</v>
      </c>
      <c r="L737" s="275">
        <v>3622</v>
      </c>
      <c r="M737" s="273">
        <v>1140</v>
      </c>
      <c r="N737" s="278">
        <v>4871</v>
      </c>
      <c r="O737" s="284">
        <v>3088</v>
      </c>
      <c r="P737" s="273">
        <v>2741</v>
      </c>
      <c r="Q737" s="274">
        <v>2240</v>
      </c>
      <c r="R737" s="275">
        <v>2608</v>
      </c>
      <c r="S737" s="276">
        <v>3256</v>
      </c>
      <c r="T737" s="273">
        <v>1555</v>
      </c>
      <c r="U737" s="277">
        <v>344</v>
      </c>
      <c r="V737" s="275">
        <v>4044</v>
      </c>
      <c r="W737" s="285">
        <v>2708</v>
      </c>
      <c r="X737" s="273">
        <v>2722</v>
      </c>
      <c r="Y737" s="277">
        <v>931</v>
      </c>
      <c r="Z737" s="275">
        <v>3945</v>
      </c>
      <c r="AA737" s="273">
        <v>6127</v>
      </c>
      <c r="AB737" s="162">
        <f t="shared" si="13702"/>
        <v>34813</v>
      </c>
      <c r="AC737" s="165">
        <f t="shared" si="13733"/>
        <v>36403</v>
      </c>
      <c r="BI737" s="131" t="s">
        <v>31</v>
      </c>
      <c r="BJ737" s="123">
        <f>B737/B746</f>
        <v>4.9829994486307663E-2</v>
      </c>
      <c r="BK737" s="124">
        <f t="shared" ref="BK737" si="14117">C737/C746</f>
        <v>0.12453522504892368</v>
      </c>
      <c r="BL737" s="125">
        <f t="shared" ref="BL737" si="14118">D737/D746</f>
        <v>6.0055630478759274E-2</v>
      </c>
      <c r="BM737" s="126">
        <f t="shared" ref="BM737" si="14119">E737/E746</f>
        <v>8.9571614019904808E-2</v>
      </c>
      <c r="BN737" s="123">
        <f t="shared" ref="BN737" si="14120">F737/F746</f>
        <v>4.4588858420044328E-2</v>
      </c>
      <c r="BO737" s="124">
        <f t="shared" ref="BO737" si="14121">G737/G746</f>
        <v>0.11500835122882366</v>
      </c>
      <c r="BP737" s="125">
        <f t="shared" ref="BP737" si="14122">H737/H746</f>
        <v>6.3727463401199128E-2</v>
      </c>
      <c r="BQ737" s="126">
        <f t="shared" ref="BQ737" si="14123">I737/I746</f>
        <v>0.11747384017038615</v>
      </c>
      <c r="BR737" s="123">
        <f t="shared" ref="BR737" si="14124">J737/J746</f>
        <v>0.10556644001382967</v>
      </c>
      <c r="BS737" s="124">
        <f t="shared" ref="BS737" si="14125">K737/K746</f>
        <v>4.2302126238450408E-2</v>
      </c>
      <c r="BT737" s="125">
        <f t="shared" ref="BT737" si="14126">L737/L746</f>
        <v>0.12814888196999716</v>
      </c>
      <c r="BU737" s="123">
        <f t="shared" ref="BU737" si="14127">M737/M746</f>
        <v>3.5639478538156126E-2</v>
      </c>
      <c r="BV737" s="127">
        <f t="shared" ref="BV737" si="14128">N737/N746</f>
        <v>0.10210241683610372</v>
      </c>
      <c r="BW737" s="128">
        <f t="shared" ref="BW737" si="14129">O737/O746</f>
        <v>6.3120886308818125E-2</v>
      </c>
      <c r="BX737" s="123">
        <f t="shared" ref="BX737" si="14130">P737/P746</f>
        <v>9.5465310671496245E-2</v>
      </c>
      <c r="BY737" s="124">
        <f t="shared" ref="BY737" si="14131">Q737/Q746</f>
        <v>8.4169390899184612E-2</v>
      </c>
      <c r="BZ737" s="125">
        <f t="shared" ref="BZ737" si="14132">R737/R746</f>
        <v>7.2979628385941353E-2</v>
      </c>
      <c r="CA737" s="126">
        <f t="shared" ref="CA737" si="14133">S737/S746</f>
        <v>9.79513251707229E-2</v>
      </c>
      <c r="CB737" s="123">
        <f t="shared" ref="CB737" si="14134">T737/T746</f>
        <v>0.14613288224790902</v>
      </c>
      <c r="CC737" s="124">
        <f t="shared" ref="CC737" si="14135">U737/U746</f>
        <v>3.2104526364909007E-2</v>
      </c>
      <c r="CD737" s="125">
        <f t="shared" ref="CD737" si="14136">V737/V746</f>
        <v>0.12052932761087268</v>
      </c>
      <c r="CE737" s="126">
        <f t="shared" ref="CE737" si="14137">W737/W746</f>
        <v>6.4106813124378575E-2</v>
      </c>
      <c r="CF737" s="123">
        <f t="shared" ref="CF737" si="14138">X737/X746</f>
        <v>9.2958131275186123E-2</v>
      </c>
      <c r="CG737" s="124">
        <f t="shared" ref="CG737" si="14139">Y737/Y746</f>
        <v>5.5708472953566297E-2</v>
      </c>
      <c r="CH737" s="125">
        <f t="shared" ref="CH737" si="14140">Z737/Z746</f>
        <v>6.8269130931367453E-2</v>
      </c>
      <c r="CI737" s="123">
        <f t="shared" ref="CI737" si="14141">AA737/AA746</f>
        <v>0.10203333943945778</v>
      </c>
      <c r="CJ737" s="129">
        <f t="shared" ref="CJ737" si="14142">AB737/AB746</f>
        <v>8.2605858554700012E-2</v>
      </c>
      <c r="CK737" s="130">
        <f t="shared" ref="CK737" si="14143">AC737/AC746</f>
        <v>8.661524112266944E-2</v>
      </c>
    </row>
    <row r="738" spans="1:89" x14ac:dyDescent="0.25">
      <c r="A738" s="139" t="s">
        <v>32</v>
      </c>
      <c r="B738" s="194">
        <v>2504</v>
      </c>
      <c r="C738" s="188">
        <v>4226</v>
      </c>
      <c r="D738" s="189">
        <v>1146</v>
      </c>
      <c r="E738" s="190">
        <v>1839</v>
      </c>
      <c r="F738" s="187">
        <v>953</v>
      </c>
      <c r="G738" s="191">
        <v>2566</v>
      </c>
      <c r="H738" s="189">
        <v>2577</v>
      </c>
      <c r="I738" s="190">
        <v>5565</v>
      </c>
      <c r="J738" s="187">
        <v>635</v>
      </c>
      <c r="K738" s="188">
        <v>249</v>
      </c>
      <c r="L738" s="189">
        <v>2952</v>
      </c>
      <c r="M738" s="187">
        <v>1035</v>
      </c>
      <c r="N738" s="192">
        <v>4388</v>
      </c>
      <c r="O738" s="195">
        <v>2805</v>
      </c>
      <c r="P738" s="187">
        <v>2002</v>
      </c>
      <c r="Q738" s="188">
        <v>1845</v>
      </c>
      <c r="R738" s="189">
        <v>2181</v>
      </c>
      <c r="S738" s="190">
        <v>2782</v>
      </c>
      <c r="T738" s="187">
        <v>1046</v>
      </c>
      <c r="U738" s="191">
        <v>278</v>
      </c>
      <c r="V738" s="189">
        <v>3763</v>
      </c>
      <c r="W738" s="196">
        <v>2140</v>
      </c>
      <c r="X738" s="187">
        <v>2158</v>
      </c>
      <c r="Y738" s="191">
        <v>798</v>
      </c>
      <c r="Z738" s="189">
        <v>3322</v>
      </c>
      <c r="AA738" s="187">
        <v>5223</v>
      </c>
      <c r="AB738" s="162">
        <f t="shared" si="13702"/>
        <v>29627</v>
      </c>
      <c r="AC738" s="165">
        <f t="shared" si="13733"/>
        <v>31351</v>
      </c>
      <c r="BI738" s="139" t="s">
        <v>32</v>
      </c>
      <c r="BJ738" s="123">
        <f>B738/B746</f>
        <v>5.7526190038595847E-2</v>
      </c>
      <c r="BK738" s="124">
        <f t="shared" ref="BK738" si="14144">C738/C746</f>
        <v>0.10337573385518591</v>
      </c>
      <c r="BL738" s="125">
        <f t="shared" ref="BL738" si="14145">D738/D746</f>
        <v>4.8297370195549562E-2</v>
      </c>
      <c r="BM738" s="126">
        <f t="shared" ref="BM738" si="14146">E738/E746</f>
        <v>8.8417712390018749E-2</v>
      </c>
      <c r="BN738" s="123">
        <f t="shared" ref="BN738" si="14147">F738/F746</f>
        <v>3.5798805454340561E-2</v>
      </c>
      <c r="BO738" s="124">
        <f t="shared" ref="BO738" si="14148">G738/G746</f>
        <v>0.10204406267398393</v>
      </c>
      <c r="BP738" s="125">
        <f t="shared" ref="BP738" si="14149">H738/H746</f>
        <v>5.4596300925827845E-2</v>
      </c>
      <c r="BQ738" s="126">
        <f t="shared" ref="BQ738" si="14150">I738/I746</f>
        <v>0.10306509862024262</v>
      </c>
      <c r="BR738" s="123">
        <f t="shared" ref="BR738" si="14151">J738/J746</f>
        <v>7.3181975337098082E-2</v>
      </c>
      <c r="BS738" s="124">
        <f t="shared" ref="BS738" si="14152">K738/K746</f>
        <v>2.7719024824668818E-2</v>
      </c>
      <c r="BT738" s="125">
        <f t="shared" ref="BT738" si="14153">L738/L746</f>
        <v>0.10444381545428814</v>
      </c>
      <c r="BU738" s="123">
        <f t="shared" ref="BU738" si="14154">M738/M746</f>
        <v>3.2356894988589117E-2</v>
      </c>
      <c r="BV738" s="127">
        <f t="shared" ref="BV738" si="14155">N738/N746</f>
        <v>9.197811641897416E-2</v>
      </c>
      <c r="BW738" s="128">
        <f t="shared" ref="BW738" si="14156">O738/O746</f>
        <v>5.7336167777278117E-2</v>
      </c>
      <c r="BX738" s="123">
        <f t="shared" ref="BX738" si="14157">P738/P746</f>
        <v>6.9726943438283645E-2</v>
      </c>
      <c r="BY738" s="124">
        <f t="shared" ref="BY738" si="14158">Q738/Q746</f>
        <v>6.9327020629015898E-2</v>
      </c>
      <c r="BZ738" s="125">
        <f t="shared" ref="BZ738" si="14159">R738/R746</f>
        <v>6.1030893216924113E-2</v>
      </c>
      <c r="CA738" s="126">
        <f t="shared" ref="CA738" si="14160">S738/S746</f>
        <v>8.3691826359014468E-2</v>
      </c>
      <c r="CB738" s="123">
        <f t="shared" ref="CB738" si="14161">T738/T746</f>
        <v>9.8299032045860352E-2</v>
      </c>
      <c r="CC738" s="124">
        <f t="shared" ref="CC738" si="14162">U738/U746</f>
        <v>2.5944937004199722E-2</v>
      </c>
      <c r="CD738" s="125">
        <f t="shared" ref="CD738" si="14163">V738/V746</f>
        <v>0.11215426800190749</v>
      </c>
      <c r="CE738" s="126">
        <f t="shared" ref="CE738" si="14164">W738/W746</f>
        <v>5.0660480090904784E-2</v>
      </c>
      <c r="CF738" s="123">
        <f t="shared" ref="CF738" si="14165">X738/X746</f>
        <v>7.3697151833891125E-2</v>
      </c>
      <c r="CG738" s="124">
        <f t="shared" ref="CG738" si="14166">Y738/Y746</f>
        <v>4.7750119674485399E-2</v>
      </c>
      <c r="CH738" s="125">
        <f t="shared" ref="CH738" si="14167">Z738/Z746</f>
        <v>5.7487972865399924E-2</v>
      </c>
      <c r="CI738" s="123">
        <f t="shared" ref="CI738" si="14168">AA738/AA746</f>
        <v>8.6978967176805602E-2</v>
      </c>
      <c r="CJ738" s="129">
        <f t="shared" ref="CJ738" si="14169">AB738/AB746</f>
        <v>7.0300283554996623E-2</v>
      </c>
      <c r="CK738" s="130">
        <f t="shared" ref="CK738" si="14170">AC738/AC746</f>
        <v>7.4594797803390095E-2</v>
      </c>
    </row>
    <row r="739" spans="1:89" x14ac:dyDescent="0.25">
      <c r="A739" s="131" t="s">
        <v>33</v>
      </c>
      <c r="B739" s="197">
        <v>2431</v>
      </c>
      <c r="C739" s="181">
        <v>3058</v>
      </c>
      <c r="D739" s="182">
        <v>928</v>
      </c>
      <c r="E739" s="183">
        <v>1488</v>
      </c>
      <c r="F739" s="180">
        <v>821</v>
      </c>
      <c r="G739" s="184">
        <v>2051</v>
      </c>
      <c r="H739" s="182">
        <v>2434</v>
      </c>
      <c r="I739" s="183">
        <v>4298</v>
      </c>
      <c r="J739" s="180">
        <v>545</v>
      </c>
      <c r="K739" s="181">
        <v>174</v>
      </c>
      <c r="L739" s="182">
        <v>2252</v>
      </c>
      <c r="M739" s="180">
        <v>1231</v>
      </c>
      <c r="N739" s="185">
        <v>3249</v>
      </c>
      <c r="O739" s="198">
        <v>2507</v>
      </c>
      <c r="P739" s="180">
        <v>1445</v>
      </c>
      <c r="Q739" s="181">
        <v>1884</v>
      </c>
      <c r="R739" s="182">
        <v>1975</v>
      </c>
      <c r="S739" s="183">
        <v>2163</v>
      </c>
      <c r="T739" s="180">
        <v>636</v>
      </c>
      <c r="U739" s="184">
        <v>333</v>
      </c>
      <c r="V739" s="182">
        <v>3471</v>
      </c>
      <c r="W739" s="199">
        <v>1897</v>
      </c>
      <c r="X739" s="180">
        <v>1437</v>
      </c>
      <c r="Y739" s="184">
        <v>841</v>
      </c>
      <c r="Z739" s="182">
        <v>2779</v>
      </c>
      <c r="AA739" s="180">
        <v>4179</v>
      </c>
      <c r="AB739" s="162">
        <f t="shared" si="13702"/>
        <v>24403</v>
      </c>
      <c r="AC739" s="165">
        <f t="shared" si="13733"/>
        <v>26104</v>
      </c>
      <c r="BI739" s="131" t="s">
        <v>33</v>
      </c>
      <c r="BJ739" s="123">
        <f>B739/B746</f>
        <v>5.5849108619739019E-2</v>
      </c>
      <c r="BK739" s="124">
        <f t="shared" ref="BK739" si="14171">C739/C746</f>
        <v>7.4804305283757339E-2</v>
      </c>
      <c r="BL739" s="125">
        <f t="shared" ref="BL739" si="14172">D739/D746</f>
        <v>3.910991233985165E-2</v>
      </c>
      <c r="BM739" s="126">
        <f t="shared" ref="BM739" si="14173">E739/E746</f>
        <v>7.1541901052935231E-2</v>
      </c>
      <c r="BN739" s="123">
        <f t="shared" ref="BN739" si="14174">F739/F746</f>
        <v>3.0840314037789716E-2</v>
      </c>
      <c r="BO739" s="124">
        <f t="shared" ref="BO739" si="14175">G739/G746</f>
        <v>8.15636681778414E-2</v>
      </c>
      <c r="BP739" s="125">
        <f t="shared" ref="BP739" si="14176">H739/H746</f>
        <v>5.1566704095252221E-2</v>
      </c>
      <c r="BQ739" s="126">
        <f t="shared" ref="BQ739" si="14177">I739/I746</f>
        <v>7.9599962959533296E-2</v>
      </c>
      <c r="BR739" s="123">
        <f t="shared" ref="BR739" si="14178">J739/J746</f>
        <v>6.2809726864123547E-2</v>
      </c>
      <c r="BS739" s="124">
        <f t="shared" ref="BS739" si="14179">K739/K746</f>
        <v>1.9369920961816764E-2</v>
      </c>
      <c r="BT739" s="125">
        <f t="shared" ref="BT739" si="14180">L739/L746</f>
        <v>7.9677328049816018E-2</v>
      </c>
      <c r="BU739" s="123">
        <f t="shared" ref="BU739" si="14181">M739/M746</f>
        <v>3.8484384281114205E-2</v>
      </c>
      <c r="BV739" s="127">
        <f t="shared" ref="BV739" si="14182">N739/N746</f>
        <v>6.8103213364914997E-2</v>
      </c>
      <c r="BW739" s="128">
        <f t="shared" ref="BW739" si="14183">O739/O746</f>
        <v>5.124483872286497E-2</v>
      </c>
      <c r="BX739" s="123">
        <f t="shared" ref="BX739" si="14184">P739/P746</f>
        <v>5.0327389244915019E-2</v>
      </c>
      <c r="BY739" s="124">
        <f t="shared" ref="BY739" si="14185">Q739/Q746</f>
        <v>7.0792469845564199E-2</v>
      </c>
      <c r="BZ739" s="125">
        <f t="shared" ref="BZ739" si="14186">R739/R746</f>
        <v>5.5266398029997763E-2</v>
      </c>
      <c r="CA739" s="126">
        <f t="shared" ref="CA739" si="14187">S739/S746</f>
        <v>6.5070244577479619E-2</v>
      </c>
      <c r="CB739" s="123">
        <f t="shared" ref="CB739" si="14188">T739/T746</f>
        <v>5.9768818720045108E-2</v>
      </c>
      <c r="CC739" s="124">
        <f t="shared" ref="CC739" si="14189">U739/U746</f>
        <v>3.1077928138124124E-2</v>
      </c>
      <c r="CD739" s="125">
        <f t="shared" ref="CD739" si="14190">V739/V746</f>
        <v>0.10345135908440629</v>
      </c>
      <c r="CE739" s="126">
        <f t="shared" ref="CE739" si="14191">W739/W746</f>
        <v>4.4907911557217933E-2</v>
      </c>
      <c r="CF739" s="123">
        <f t="shared" ref="CF739" si="14192">X739/X746</f>
        <v>4.9074516767980331E-2</v>
      </c>
      <c r="CG739" s="124">
        <f t="shared" ref="CG739" si="14193">Y739/Y746</f>
        <v>5.0323121110579225E-2</v>
      </c>
      <c r="CH739" s="125">
        <f t="shared" ref="CH739" si="14194">Z739/Z746</f>
        <v>4.8091233170664174E-2</v>
      </c>
      <c r="CI739" s="123">
        <f t="shared" ref="CI739" si="14195">AA739/AA746</f>
        <v>6.9593165581441824E-2</v>
      </c>
      <c r="CJ739" s="129">
        <f t="shared" ref="CJ739" si="14196">AB739/AB746</f>
        <v>5.7904540439213642E-2</v>
      </c>
      <c r="CK739" s="130">
        <f t="shared" ref="CK739" si="14197">AC739/AC746</f>
        <v>6.2110382503259703E-2</v>
      </c>
    </row>
    <row r="740" spans="1:89" x14ac:dyDescent="0.25">
      <c r="A740" s="139" t="s">
        <v>34</v>
      </c>
      <c r="B740" s="194">
        <v>1025</v>
      </c>
      <c r="C740" s="188">
        <v>2376</v>
      </c>
      <c r="D740" s="189">
        <v>475</v>
      </c>
      <c r="E740" s="190">
        <v>1215</v>
      </c>
      <c r="F740" s="187">
        <v>431</v>
      </c>
      <c r="G740" s="191">
        <v>1688</v>
      </c>
      <c r="H740" s="189">
        <v>1417</v>
      </c>
      <c r="I740" s="190">
        <v>2909</v>
      </c>
      <c r="J740" s="187">
        <v>351</v>
      </c>
      <c r="K740" s="188">
        <v>117</v>
      </c>
      <c r="L740" s="189">
        <v>1526</v>
      </c>
      <c r="M740" s="187">
        <v>838</v>
      </c>
      <c r="N740" s="192">
        <v>2282</v>
      </c>
      <c r="O740" s="195">
        <v>2319</v>
      </c>
      <c r="P740" s="187">
        <v>869</v>
      </c>
      <c r="Q740" s="188">
        <v>1492</v>
      </c>
      <c r="R740" s="189">
        <v>1397</v>
      </c>
      <c r="S740" s="190">
        <v>1666</v>
      </c>
      <c r="T740" s="187">
        <v>385</v>
      </c>
      <c r="U740" s="191">
        <v>291</v>
      </c>
      <c r="V740" s="189">
        <v>2815</v>
      </c>
      <c r="W740" s="196">
        <v>1438</v>
      </c>
      <c r="X740" s="187">
        <v>1157</v>
      </c>
      <c r="Y740" s="191">
        <v>668</v>
      </c>
      <c r="Z740" s="189">
        <v>2187</v>
      </c>
      <c r="AA740" s="187">
        <v>3181</v>
      </c>
      <c r="AB740" s="162">
        <f t="shared" si="13702"/>
        <v>16317</v>
      </c>
      <c r="AC740" s="165">
        <f t="shared" si="13733"/>
        <v>20198</v>
      </c>
      <c r="BI740" s="139" t="s">
        <v>34</v>
      </c>
      <c r="BJ740" s="123">
        <f>B740/B746</f>
        <v>2.3548061018195184E-2</v>
      </c>
      <c r="BK740" s="124">
        <f t="shared" ref="BK740" si="14198">C740/C746</f>
        <v>5.8121330724070448E-2</v>
      </c>
      <c r="BL740" s="125">
        <f t="shared" ref="BL740" si="14199">D740/D746</f>
        <v>2.0018543492919757E-2</v>
      </c>
      <c r="BM740" s="126">
        <f t="shared" ref="BM740" si="14200">E740/E746</f>
        <v>5.8416270012981393E-2</v>
      </c>
      <c r="BN740" s="123">
        <f t="shared" ref="BN740" si="14201">F740/F746</f>
        <v>1.6190225761616769E-2</v>
      </c>
      <c r="BO740" s="124">
        <f t="shared" ref="BO740" si="14202">G740/G746</f>
        <v>6.7127972639783665E-2</v>
      </c>
      <c r="BP740" s="125">
        <f t="shared" ref="BP740" si="14203">H740/H746</f>
        <v>3.002055041206754E-2</v>
      </c>
      <c r="BQ740" s="126">
        <f t="shared" ref="BQ740" si="14204">I740/I746</f>
        <v>5.3875358829521255E-2</v>
      </c>
      <c r="BR740" s="123">
        <f t="shared" ref="BR740" si="14205">J740/J746</f>
        <v>4.0451769044600669E-2</v>
      </c>
      <c r="BS740" s="124">
        <f t="shared" ref="BS740" si="14206">K740/K746</f>
        <v>1.3024602026049204E-2</v>
      </c>
      <c r="BT740" s="125">
        <f t="shared" ref="BT740" si="14207">L740/L746</f>
        <v>5.3990942541749222E-2</v>
      </c>
      <c r="BU740" s="123">
        <f t="shared" ref="BU740" si="14208">M740/M746</f>
        <v>2.619814299559196E-2</v>
      </c>
      <c r="BV740" s="127">
        <f t="shared" ref="BV740" si="14209">N740/N746</f>
        <v>4.7833651246148363E-2</v>
      </c>
      <c r="BW740" s="128">
        <f t="shared" ref="BW740" si="14210">O740/O746</f>
        <v>4.7401986836188216E-2</v>
      </c>
      <c r="BX740" s="123">
        <f t="shared" ref="BX740" si="14211">P740/P746</f>
        <v>3.0266090833101143E-2</v>
      </c>
      <c r="BY740" s="124">
        <f t="shared" ref="BY740" si="14212">Q740/Q746</f>
        <v>5.6062826438206891E-2</v>
      </c>
      <c r="BZ740" s="125">
        <f t="shared" ref="BZ740" si="14213">R740/R746</f>
        <v>3.9092231922990821E-2</v>
      </c>
      <c r="CA740" s="126">
        <f t="shared" ref="CA740" si="14214">S740/S746</f>
        <v>5.0118829156764237E-2</v>
      </c>
      <c r="CB740" s="123">
        <f t="shared" ref="CB740" si="14215">T740/T746</f>
        <v>3.6180810074241142E-2</v>
      </c>
      <c r="CC740" s="124">
        <f t="shared" ref="CC740" si="14216">U740/U746</f>
        <v>2.7158189454036398E-2</v>
      </c>
      <c r="CD740" s="125">
        <f t="shared" ref="CD740" si="14217">V740/V746</f>
        <v>8.38996185026228E-2</v>
      </c>
      <c r="CE740" s="126">
        <f t="shared" ref="CE740" si="14218">W740/W746</f>
        <v>3.4041948771364995E-2</v>
      </c>
      <c r="CF740" s="123">
        <f t="shared" ref="CF740" si="14219">X740/X746</f>
        <v>3.9512328392869341E-2</v>
      </c>
      <c r="CG740" s="124">
        <f t="shared" ref="CG740" si="14220">Y740/Y746</f>
        <v>3.9971278123504067E-2</v>
      </c>
      <c r="CH740" s="125">
        <f t="shared" ref="CH740" si="14221">Z740/Z746</f>
        <v>3.7846537223548957E-2</v>
      </c>
      <c r="CI740" s="123">
        <f t="shared" ref="CI740" si="14222">AA740/AA746</f>
        <v>5.2973405052540425E-2</v>
      </c>
      <c r="CJ740" s="129">
        <f t="shared" ref="CJ740" si="14223">AB740/AB746</f>
        <v>3.8717714475541898E-2</v>
      </c>
      <c r="CK740" s="130">
        <f t="shared" ref="CK740" si="14224">AC740/AC746</f>
        <v>4.8057979842201941E-2</v>
      </c>
    </row>
    <row r="741" spans="1:89" x14ac:dyDescent="0.25">
      <c r="A741" s="131" t="s">
        <v>35</v>
      </c>
      <c r="B741" s="197">
        <v>0</v>
      </c>
      <c r="C741" s="181">
        <v>1239</v>
      </c>
      <c r="D741" s="182">
        <v>7</v>
      </c>
      <c r="E741" s="183">
        <v>685</v>
      </c>
      <c r="F741" s="180">
        <v>17</v>
      </c>
      <c r="G741" s="184">
        <v>950</v>
      </c>
      <c r="H741" s="182">
        <v>197</v>
      </c>
      <c r="I741" s="183">
        <v>1318</v>
      </c>
      <c r="J741" s="180">
        <v>128</v>
      </c>
      <c r="K741" s="181">
        <v>29</v>
      </c>
      <c r="L741" s="182">
        <v>569</v>
      </c>
      <c r="M741" s="180">
        <v>172</v>
      </c>
      <c r="N741" s="185">
        <v>678</v>
      </c>
      <c r="O741" s="198">
        <v>414</v>
      </c>
      <c r="P741" s="180">
        <v>235</v>
      </c>
      <c r="Q741" s="181">
        <v>244</v>
      </c>
      <c r="R741" s="182">
        <v>199</v>
      </c>
      <c r="S741" s="183">
        <v>233</v>
      </c>
      <c r="T741" s="180">
        <v>68</v>
      </c>
      <c r="U741" s="184">
        <v>7</v>
      </c>
      <c r="V741" s="182">
        <v>482</v>
      </c>
      <c r="W741" s="199">
        <v>52</v>
      </c>
      <c r="X741" s="180">
        <v>112</v>
      </c>
      <c r="Y741" s="184">
        <v>11</v>
      </c>
      <c r="Z741" s="182">
        <v>82</v>
      </c>
      <c r="AA741" s="180">
        <v>175</v>
      </c>
      <c r="AB741" s="162">
        <f t="shared" si="13702"/>
        <v>2774</v>
      </c>
      <c r="AC741" s="165">
        <f t="shared" si="13733"/>
        <v>5529</v>
      </c>
      <c r="BI741" s="131" t="s">
        <v>35</v>
      </c>
      <c r="BJ741" s="123">
        <f>B741/B746</f>
        <v>0</v>
      </c>
      <c r="BK741" s="124">
        <f t="shared" ref="BK741" si="14225">C741/C746</f>
        <v>3.0308219178082192E-2</v>
      </c>
      <c r="BL741" s="125">
        <f t="shared" ref="BL741" si="14226">D741/D746</f>
        <v>2.9501011463250169E-4</v>
      </c>
      <c r="BM741" s="126">
        <f t="shared" ref="BM741" si="14227">E741/E746</f>
        <v>3.2934275686331074E-2</v>
      </c>
      <c r="BN741" s="123">
        <f t="shared" ref="BN741" si="14228">F741/F746</f>
        <v>6.3859359152548735E-4</v>
      </c>
      <c r="BO741" s="124">
        <f t="shared" ref="BO741" si="14229">G741/G746</f>
        <v>3.7779368488029902E-2</v>
      </c>
      <c r="BP741" s="125">
        <f t="shared" ref="BP741" si="14230">H741/H746</f>
        <v>4.17364038897481E-3</v>
      </c>
      <c r="BQ741" s="126">
        <f t="shared" ref="BQ741" si="14231">I741/I746</f>
        <v>2.4409667561811278E-2</v>
      </c>
      <c r="BR741" s="123">
        <f t="shared" ref="BR741" si="14232">J741/J746</f>
        <v>1.4751642272674888E-2</v>
      </c>
      <c r="BS741" s="124">
        <f t="shared" ref="BS741" si="14233">K741/K746</f>
        <v>3.2283201603027943E-3</v>
      </c>
      <c r="BT741" s="125">
        <f t="shared" ref="BT741" si="14234">L741/L746</f>
        <v>2.0131616190206623E-2</v>
      </c>
      <c r="BU741" s="123">
        <f t="shared" ref="BU741" si="14235">M741/M746</f>
        <v>5.3771844811954855E-3</v>
      </c>
      <c r="BV741" s="127">
        <f t="shared" ref="BV741" si="14236">N741/N746</f>
        <v>1.4211750896094912E-2</v>
      </c>
      <c r="BW741" s="128">
        <f t="shared" ref="BW741" si="14237">O741/O746</f>
        <v>8.4624504312988021E-3</v>
      </c>
      <c r="BX741" s="123">
        <f t="shared" ref="BX741" si="14238">P741/P746</f>
        <v>8.1847311228754535E-3</v>
      </c>
      <c r="BY741" s="124">
        <f t="shared" ref="BY741" si="14239">Q741/Q746</f>
        <v>9.1684515086611802E-3</v>
      </c>
      <c r="BZ741" s="125">
        <f t="shared" ref="BZ741" si="14240">R741/R746</f>
        <v>5.5686142825162304E-3</v>
      </c>
      <c r="CA741" s="126">
        <f t="shared" ref="CA741" si="14241">S741/S746</f>
        <v>7.0094160825486598E-3</v>
      </c>
      <c r="CB741" s="123">
        <f t="shared" ref="CB741" si="14242">T741/T746</f>
        <v>6.3903768442815524E-3</v>
      </c>
      <c r="CC741" s="124">
        <f t="shared" ref="CC741" si="14243">U741/U746</f>
        <v>6.5328978068128788E-4</v>
      </c>
      <c r="CD741" s="125">
        <f t="shared" ref="CD741" si="14244">V741/V746</f>
        <v>1.4365760610395803E-2</v>
      </c>
      <c r="CE741" s="126">
        <f t="shared" ref="CE741" si="14245">W741/W746</f>
        <v>1.2310023199659107E-3</v>
      </c>
      <c r="CF741" s="123">
        <f t="shared" ref="CF741" si="14246">X741/X746</f>
        <v>3.824875350044396E-3</v>
      </c>
      <c r="CG741" s="124">
        <f t="shared" ref="CG741" si="14247">Y741/Y746</f>
        <v>6.5820966969842029E-4</v>
      </c>
      <c r="CH741" s="125">
        <f t="shared" ref="CH741" si="14248">Z741/Z746</f>
        <v>1.4190288305125809E-3</v>
      </c>
      <c r="CI741" s="123">
        <f t="shared" ref="CI741" si="14249">AA741/AA746</f>
        <v>2.9142866658895235E-3</v>
      </c>
      <c r="CJ741" s="129">
        <f t="shared" ref="CJ741" si="14250">AB741/AB746</f>
        <v>6.5822724738097216E-3</v>
      </c>
      <c r="CK741" s="130">
        <f t="shared" ref="CK741" si="14251">AC741/AC746</f>
        <v>1.3155390164745743E-2</v>
      </c>
    </row>
    <row r="742" spans="1:89" x14ac:dyDescent="0.25">
      <c r="A742" s="139" t="s">
        <v>36</v>
      </c>
      <c r="B742" s="194"/>
      <c r="C742" s="188"/>
      <c r="D742" s="189"/>
      <c r="E742" s="190"/>
      <c r="F742" s="187"/>
      <c r="G742" s="191"/>
      <c r="H742" s="189"/>
      <c r="I742" s="190"/>
      <c r="J742" s="187"/>
      <c r="K742" s="191"/>
      <c r="L742" s="189"/>
      <c r="M742" s="187"/>
      <c r="N742" s="192"/>
      <c r="O742" s="195"/>
      <c r="P742" s="187"/>
      <c r="Q742" s="191"/>
      <c r="R742" s="189"/>
      <c r="S742" s="190"/>
      <c r="T742" s="187"/>
      <c r="U742" s="191"/>
      <c r="V742" s="189"/>
      <c r="W742" s="190"/>
      <c r="X742" s="187"/>
      <c r="Y742" s="191"/>
      <c r="Z742" s="189"/>
      <c r="AA742" s="187"/>
      <c r="AB742" s="162">
        <f t="shared" si="13702"/>
        <v>0</v>
      </c>
      <c r="AC742" s="165">
        <f t="shared" si="13733"/>
        <v>0</v>
      </c>
      <c r="BI742" s="139" t="s">
        <v>36</v>
      </c>
      <c r="BJ742" s="123">
        <f>B742/B746</f>
        <v>0</v>
      </c>
      <c r="BK742" s="124">
        <f t="shared" ref="BK742" si="14252">C742/C746</f>
        <v>0</v>
      </c>
      <c r="BL742" s="125">
        <f t="shared" ref="BL742" si="14253">D742/D746</f>
        <v>0</v>
      </c>
      <c r="BM742" s="126">
        <f t="shared" ref="BM742" si="14254">E742/E746</f>
        <v>0</v>
      </c>
      <c r="BN742" s="123">
        <f t="shared" ref="BN742" si="14255">F742/F746</f>
        <v>0</v>
      </c>
      <c r="BO742" s="124">
        <f t="shared" ref="BO742" si="14256">G742/G746</f>
        <v>0</v>
      </c>
      <c r="BP742" s="125">
        <f t="shared" ref="BP742" si="14257">H742/H746</f>
        <v>0</v>
      </c>
      <c r="BQ742" s="126">
        <f t="shared" ref="BQ742" si="14258">I742/I746</f>
        <v>0</v>
      </c>
      <c r="BR742" s="123">
        <f t="shared" ref="BR742" si="14259">J742/J746</f>
        <v>0</v>
      </c>
      <c r="BS742" s="124">
        <f t="shared" ref="BS742" si="14260">K742/K746</f>
        <v>0</v>
      </c>
      <c r="BT742" s="125">
        <f t="shared" ref="BT742" si="14261">L742/L746</f>
        <v>0</v>
      </c>
      <c r="BU742" s="123">
        <f t="shared" ref="BU742" si="14262">M742/M746</f>
        <v>0</v>
      </c>
      <c r="BV742" s="127">
        <f t="shared" ref="BV742" si="14263">N742/N746</f>
        <v>0</v>
      </c>
      <c r="BW742" s="128">
        <f t="shared" ref="BW742" si="14264">O742/O746</f>
        <v>0</v>
      </c>
      <c r="BX742" s="123">
        <f t="shared" ref="BX742" si="14265">P742/P746</f>
        <v>0</v>
      </c>
      <c r="BY742" s="124">
        <f t="shared" ref="BY742" si="14266">Q742/Q746</f>
        <v>0</v>
      </c>
      <c r="BZ742" s="125">
        <f t="shared" ref="BZ742" si="14267">R742/R746</f>
        <v>0</v>
      </c>
      <c r="CA742" s="126">
        <f t="shared" ref="CA742" si="14268">S742/S746</f>
        <v>0</v>
      </c>
      <c r="CB742" s="123">
        <f t="shared" ref="CB742" si="14269">T742/T746</f>
        <v>0</v>
      </c>
      <c r="CC742" s="124">
        <f t="shared" ref="CC742" si="14270">U742/U746</f>
        <v>0</v>
      </c>
      <c r="CD742" s="125">
        <f t="shared" ref="CD742" si="14271">V742/V746</f>
        <v>0</v>
      </c>
      <c r="CE742" s="126">
        <f t="shared" ref="CE742" si="14272">W742/W746</f>
        <v>0</v>
      </c>
      <c r="CF742" s="123">
        <f t="shared" ref="CF742" si="14273">X742/X746</f>
        <v>0</v>
      </c>
      <c r="CG742" s="124">
        <f t="shared" ref="CG742" si="14274">Y742/Y746</f>
        <v>0</v>
      </c>
      <c r="CH742" s="125">
        <f t="shared" ref="CH742" si="14275">Z742/Z746</f>
        <v>0</v>
      </c>
      <c r="CI742" s="123">
        <f t="shared" ref="CI742" si="14276">AA742/AA746</f>
        <v>0</v>
      </c>
      <c r="CJ742" s="129">
        <f t="shared" ref="CJ742" si="14277">AB742/AB746</f>
        <v>0</v>
      </c>
      <c r="CK742" s="130">
        <f t="shared" ref="CK742" si="14278">AC742/AC746</f>
        <v>0</v>
      </c>
    </row>
    <row r="743" spans="1:89" x14ac:dyDescent="0.25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62">
        <f t="shared" si="13702"/>
        <v>0</v>
      </c>
      <c r="AC743" s="165">
        <f t="shared" si="13733"/>
        <v>0</v>
      </c>
      <c r="BI743" s="131" t="s">
        <v>37</v>
      </c>
      <c r="BJ743" s="123">
        <f>B743/B746</f>
        <v>0</v>
      </c>
      <c r="BK743" s="124">
        <f t="shared" ref="BK743" si="14279">C743/C746</f>
        <v>0</v>
      </c>
      <c r="BL743" s="125">
        <f t="shared" ref="BL743" si="14280">D743/D746</f>
        <v>0</v>
      </c>
      <c r="BM743" s="126">
        <f t="shared" ref="BM743" si="14281">E743/E746</f>
        <v>0</v>
      </c>
      <c r="BN743" s="123">
        <f t="shared" ref="BN743" si="14282">F743/F746</f>
        <v>0</v>
      </c>
      <c r="BO743" s="124">
        <f t="shared" ref="BO743" si="14283">G743/G746</f>
        <v>0</v>
      </c>
      <c r="BP743" s="125">
        <f t="shared" ref="BP743" si="14284">H743/H746</f>
        <v>0</v>
      </c>
      <c r="BQ743" s="126">
        <f t="shared" ref="BQ743" si="14285">I743/I746</f>
        <v>0</v>
      </c>
      <c r="BR743" s="123">
        <f t="shared" ref="BR743" si="14286">J743/J746</f>
        <v>0</v>
      </c>
      <c r="BS743" s="124">
        <f t="shared" ref="BS743" si="14287">K743/K746</f>
        <v>0</v>
      </c>
      <c r="BT743" s="125">
        <f t="shared" ref="BT743" si="14288">L743/L746</f>
        <v>0</v>
      </c>
      <c r="BU743" s="123">
        <f t="shared" ref="BU743" si="14289">M743/M746</f>
        <v>0</v>
      </c>
      <c r="BV743" s="127">
        <f t="shared" ref="BV743" si="14290">N743/N746</f>
        <v>0</v>
      </c>
      <c r="BW743" s="128">
        <f t="shared" ref="BW743" si="14291">O743/O746</f>
        <v>0</v>
      </c>
      <c r="BX743" s="123">
        <f t="shared" ref="BX743" si="14292">P743/P746</f>
        <v>0</v>
      </c>
      <c r="BY743" s="124">
        <f t="shared" ref="BY743" si="14293">Q743/Q746</f>
        <v>0</v>
      </c>
      <c r="BZ743" s="125">
        <f t="shared" ref="BZ743" si="14294">R743/R746</f>
        <v>0</v>
      </c>
      <c r="CA743" s="126">
        <f t="shared" ref="CA743" si="14295">S743/S746</f>
        <v>0</v>
      </c>
      <c r="CB743" s="123">
        <f t="shared" ref="CB743" si="14296">T743/T746</f>
        <v>0</v>
      </c>
      <c r="CC743" s="124">
        <f t="shared" ref="CC743" si="14297">U743/U746</f>
        <v>0</v>
      </c>
      <c r="CD743" s="125">
        <f t="shared" ref="CD743" si="14298">V743/V746</f>
        <v>0</v>
      </c>
      <c r="CE743" s="126">
        <f t="shared" ref="CE743" si="14299">W743/W746</f>
        <v>0</v>
      </c>
      <c r="CF743" s="123">
        <f t="shared" ref="CF743" si="14300">X743/X746</f>
        <v>0</v>
      </c>
      <c r="CG743" s="124">
        <f t="shared" ref="CG743" si="14301">Y743/Y746</f>
        <v>0</v>
      </c>
      <c r="CH743" s="125">
        <f t="shared" ref="CH743" si="14302">Z743/Z746</f>
        <v>0</v>
      </c>
      <c r="CI743" s="123">
        <f t="shared" ref="CI743" si="14303">AA743/AA746</f>
        <v>0</v>
      </c>
      <c r="CJ743" s="129">
        <f t="shared" ref="CJ743" si="14304">AB743/AB746</f>
        <v>0</v>
      </c>
      <c r="CK743" s="130">
        <f t="shared" ref="CK743" si="14305">AC743/AC746</f>
        <v>0</v>
      </c>
    </row>
    <row r="744" spans="1:89" x14ac:dyDescent="0.25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2">
        <f t="shared" si="13702"/>
        <v>0</v>
      </c>
      <c r="AC744" s="165">
        <f t="shared" si="13733"/>
        <v>0</v>
      </c>
      <c r="BI744" s="139" t="s">
        <v>38</v>
      </c>
      <c r="BJ744" s="123">
        <f>B744/B746</f>
        <v>0</v>
      </c>
      <c r="BK744" s="124">
        <f t="shared" ref="BK744" si="14306">C744/C746</f>
        <v>0</v>
      </c>
      <c r="BL744" s="125">
        <f t="shared" ref="BL744" si="14307">D744/D746</f>
        <v>0</v>
      </c>
      <c r="BM744" s="126">
        <f t="shared" ref="BM744" si="14308">E744/E746</f>
        <v>0</v>
      </c>
      <c r="BN744" s="123">
        <f t="shared" ref="BN744" si="14309">F744/F746</f>
        <v>0</v>
      </c>
      <c r="BO744" s="124">
        <f t="shared" ref="BO744" si="14310">G744/G746</f>
        <v>0</v>
      </c>
      <c r="BP744" s="125">
        <f t="shared" ref="BP744" si="14311">H744/H746</f>
        <v>0</v>
      </c>
      <c r="BQ744" s="126">
        <f t="shared" ref="BQ744" si="14312">I744/I746</f>
        <v>0</v>
      </c>
      <c r="BR744" s="123">
        <f t="shared" ref="BR744" si="14313">J744/J746</f>
        <v>0</v>
      </c>
      <c r="BS744" s="124">
        <f t="shared" ref="BS744" si="14314">K744/K746</f>
        <v>0</v>
      </c>
      <c r="BT744" s="125">
        <f t="shared" ref="BT744" si="14315">L744/L746</f>
        <v>0</v>
      </c>
      <c r="BU744" s="123">
        <f t="shared" ref="BU744" si="14316">M744/M746</f>
        <v>0</v>
      </c>
      <c r="BV744" s="127">
        <f t="shared" ref="BV744" si="14317">N744/N746</f>
        <v>0</v>
      </c>
      <c r="BW744" s="128">
        <f t="shared" ref="BW744" si="14318">O744/O746</f>
        <v>0</v>
      </c>
      <c r="BX744" s="123">
        <f t="shared" ref="BX744" si="14319">P744/P746</f>
        <v>0</v>
      </c>
      <c r="BY744" s="124">
        <f t="shared" ref="BY744" si="14320">Q744/Q746</f>
        <v>0</v>
      </c>
      <c r="BZ744" s="125">
        <f t="shared" ref="BZ744" si="14321">R744/R746</f>
        <v>0</v>
      </c>
      <c r="CA744" s="126">
        <f t="shared" ref="CA744" si="14322">S744/S746</f>
        <v>0</v>
      </c>
      <c r="CB744" s="123">
        <f t="shared" ref="CB744" si="14323">T744/T746</f>
        <v>0</v>
      </c>
      <c r="CC744" s="124">
        <f t="shared" ref="CC744" si="14324">U744/U746</f>
        <v>0</v>
      </c>
      <c r="CD744" s="125">
        <f t="shared" ref="CD744" si="14325">V744/V746</f>
        <v>0</v>
      </c>
      <c r="CE744" s="126">
        <f t="shared" ref="CE744" si="14326">W744/W746</f>
        <v>0</v>
      </c>
      <c r="CF744" s="123">
        <f t="shared" ref="CF744" si="14327">X744/X746</f>
        <v>0</v>
      </c>
      <c r="CG744" s="124">
        <f t="shared" ref="CG744" si="14328">Y744/Y746</f>
        <v>0</v>
      </c>
      <c r="CH744" s="125">
        <f t="shared" ref="CH744" si="14329">Z744/Z746</f>
        <v>0</v>
      </c>
      <c r="CI744" s="123">
        <f t="shared" ref="CI744" si="14330">AA744/AA746</f>
        <v>0</v>
      </c>
      <c r="CJ744" s="129">
        <f t="shared" ref="CJ744" si="14331">AB744/AB746</f>
        <v>0</v>
      </c>
      <c r="CK744" s="130">
        <f t="shared" ref="CK744" si="14332">AC744/AC746</f>
        <v>0</v>
      </c>
    </row>
    <row r="745" spans="1:89" ht="13.8" thickBot="1" x14ac:dyDescent="0.3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2">
        <f t="shared" si="13702"/>
        <v>0</v>
      </c>
      <c r="AC745" s="165">
        <f t="shared" si="13733"/>
        <v>0</v>
      </c>
      <c r="BI745" s="131" t="s">
        <v>39</v>
      </c>
      <c r="BJ745" s="123">
        <f>B745/B746</f>
        <v>0</v>
      </c>
      <c r="BK745" s="124">
        <f t="shared" ref="BK745" si="14333">C745/C746</f>
        <v>0</v>
      </c>
      <c r="BL745" s="125">
        <f t="shared" ref="BL745" si="14334">D745/D746</f>
        <v>0</v>
      </c>
      <c r="BM745" s="126">
        <f t="shared" ref="BM745" si="14335">E745/E746</f>
        <v>0</v>
      </c>
      <c r="BN745" s="123">
        <f t="shared" ref="BN745" si="14336">F745/F746</f>
        <v>0</v>
      </c>
      <c r="BO745" s="124">
        <f t="shared" ref="BO745" si="14337">G745/G746</f>
        <v>0</v>
      </c>
      <c r="BP745" s="125">
        <f t="shared" ref="BP745" si="14338">H745/H746</f>
        <v>0</v>
      </c>
      <c r="BQ745" s="126">
        <f t="shared" ref="BQ745" si="14339">I745/I746</f>
        <v>0</v>
      </c>
      <c r="BR745" s="123">
        <f t="shared" ref="BR745" si="14340">J745/J746</f>
        <v>0</v>
      </c>
      <c r="BS745" s="124">
        <f t="shared" ref="BS745" si="14341">K745/K746</f>
        <v>0</v>
      </c>
      <c r="BT745" s="125">
        <f t="shared" ref="BT745" si="14342">L745/L746</f>
        <v>0</v>
      </c>
      <c r="BU745" s="123">
        <f t="shared" ref="BU745" si="14343">M745/M746</f>
        <v>0</v>
      </c>
      <c r="BV745" s="127">
        <f t="shared" ref="BV745" si="14344">N745/N746</f>
        <v>0</v>
      </c>
      <c r="BW745" s="128">
        <f t="shared" ref="BW745" si="14345">O745/O746</f>
        <v>0</v>
      </c>
      <c r="BX745" s="123">
        <f t="shared" ref="BX745" si="14346">P745/P746</f>
        <v>0</v>
      </c>
      <c r="BY745" s="124">
        <f t="shared" ref="BY745" si="14347">Q745/Q746</f>
        <v>0</v>
      </c>
      <c r="BZ745" s="125">
        <f t="shared" ref="BZ745" si="14348">R745/R746</f>
        <v>0</v>
      </c>
      <c r="CA745" s="126">
        <f t="shared" ref="CA745" si="14349">S745/S746</f>
        <v>0</v>
      </c>
      <c r="CB745" s="123">
        <f t="shared" ref="CB745" si="14350">T745/T746</f>
        <v>0</v>
      </c>
      <c r="CC745" s="124">
        <f t="shared" ref="CC745" si="14351">U745/U746</f>
        <v>0</v>
      </c>
      <c r="CD745" s="125">
        <f t="shared" ref="CD745" si="14352">V745/V746</f>
        <v>0</v>
      </c>
      <c r="CE745" s="126">
        <f t="shared" ref="CE745" si="14353">W745/W746</f>
        <v>0</v>
      </c>
      <c r="CF745" s="123">
        <f t="shared" ref="CF745" si="14354">X745/X746</f>
        <v>0</v>
      </c>
      <c r="CG745" s="124">
        <f t="shared" ref="CG745" si="14355">Y745/Y746</f>
        <v>0</v>
      </c>
      <c r="CH745" s="125">
        <f t="shared" ref="CH745" si="14356">Z745/Z746</f>
        <v>0</v>
      </c>
      <c r="CI745" s="123">
        <f t="shared" ref="CI745" si="14357">AA745/AA746</f>
        <v>0</v>
      </c>
      <c r="CJ745" s="129">
        <f t="shared" ref="CJ745" si="14358">AB745/AB746</f>
        <v>0</v>
      </c>
      <c r="CK745" s="130">
        <f t="shared" ref="CK745" si="14359">AC745/AC746</f>
        <v>0</v>
      </c>
    </row>
    <row r="746" spans="1:89" ht="14.4" thickTop="1" thickBot="1" x14ac:dyDescent="0.3">
      <c r="A746" s="251" t="s">
        <v>13</v>
      </c>
      <c r="B746" s="14">
        <f t="shared" ref="B746:AA746" si="14360">SUM(B723:B745)</f>
        <v>43528</v>
      </c>
      <c r="C746" s="1">
        <f t="shared" si="14360"/>
        <v>40880</v>
      </c>
      <c r="D746" s="14">
        <f t="shared" si="14360"/>
        <v>23728</v>
      </c>
      <c r="E746" s="1">
        <f t="shared" si="14360"/>
        <v>20799</v>
      </c>
      <c r="F746" s="14">
        <f t="shared" si="14360"/>
        <v>26621</v>
      </c>
      <c r="G746" s="1">
        <f t="shared" si="14360"/>
        <v>25146</v>
      </c>
      <c r="H746" s="14">
        <f t="shared" si="14360"/>
        <v>47201</v>
      </c>
      <c r="I746" s="1">
        <f t="shared" si="14360"/>
        <v>53995</v>
      </c>
      <c r="J746" s="14">
        <f t="shared" si="14360"/>
        <v>8677</v>
      </c>
      <c r="K746" s="1">
        <f t="shared" si="14360"/>
        <v>8983</v>
      </c>
      <c r="L746" s="14">
        <f t="shared" si="14360"/>
        <v>28264</v>
      </c>
      <c r="M746" s="1">
        <f t="shared" si="14360"/>
        <v>31987</v>
      </c>
      <c r="N746" s="14">
        <f t="shared" si="14360"/>
        <v>47707</v>
      </c>
      <c r="O746" s="1">
        <f t="shared" si="14360"/>
        <v>48922</v>
      </c>
      <c r="P746" s="14">
        <f t="shared" si="14360"/>
        <v>28712</v>
      </c>
      <c r="Q746" s="1">
        <f t="shared" si="14360"/>
        <v>26613</v>
      </c>
      <c r="R746" s="14">
        <f t="shared" si="14360"/>
        <v>35736</v>
      </c>
      <c r="S746" s="1">
        <f t="shared" si="14360"/>
        <v>33241</v>
      </c>
      <c r="T746" s="14">
        <f t="shared" si="14360"/>
        <v>10641</v>
      </c>
      <c r="U746" s="1">
        <f t="shared" si="14360"/>
        <v>10715</v>
      </c>
      <c r="V746" s="14">
        <f t="shared" si="14360"/>
        <v>33552</v>
      </c>
      <c r="W746" s="1">
        <f t="shared" si="14360"/>
        <v>42242</v>
      </c>
      <c r="X746" s="14">
        <f t="shared" si="14360"/>
        <v>29282</v>
      </c>
      <c r="Y746" s="1">
        <f t="shared" si="14360"/>
        <v>16712</v>
      </c>
      <c r="Z746" s="14">
        <f t="shared" si="14360"/>
        <v>57786</v>
      </c>
      <c r="AA746" s="1">
        <f t="shared" si="14360"/>
        <v>60049</v>
      </c>
      <c r="AB746" s="166">
        <f>SUM(AB722:AB745)</f>
        <v>421435</v>
      </c>
      <c r="AC746" s="167">
        <f t="shared" ref="AC746" si="14361">SUM(AC722:AC745)</f>
        <v>420284</v>
      </c>
      <c r="BI746" s="251" t="s">
        <v>13</v>
      </c>
      <c r="BJ746" s="147">
        <f>SUM(BJ722:BJ745)</f>
        <v>1</v>
      </c>
      <c r="BK746" s="148">
        <f t="shared" ref="BK746:CK746" si="14362">SUM(BK722:BK745)</f>
        <v>1</v>
      </c>
      <c r="BL746" s="147">
        <f t="shared" si="14362"/>
        <v>1</v>
      </c>
      <c r="BM746" s="148">
        <f t="shared" si="14362"/>
        <v>1</v>
      </c>
      <c r="BN746" s="147">
        <f t="shared" si="14362"/>
        <v>1</v>
      </c>
      <c r="BO746" s="148">
        <f t="shared" si="14362"/>
        <v>1</v>
      </c>
      <c r="BP746" s="147">
        <f t="shared" si="14362"/>
        <v>1</v>
      </c>
      <c r="BQ746" s="148">
        <f t="shared" si="14362"/>
        <v>1</v>
      </c>
      <c r="BR746" s="147">
        <f t="shared" si="14362"/>
        <v>1</v>
      </c>
      <c r="BS746" s="148">
        <f t="shared" si="14362"/>
        <v>1</v>
      </c>
      <c r="BT746" s="147">
        <f t="shared" si="14362"/>
        <v>1</v>
      </c>
      <c r="BU746" s="148">
        <f t="shared" si="14362"/>
        <v>0.99999999999999978</v>
      </c>
      <c r="BV746" s="147">
        <f t="shared" si="14362"/>
        <v>1</v>
      </c>
      <c r="BW746" s="148">
        <f t="shared" si="14362"/>
        <v>1</v>
      </c>
      <c r="BX746" s="147">
        <f t="shared" si="14362"/>
        <v>1</v>
      </c>
      <c r="BY746" s="148">
        <f t="shared" si="14362"/>
        <v>1</v>
      </c>
      <c r="BZ746" s="147">
        <f t="shared" si="14362"/>
        <v>1</v>
      </c>
      <c r="CA746" s="148">
        <f t="shared" si="14362"/>
        <v>1</v>
      </c>
      <c r="CB746" s="147">
        <f t="shared" si="14362"/>
        <v>1</v>
      </c>
      <c r="CC746" s="148">
        <f t="shared" si="14362"/>
        <v>0.99999999999999989</v>
      </c>
      <c r="CD746" s="147">
        <f t="shared" si="14362"/>
        <v>1</v>
      </c>
      <c r="CE746" s="148">
        <f t="shared" si="14362"/>
        <v>1.0000000000000002</v>
      </c>
      <c r="CF746" s="147">
        <f t="shared" si="14362"/>
        <v>1.0000000000000002</v>
      </c>
      <c r="CG746" s="148">
        <f t="shared" si="14362"/>
        <v>1</v>
      </c>
      <c r="CH746" s="147">
        <f t="shared" si="14362"/>
        <v>1</v>
      </c>
      <c r="CI746" s="148">
        <f t="shared" si="14362"/>
        <v>1</v>
      </c>
      <c r="CJ746" s="147">
        <f t="shared" si="14362"/>
        <v>1.0000000000000002</v>
      </c>
      <c r="CK746" s="148">
        <f t="shared" si="14362"/>
        <v>1</v>
      </c>
    </row>
    <row r="747" spans="1:89" ht="13.8" thickTop="1" x14ac:dyDescent="0.25">
      <c r="A747" s="178"/>
    </row>
    <row r="749" spans="1:89" x14ac:dyDescent="0.25">
      <c r="A749" s="299">
        <f>+A718+1</f>
        <v>45255</v>
      </c>
      <c r="B749" s="299"/>
      <c r="C749" s="299"/>
      <c r="D749" s="299"/>
      <c r="BI749" s="298">
        <f>+BI687+2</f>
        <v>45255</v>
      </c>
      <c r="BJ749" s="298"/>
      <c r="BK749" s="298"/>
      <c r="BL749" s="298"/>
    </row>
    <row r="750" spans="1:89" ht="13.8" thickBot="1" x14ac:dyDescent="0.3">
      <c r="AE750" t="s">
        <v>84</v>
      </c>
    </row>
    <row r="751" spans="1:89" ht="14.4" thickTop="1" thickBot="1" x14ac:dyDescent="0.3">
      <c r="A751" s="290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0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0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5">
      <c r="A752" s="291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68" t="s">
        <v>14</v>
      </c>
      <c r="AC752" s="169" t="s">
        <v>15</v>
      </c>
      <c r="AE752" s="291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68" t="s">
        <v>14</v>
      </c>
      <c r="BG752" s="169" t="s">
        <v>15</v>
      </c>
      <c r="BI752" s="291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8" thickTop="1" x14ac:dyDescent="0.25">
      <c r="A753" s="119" t="s">
        <v>16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1"/>
      <c r="AA753" s="176"/>
      <c r="AB753" s="162">
        <f t="shared" ref="AB753:AB776" si="14363">B753+D753+F753+H753+J753+L753+N753+P753+R753+T753+V753+X753+Z753</f>
        <v>0</v>
      </c>
      <c r="AC753" s="163">
        <f>C753+E753+G753+I753+K753+M753+O753+Q753+S753+U753+W753+Y753+AA753</f>
        <v>0</v>
      </c>
      <c r="AE753" s="254" t="str">
        <f>$AE$9</f>
        <v>07:00 - 07:59</v>
      </c>
      <c r="AF753" s="120">
        <f t="shared" ref="AF753:AO755" si="14364">SUMIF($A$9:$A$32,$AE753,B$753:B$776)</f>
        <v>2151</v>
      </c>
      <c r="AG753" s="177">
        <f t="shared" si="14364"/>
        <v>1398</v>
      </c>
      <c r="AH753" s="121">
        <f t="shared" si="14364"/>
        <v>1163</v>
      </c>
      <c r="AI753" s="172">
        <f t="shared" si="14364"/>
        <v>969</v>
      </c>
      <c r="AJ753" s="120">
        <f t="shared" si="14364"/>
        <v>1700</v>
      </c>
      <c r="AK753" s="122">
        <f t="shared" si="14364"/>
        <v>967</v>
      </c>
      <c r="AL753" s="121">
        <f t="shared" si="14364"/>
        <v>2515</v>
      </c>
      <c r="AM753" s="172">
        <f t="shared" si="14364"/>
        <v>2149</v>
      </c>
      <c r="AN753" s="120">
        <f t="shared" si="14364"/>
        <v>215</v>
      </c>
      <c r="AO753" s="122">
        <f t="shared" si="14364"/>
        <v>513</v>
      </c>
      <c r="AP753" s="121">
        <f t="shared" ref="AP753:AY755" si="14365">SUMIF($A$9:$A$32,$AE753,L$753:L$776)</f>
        <v>912</v>
      </c>
      <c r="AQ753" s="120">
        <f t="shared" si="14365"/>
        <v>1327</v>
      </c>
      <c r="AR753" s="171">
        <f t="shared" si="14365"/>
        <v>2422</v>
      </c>
      <c r="AS753" s="173">
        <f t="shared" si="14365"/>
        <v>2120</v>
      </c>
      <c r="AT753" s="120">
        <f t="shared" si="14365"/>
        <v>1400</v>
      </c>
      <c r="AU753" s="122">
        <f t="shared" si="14365"/>
        <v>1000</v>
      </c>
      <c r="AV753" s="121">
        <f t="shared" si="14365"/>
        <v>2049</v>
      </c>
      <c r="AW753" s="172">
        <f t="shared" si="14365"/>
        <v>1063</v>
      </c>
      <c r="AX753" s="120">
        <f t="shared" si="14365"/>
        <v>230</v>
      </c>
      <c r="AY753" s="122">
        <f t="shared" si="14365"/>
        <v>419</v>
      </c>
      <c r="AZ753" s="121">
        <f t="shared" ref="AZ753:BE755" si="14366">SUMIF($A$9:$A$32,$AE753,V$753:V$776)</f>
        <v>1086</v>
      </c>
      <c r="BA753" s="172">
        <f t="shared" si="14366"/>
        <v>1109</v>
      </c>
      <c r="BB753" s="120">
        <f t="shared" si="14366"/>
        <v>1271</v>
      </c>
      <c r="BC753" s="122">
        <f t="shared" si="14366"/>
        <v>562</v>
      </c>
      <c r="BD753" s="21">
        <f t="shared" si="14366"/>
        <v>2960</v>
      </c>
      <c r="BE753" s="176">
        <f t="shared" si="14366"/>
        <v>1811</v>
      </c>
      <c r="BF753" s="162">
        <f>AF753+AH753+AJ753+AL753+AN753+AP753+AR753+AT753+AV753+AX753+AZ753+BB753+BD753</f>
        <v>20074</v>
      </c>
      <c r="BG753" s="163">
        <f>AG753+AI753+AK753+AM753+AO753+AQ753+AS753+AU753+AW753+AY753+BA753+BC753+BE753</f>
        <v>15407</v>
      </c>
      <c r="BI753" s="119" t="s">
        <v>16</v>
      </c>
      <c r="BJ753" s="123">
        <f>B753/B777</f>
        <v>0</v>
      </c>
      <c r="BK753" s="124">
        <f t="shared" ref="BK753" si="14367">C753/C777</f>
        <v>0</v>
      </c>
      <c r="BL753" s="125">
        <f t="shared" ref="BL753" si="14368">D753/D777</f>
        <v>0</v>
      </c>
      <c r="BM753" s="126">
        <f t="shared" ref="BM753" si="14369">E753/E777</f>
        <v>0</v>
      </c>
      <c r="BN753" s="123">
        <f t="shared" ref="BN753" si="14370">F753/F777</f>
        <v>0</v>
      </c>
      <c r="BO753" s="124">
        <f t="shared" ref="BO753" si="14371">G753/G777</f>
        <v>0</v>
      </c>
      <c r="BP753" s="125">
        <f t="shared" ref="BP753" si="14372">H753/H777</f>
        <v>0</v>
      </c>
      <c r="BQ753" s="126">
        <f t="shared" ref="BQ753" si="14373">I753/I777</f>
        <v>0</v>
      </c>
      <c r="BR753" s="123">
        <f t="shared" ref="BR753" si="14374">J753/J777</f>
        <v>0</v>
      </c>
      <c r="BS753" s="124">
        <f t="shared" ref="BS753" si="14375">K753/K777</f>
        <v>0</v>
      </c>
      <c r="BT753" s="125">
        <f t="shared" ref="BT753" si="14376">L753/L777</f>
        <v>0</v>
      </c>
      <c r="BU753" s="123">
        <f t="shared" ref="BU753" si="14377">M753/M777</f>
        <v>0</v>
      </c>
      <c r="BV753" s="127">
        <f t="shared" ref="BV753" si="14378">N753/N777</f>
        <v>0</v>
      </c>
      <c r="BW753" s="128">
        <f t="shared" ref="BW753" si="14379">O753/O777</f>
        <v>0</v>
      </c>
      <c r="BX753" s="123">
        <f t="shared" ref="BX753" si="14380">P753/P777</f>
        <v>0</v>
      </c>
      <c r="BY753" s="124">
        <f t="shared" ref="BY753" si="14381">Q753/Q777</f>
        <v>0</v>
      </c>
      <c r="BZ753" s="125">
        <f t="shared" ref="BZ753" si="14382">R753/R777</f>
        <v>0</v>
      </c>
      <c r="CA753" s="126">
        <f t="shared" ref="CA753" si="14383">S753/S777</f>
        <v>0</v>
      </c>
      <c r="CB753" s="123">
        <f t="shared" ref="CB753" si="14384">T753/T777</f>
        <v>0</v>
      </c>
      <c r="CC753" s="124">
        <f t="shared" ref="CC753" si="14385">U753/U777</f>
        <v>0</v>
      </c>
      <c r="CD753" s="125">
        <f t="shared" ref="CD753" si="14386">V753/V777</f>
        <v>0</v>
      </c>
      <c r="CE753" s="126">
        <f t="shared" ref="CE753" si="14387">W753/W777</f>
        <v>0</v>
      </c>
      <c r="CF753" s="123">
        <f t="shared" ref="CF753" si="14388">X753/X777</f>
        <v>0</v>
      </c>
      <c r="CG753" s="124">
        <f t="shared" ref="CG753" si="14389">Y753/Y777</f>
        <v>0</v>
      </c>
      <c r="CH753" s="125">
        <f t="shared" ref="CH753" si="14390">Z753/Z777</f>
        <v>0</v>
      </c>
      <c r="CI753" s="123">
        <f t="shared" ref="CI753" si="14391">AA753/AA777</f>
        <v>0</v>
      </c>
      <c r="CJ753" s="129">
        <f t="shared" ref="CJ753" si="14392">AB753/AB777</f>
        <v>0</v>
      </c>
      <c r="CK753" s="130">
        <f t="shared" ref="CK753" si="14393">AC753/AC777</f>
        <v>0</v>
      </c>
    </row>
    <row r="754" spans="1:89" x14ac:dyDescent="0.25">
      <c r="A754" s="131" t="s">
        <v>17</v>
      </c>
      <c r="B754" s="180">
        <v>329</v>
      </c>
      <c r="C754" s="181">
        <v>0</v>
      </c>
      <c r="D754" s="182">
        <v>304</v>
      </c>
      <c r="E754" s="183">
        <v>2</v>
      </c>
      <c r="F754" s="180">
        <v>400</v>
      </c>
      <c r="G754" s="184">
        <v>5</v>
      </c>
      <c r="H754" s="182">
        <v>363</v>
      </c>
      <c r="I754" s="183">
        <v>40</v>
      </c>
      <c r="J754" s="180">
        <v>22</v>
      </c>
      <c r="K754" s="184">
        <v>30</v>
      </c>
      <c r="L754" s="182">
        <v>28</v>
      </c>
      <c r="M754" s="180">
        <v>61</v>
      </c>
      <c r="N754" s="185">
        <v>231</v>
      </c>
      <c r="O754" s="186">
        <v>127</v>
      </c>
      <c r="P754" s="180">
        <v>87</v>
      </c>
      <c r="Q754" s="184">
        <v>49</v>
      </c>
      <c r="R754" s="182">
        <v>51</v>
      </c>
      <c r="S754" s="183">
        <v>78</v>
      </c>
      <c r="T754" s="180">
        <v>0</v>
      </c>
      <c r="U754" s="184">
        <v>36</v>
      </c>
      <c r="V754" s="182">
        <v>19</v>
      </c>
      <c r="W754" s="183">
        <v>96</v>
      </c>
      <c r="X754" s="180">
        <v>2</v>
      </c>
      <c r="Y754" s="184">
        <v>0</v>
      </c>
      <c r="Z754" s="182">
        <v>0</v>
      </c>
      <c r="AA754" s="180">
        <v>0</v>
      </c>
      <c r="AB754" s="162">
        <f t="shared" si="14363"/>
        <v>1836</v>
      </c>
      <c r="AC754" s="165">
        <f t="shared" ref="AC754:AC776" si="14394">SUM(C754,E754,G754,I754,K754,M754,O754,Q754,S754,U754,W754,Y754,AA754)</f>
        <v>524</v>
      </c>
      <c r="AE754" s="256" t="str">
        <f>$AE$10</f>
        <v>08:00 - 08:59</v>
      </c>
      <c r="AF754" s="120">
        <f t="shared" si="14364"/>
        <v>2070</v>
      </c>
      <c r="AG754" s="181">
        <f t="shared" si="14364"/>
        <v>1039</v>
      </c>
      <c r="AH754" s="182">
        <f t="shared" si="14364"/>
        <v>1119</v>
      </c>
      <c r="AI754" s="183">
        <f t="shared" si="14364"/>
        <v>873</v>
      </c>
      <c r="AJ754" s="180">
        <f t="shared" si="14364"/>
        <v>1394</v>
      </c>
      <c r="AK754" s="184">
        <f t="shared" si="14364"/>
        <v>546</v>
      </c>
      <c r="AL754" s="182">
        <f t="shared" si="14364"/>
        <v>2238</v>
      </c>
      <c r="AM754" s="183">
        <f t="shared" si="14364"/>
        <v>1400</v>
      </c>
      <c r="AN754" s="180">
        <f t="shared" si="14364"/>
        <v>162</v>
      </c>
      <c r="AO754" s="184">
        <f t="shared" si="14364"/>
        <v>521</v>
      </c>
      <c r="AP754" s="182">
        <f t="shared" si="14365"/>
        <v>752</v>
      </c>
      <c r="AQ754" s="180">
        <f t="shared" si="14365"/>
        <v>1466</v>
      </c>
      <c r="AR754" s="185">
        <f t="shared" si="14365"/>
        <v>1972</v>
      </c>
      <c r="AS754" s="186">
        <f t="shared" si="14365"/>
        <v>2364</v>
      </c>
      <c r="AT754" s="180">
        <f t="shared" si="14365"/>
        <v>1253</v>
      </c>
      <c r="AU754" s="184">
        <f t="shared" si="14365"/>
        <v>1283</v>
      </c>
      <c r="AV754" s="182">
        <f t="shared" si="14365"/>
        <v>1725</v>
      </c>
      <c r="AW754" s="183">
        <f t="shared" si="14365"/>
        <v>1531</v>
      </c>
      <c r="AX754" s="180">
        <f t="shared" si="14365"/>
        <v>230</v>
      </c>
      <c r="AY754" s="184">
        <f t="shared" si="14365"/>
        <v>919</v>
      </c>
      <c r="AZ754" s="182">
        <f t="shared" si="14366"/>
        <v>742</v>
      </c>
      <c r="BA754" s="183">
        <f t="shared" si="14366"/>
        <v>2125</v>
      </c>
      <c r="BB754" s="180">
        <f t="shared" si="14366"/>
        <v>1066</v>
      </c>
      <c r="BC754" s="184">
        <f t="shared" si="14366"/>
        <v>1061</v>
      </c>
      <c r="BD754" s="182">
        <f t="shared" si="14366"/>
        <v>1738</v>
      </c>
      <c r="BE754" s="180">
        <f t="shared" si="14366"/>
        <v>2260</v>
      </c>
      <c r="BF754" s="164">
        <f>SUM(AF754,AH754,AJ754,AL754,AN754,AP754,AR754,AT754,AV754,AX754,AZ754,BB754,BD754)</f>
        <v>16461</v>
      </c>
      <c r="BG754" s="165">
        <f>SUM(AG754,AI754,AK754,AM754,AO754,AQ754,AS754,AU754,AW754,AY754,BA754,BC754,BE754)</f>
        <v>17388</v>
      </c>
      <c r="BI754" s="131" t="s">
        <v>17</v>
      </c>
      <c r="BJ754" s="123">
        <f>B754/B777</f>
        <v>1.0054397652955198E-2</v>
      </c>
      <c r="BK754" s="124">
        <f t="shared" ref="BK754" si="14395">C754/C777</f>
        <v>0</v>
      </c>
      <c r="BL754" s="125">
        <f t="shared" ref="BL754" si="14396">D754/D777</f>
        <v>1.7638526254714244E-2</v>
      </c>
      <c r="BM754" s="126">
        <f t="shared" ref="BM754" si="14397">E754/E777</f>
        <v>1.221075767751389E-4</v>
      </c>
      <c r="BN754" s="123">
        <f t="shared" ref="BN754" si="14398">F754/F777</f>
        <v>1.9929251158387725E-2</v>
      </c>
      <c r="BO754" s="124">
        <f t="shared" ref="BO754" si="14399">G754/G777</f>
        <v>2.0364110292021341E-4</v>
      </c>
      <c r="BP754" s="125">
        <f t="shared" ref="BP754" si="14400">H754/H777</f>
        <v>8.3536613430294105E-3</v>
      </c>
      <c r="BQ754" s="126">
        <f t="shared" ref="BQ754" si="14401">I754/I777</f>
        <v>7.9825979364984338E-4</v>
      </c>
      <c r="BR754" s="123">
        <f t="shared" ref="BR754" si="14402">J754/J777</f>
        <v>3.2845625559868616E-3</v>
      </c>
      <c r="BS754" s="124">
        <f t="shared" ref="BS754" si="14403">K754/K777</f>
        <v>4.5187528242205148E-3</v>
      </c>
      <c r="BT754" s="125">
        <f t="shared" ref="BT754" si="14404">L754/L777</f>
        <v>1.3886133703630231E-3</v>
      </c>
      <c r="BU754" s="123">
        <f t="shared" ref="BU754" si="14405">M754/M777</f>
        <v>2.8792598886056829E-3</v>
      </c>
      <c r="BV754" s="127">
        <f t="shared" ref="BV754" si="14406">N754/N777</f>
        <v>5.340793489318413E-3</v>
      </c>
      <c r="BW754" s="128">
        <f t="shared" ref="BW754" si="14407">O754/O777</f>
        <v>3.1930406798411021E-3</v>
      </c>
      <c r="BX754" s="123">
        <f t="shared" ref="BX754" si="14408">P754/P777</f>
        <v>3.6994514606454904E-3</v>
      </c>
      <c r="BY754" s="124">
        <f t="shared" ref="BY754" si="14409">Q754/Q777</f>
        <v>2.590947546531303E-3</v>
      </c>
      <c r="BZ754" s="125">
        <f t="shared" ref="BZ754" si="14410">R754/R777</f>
        <v>1.5932521087160263E-3</v>
      </c>
      <c r="CA754" s="126">
        <f t="shared" ref="CA754" si="14411">S754/S777</f>
        <v>2.8049482163406214E-3</v>
      </c>
      <c r="CB754" s="123">
        <f t="shared" ref="CB754" si="14412">T754/T777</f>
        <v>0</v>
      </c>
      <c r="CC754" s="124">
        <f t="shared" ref="CC754" si="14413">U754/U777</f>
        <v>6.1559507523939808E-3</v>
      </c>
      <c r="CD754" s="125">
        <f t="shared" ref="CD754" si="14414">V754/V777</f>
        <v>7.1094480823199254E-4</v>
      </c>
      <c r="CE754" s="126">
        <f t="shared" ref="CE754" si="14415">W754/W777</f>
        <v>2.9326409042309456E-3</v>
      </c>
      <c r="CF754" s="123">
        <f t="shared" ref="CF754" si="14416">X754/X777</f>
        <v>8.8237889349686752E-5</v>
      </c>
      <c r="CG754" s="124">
        <f t="shared" ref="CG754" si="14417">Y754/Y777</f>
        <v>0</v>
      </c>
      <c r="CH754" s="125">
        <f t="shared" ref="CH754" si="14418">Z754/Z777</f>
        <v>0</v>
      </c>
      <c r="CI754" s="123">
        <f t="shared" ref="CI754" si="14419">AA754/AA777</f>
        <v>0</v>
      </c>
      <c r="CJ754" s="129">
        <f t="shared" ref="CJ754" si="14420">AB754/AB777</f>
        <v>5.3138223053190315E-3</v>
      </c>
      <c r="CK754" s="130">
        <f t="shared" ref="CK754" si="14421">AC754/AC777</f>
        <v>1.5231052744786853E-3</v>
      </c>
    </row>
    <row r="755" spans="1:89" ht="13.8" thickBot="1" x14ac:dyDescent="0.3">
      <c r="A755" s="139" t="s">
        <v>18</v>
      </c>
      <c r="B755" s="187">
        <v>1389</v>
      </c>
      <c r="C755" s="188">
        <v>528</v>
      </c>
      <c r="D755" s="189">
        <v>1110</v>
      </c>
      <c r="E755" s="190">
        <v>279</v>
      </c>
      <c r="F755" s="187">
        <v>1680</v>
      </c>
      <c r="G755" s="191">
        <v>366</v>
      </c>
      <c r="H755" s="189">
        <v>1735</v>
      </c>
      <c r="I755" s="190">
        <v>706</v>
      </c>
      <c r="J755" s="187">
        <v>86</v>
      </c>
      <c r="K755" s="191">
        <v>236</v>
      </c>
      <c r="L755" s="189">
        <v>384</v>
      </c>
      <c r="M755" s="187">
        <v>888</v>
      </c>
      <c r="N755" s="192">
        <v>1349</v>
      </c>
      <c r="O755" s="193">
        <v>1576</v>
      </c>
      <c r="P755" s="187">
        <v>782</v>
      </c>
      <c r="Q755" s="191">
        <v>699</v>
      </c>
      <c r="R755" s="189">
        <v>1160</v>
      </c>
      <c r="S755" s="190">
        <v>882</v>
      </c>
      <c r="T755" s="187">
        <v>102</v>
      </c>
      <c r="U755" s="191">
        <v>431</v>
      </c>
      <c r="V755" s="189">
        <v>494</v>
      </c>
      <c r="W755" s="190">
        <v>1035</v>
      </c>
      <c r="X755" s="187">
        <v>761</v>
      </c>
      <c r="Y755" s="191">
        <v>584</v>
      </c>
      <c r="Z755" s="189">
        <v>2061</v>
      </c>
      <c r="AA755" s="187">
        <v>1453</v>
      </c>
      <c r="AB755" s="162">
        <f t="shared" si="14363"/>
        <v>13093</v>
      </c>
      <c r="AC755" s="165">
        <f t="shared" si="14394"/>
        <v>9663</v>
      </c>
      <c r="AE755" s="254">
        <f>$AE$11</f>
        <v>0</v>
      </c>
      <c r="AF755" s="120">
        <f t="shared" si="14364"/>
        <v>0</v>
      </c>
      <c r="AG755" s="188">
        <f t="shared" si="14364"/>
        <v>0</v>
      </c>
      <c r="AH755" s="189">
        <f t="shared" si="14364"/>
        <v>0</v>
      </c>
      <c r="AI755" s="190">
        <f t="shared" si="14364"/>
        <v>0</v>
      </c>
      <c r="AJ755" s="187">
        <f t="shared" si="14364"/>
        <v>0</v>
      </c>
      <c r="AK755" s="191">
        <f t="shared" si="14364"/>
        <v>0</v>
      </c>
      <c r="AL755" s="189">
        <f t="shared" si="14364"/>
        <v>0</v>
      </c>
      <c r="AM755" s="190">
        <f t="shared" si="14364"/>
        <v>0</v>
      </c>
      <c r="AN755" s="187">
        <f t="shared" si="14364"/>
        <v>0</v>
      </c>
      <c r="AO755" s="191">
        <f t="shared" si="14364"/>
        <v>0</v>
      </c>
      <c r="AP755" s="189">
        <f t="shared" si="14365"/>
        <v>0</v>
      </c>
      <c r="AQ755" s="187">
        <f t="shared" si="14365"/>
        <v>0</v>
      </c>
      <c r="AR755" s="192">
        <f t="shared" si="14365"/>
        <v>0</v>
      </c>
      <c r="AS755" s="193">
        <f t="shared" si="14365"/>
        <v>0</v>
      </c>
      <c r="AT755" s="187">
        <f t="shared" si="14365"/>
        <v>0</v>
      </c>
      <c r="AU755" s="191">
        <f t="shared" si="14365"/>
        <v>0</v>
      </c>
      <c r="AV755" s="189">
        <f t="shared" si="14365"/>
        <v>0</v>
      </c>
      <c r="AW755" s="190">
        <f t="shared" si="14365"/>
        <v>0</v>
      </c>
      <c r="AX755" s="187">
        <f t="shared" si="14365"/>
        <v>0</v>
      </c>
      <c r="AY755" s="191">
        <f t="shared" si="14365"/>
        <v>0</v>
      </c>
      <c r="AZ755" s="189">
        <f t="shared" si="14366"/>
        <v>0</v>
      </c>
      <c r="BA755" s="190">
        <f t="shared" si="14366"/>
        <v>0</v>
      </c>
      <c r="BB755" s="187">
        <f t="shared" si="14366"/>
        <v>0</v>
      </c>
      <c r="BC755" s="191">
        <f t="shared" si="14366"/>
        <v>0</v>
      </c>
      <c r="BD755" s="189">
        <f t="shared" si="14366"/>
        <v>0</v>
      </c>
      <c r="BE755" s="187">
        <f t="shared" si="14366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18</v>
      </c>
      <c r="BJ755" s="123">
        <f>B755/B777</f>
        <v>4.2448505592567694E-2</v>
      </c>
      <c r="BK755" s="124">
        <f t="shared" ref="BK755" si="14422">C755/C777</f>
        <v>1.4903466184938466E-2</v>
      </c>
      <c r="BL755" s="125">
        <f t="shared" ref="BL755" si="14423">D755/D777</f>
        <v>6.4403829416884245E-2</v>
      </c>
      <c r="BM755" s="126">
        <f t="shared" ref="BM755" si="14424">E755/E777</f>
        <v>1.7034006960131878E-2</v>
      </c>
      <c r="BN755" s="123">
        <f t="shared" ref="BN755" si="14425">F755/F777</f>
        <v>8.3702854865228438E-2</v>
      </c>
      <c r="BO755" s="124">
        <f t="shared" ref="BO755" si="14426">G755/G777</f>
        <v>1.4906528733759621E-2</v>
      </c>
      <c r="BP755" s="125">
        <f t="shared" ref="BP755" si="14427">H755/H777</f>
        <v>3.9927279421917428E-2</v>
      </c>
      <c r="BQ755" s="126">
        <f t="shared" ref="BQ755" si="14428">I755/I777</f>
        <v>1.4089285357919736E-2</v>
      </c>
      <c r="BR755" s="123">
        <f t="shared" ref="BR755" si="14429">J755/J777</f>
        <v>1.2839653627948642E-2</v>
      </c>
      <c r="BS755" s="124">
        <f t="shared" ref="BS755" si="14430">K755/K777</f>
        <v>3.5547522217201387E-2</v>
      </c>
      <c r="BT755" s="125">
        <f t="shared" ref="BT755" si="14431">L755/L777</f>
        <v>1.9043840507835749E-2</v>
      </c>
      <c r="BU755" s="123">
        <f t="shared" ref="BU755" si="14432">M755/M777</f>
        <v>4.1914471821013877E-2</v>
      </c>
      <c r="BV755" s="127">
        <f t="shared" ref="BV755" si="14433">N755/N777</f>
        <v>3.1189309164894111E-2</v>
      </c>
      <c r="BW755" s="128">
        <f t="shared" ref="BW755" si="14434">O755/O777</f>
        <v>3.9623874893146276E-2</v>
      </c>
      <c r="BX755" s="123">
        <f t="shared" ref="BX755" si="14435">P755/P777</f>
        <v>3.3252540715227284E-2</v>
      </c>
      <c r="BY755" s="124">
        <f t="shared" ref="BY755" si="14436">Q755/Q777</f>
        <v>3.6960659898477161E-2</v>
      </c>
      <c r="BZ755" s="125">
        <f t="shared" ref="BZ755" si="14437">R755/R777</f>
        <v>3.6238675413933143E-2</v>
      </c>
      <c r="CA755" s="126">
        <f t="shared" ref="CA755" si="14438">S755/S777</f>
        <v>3.1717491369390102E-2</v>
      </c>
      <c r="CB755" s="123">
        <f t="shared" ref="CB755" si="14439">T755/T777</f>
        <v>1.5982450642431839E-2</v>
      </c>
      <c r="CC755" s="124">
        <f t="shared" ref="CC755" si="14440">U755/U777</f>
        <v>7.370041039671682E-2</v>
      </c>
      <c r="CD755" s="125">
        <f t="shared" ref="CD755" si="14441">V755/V777</f>
        <v>1.8484565014031805E-2</v>
      </c>
      <c r="CE755" s="126">
        <f t="shared" ref="CE755" si="14442">W755/W777</f>
        <v>3.1617534748739878E-2</v>
      </c>
      <c r="CF755" s="123">
        <f t="shared" ref="CF755" si="14443">X755/X777</f>
        <v>3.3574516897555813E-2</v>
      </c>
      <c r="CG755" s="124">
        <f t="shared" ref="CG755" si="14444">Y755/Y777</f>
        <v>5.8190514149063371E-2</v>
      </c>
      <c r="CH755" s="125">
        <f t="shared" ref="CH755" si="14445">Z755/Z777</f>
        <v>4.0716741080248135E-2</v>
      </c>
      <c r="CI755" s="123">
        <f t="shared" ref="CI755" si="14446">AA755/AA777</f>
        <v>2.6598568473465502E-2</v>
      </c>
      <c r="CJ755" s="129">
        <f t="shared" ref="CJ755" si="14447">AB755/AB777</f>
        <v>3.7894267670774556E-2</v>
      </c>
      <c r="CK755" s="130">
        <f t="shared" ref="CK755" si="14448">AC755/AC777</f>
        <v>2.8087340204747204E-2</v>
      </c>
    </row>
    <row r="756" spans="1:89" ht="14.4" thickTop="1" thickBot="1" x14ac:dyDescent="0.3">
      <c r="A756" s="131" t="s">
        <v>19</v>
      </c>
      <c r="B756" s="180">
        <v>1891</v>
      </c>
      <c r="C756" s="181">
        <v>1570</v>
      </c>
      <c r="D756" s="182">
        <v>1234</v>
      </c>
      <c r="E756" s="183">
        <v>908</v>
      </c>
      <c r="F756" s="180">
        <v>1877</v>
      </c>
      <c r="G756" s="184">
        <v>1025</v>
      </c>
      <c r="H756" s="182">
        <v>2542</v>
      </c>
      <c r="I756" s="183">
        <v>2014</v>
      </c>
      <c r="J756" s="180">
        <v>188</v>
      </c>
      <c r="K756" s="184">
        <v>602</v>
      </c>
      <c r="L756" s="182">
        <v>802</v>
      </c>
      <c r="M756" s="180">
        <v>1608</v>
      </c>
      <c r="N756" s="185">
        <v>2477</v>
      </c>
      <c r="O756" s="186">
        <v>2487</v>
      </c>
      <c r="P756" s="180">
        <v>1428</v>
      </c>
      <c r="Q756" s="184">
        <v>1411</v>
      </c>
      <c r="R756" s="182">
        <v>2140</v>
      </c>
      <c r="S756" s="183">
        <v>1528</v>
      </c>
      <c r="T756" s="180">
        <v>291</v>
      </c>
      <c r="U756" s="184">
        <v>856</v>
      </c>
      <c r="V756" s="182">
        <v>1020</v>
      </c>
      <c r="W756" s="183">
        <v>1809</v>
      </c>
      <c r="X756" s="180">
        <v>1405</v>
      </c>
      <c r="Y756" s="184">
        <v>903</v>
      </c>
      <c r="Z756" s="182">
        <v>2851</v>
      </c>
      <c r="AA756" s="180">
        <v>2308</v>
      </c>
      <c r="AB756" s="162">
        <f t="shared" si="14363"/>
        <v>20146</v>
      </c>
      <c r="AC756" s="165">
        <f t="shared" si="14394"/>
        <v>19029</v>
      </c>
      <c r="AE756" s="251" t="s">
        <v>13</v>
      </c>
      <c r="AF756" s="14">
        <f t="shared" ref="AF756:BG756" si="14449">SUM(AF753:AF755)</f>
        <v>4221</v>
      </c>
      <c r="AG756" s="1">
        <f t="shared" si="14449"/>
        <v>2437</v>
      </c>
      <c r="AH756" s="14">
        <f t="shared" si="14449"/>
        <v>2282</v>
      </c>
      <c r="AI756" s="1">
        <f t="shared" si="14449"/>
        <v>1842</v>
      </c>
      <c r="AJ756" s="14">
        <f t="shared" si="14449"/>
        <v>3094</v>
      </c>
      <c r="AK756" s="1">
        <f t="shared" si="14449"/>
        <v>1513</v>
      </c>
      <c r="AL756" s="14">
        <f t="shared" si="14449"/>
        <v>4753</v>
      </c>
      <c r="AM756" s="1">
        <f t="shared" si="14449"/>
        <v>3549</v>
      </c>
      <c r="AN756" s="14">
        <f t="shared" si="14449"/>
        <v>377</v>
      </c>
      <c r="AO756" s="1">
        <f t="shared" si="14449"/>
        <v>1034</v>
      </c>
      <c r="AP756" s="14">
        <f t="shared" si="14449"/>
        <v>1664</v>
      </c>
      <c r="AQ756" s="1">
        <f t="shared" si="14449"/>
        <v>2793</v>
      </c>
      <c r="AR756" s="14">
        <f t="shared" si="14449"/>
        <v>4394</v>
      </c>
      <c r="AS756" s="1">
        <f t="shared" si="14449"/>
        <v>4484</v>
      </c>
      <c r="AT756" s="14">
        <f t="shared" si="14449"/>
        <v>2653</v>
      </c>
      <c r="AU756" s="1">
        <f t="shared" si="14449"/>
        <v>2283</v>
      </c>
      <c r="AV756" s="14">
        <f t="shared" si="14449"/>
        <v>3774</v>
      </c>
      <c r="AW756" s="1">
        <f t="shared" si="14449"/>
        <v>2594</v>
      </c>
      <c r="AX756" s="14">
        <f t="shared" si="14449"/>
        <v>460</v>
      </c>
      <c r="AY756" s="1">
        <f t="shared" si="14449"/>
        <v>1338</v>
      </c>
      <c r="AZ756" s="14">
        <f t="shared" si="14449"/>
        <v>1828</v>
      </c>
      <c r="BA756" s="1">
        <f t="shared" si="14449"/>
        <v>3234</v>
      </c>
      <c r="BB756" s="14">
        <f t="shared" si="14449"/>
        <v>2337</v>
      </c>
      <c r="BC756" s="1">
        <f t="shared" si="14449"/>
        <v>1623</v>
      </c>
      <c r="BD756" s="14">
        <f t="shared" si="14449"/>
        <v>4698</v>
      </c>
      <c r="BE756" s="1">
        <f t="shared" si="14449"/>
        <v>4071</v>
      </c>
      <c r="BF756" s="166">
        <f t="shared" si="14449"/>
        <v>36535</v>
      </c>
      <c r="BG756" s="167">
        <f t="shared" si="14449"/>
        <v>32795</v>
      </c>
      <c r="BI756" s="131" t="s">
        <v>19</v>
      </c>
      <c r="BJ756" s="123">
        <f>B756/B777</f>
        <v>5.7789866145101156E-2</v>
      </c>
      <c r="BK756" s="124">
        <f t="shared" ref="BK756" si="14450">C756/C777</f>
        <v>4.4315230890820817E-2</v>
      </c>
      <c r="BL756" s="125">
        <f t="shared" ref="BL756" si="14451">D756/D777</f>
        <v>7.1598491441833473E-2</v>
      </c>
      <c r="BM756" s="126">
        <f t="shared" ref="BM756" si="14452">E756/E777</f>
        <v>5.5436839855913057E-2</v>
      </c>
      <c r="BN756" s="123">
        <f t="shared" ref="BN756" si="14453">F756/F777</f>
        <v>9.3518011060734388E-2</v>
      </c>
      <c r="BO756" s="124">
        <f t="shared" ref="BO756" si="14454">G756/G777</f>
        <v>4.1746426098643749E-2</v>
      </c>
      <c r="BP756" s="125">
        <f t="shared" ref="BP756" si="14455">H756/H777</f>
        <v>5.8498642242371245E-2</v>
      </c>
      <c r="BQ756" s="126">
        <f t="shared" ref="BQ756" si="14456">I756/I777</f>
        <v>4.0192380610269612E-2</v>
      </c>
      <c r="BR756" s="123">
        <f t="shared" ref="BR756" si="14457">J756/J777</f>
        <v>2.8068080023887727E-2</v>
      </c>
      <c r="BS756" s="124">
        <f t="shared" ref="BS756" si="14458">K756/K777</f>
        <v>9.0676306672691664E-2</v>
      </c>
      <c r="BT756" s="125">
        <f t="shared" ref="BT756" si="14459">L756/L777</f>
        <v>3.9773854393969452E-2</v>
      </c>
      <c r="BU756" s="123">
        <f t="shared" ref="BU756" si="14460">M756/M777</f>
        <v>7.5899178702917014E-2</v>
      </c>
      <c r="BV756" s="127">
        <f t="shared" ref="BV756" si="14461">N756/N777</f>
        <v>5.7269028021825583E-2</v>
      </c>
      <c r="BW756" s="128">
        <f t="shared" ref="BW756" si="14462">O756/O777</f>
        <v>6.2528284809171816E-2</v>
      </c>
      <c r="BX756" s="123">
        <f t="shared" ref="BX756" si="14463">P756/P777</f>
        <v>6.0722030871284603E-2</v>
      </c>
      <c r="BY756" s="124">
        <f t="shared" ref="BY756" si="14464">Q756/Q777</f>
        <v>7.4608714043993232E-2</v>
      </c>
      <c r="BZ756" s="125">
        <f t="shared" ref="BZ756" si="14465">R756/R777</f>
        <v>6.6854108091221498E-2</v>
      </c>
      <c r="CA756" s="126">
        <f t="shared" ref="CA756" si="14466">S756/S777</f>
        <v>5.4948216340621407E-2</v>
      </c>
      <c r="CB756" s="123">
        <f t="shared" ref="CB756" si="14467">T756/T777</f>
        <v>4.55969915387026E-2</v>
      </c>
      <c r="CC756" s="124">
        <f t="shared" ref="CC756" si="14468">U756/U777</f>
        <v>0.146374829001368</v>
      </c>
      <c r="CD756" s="125">
        <f t="shared" ref="CD756" si="14469">V756/V777</f>
        <v>3.8166510757717494E-2</v>
      </c>
      <c r="CE756" s="126">
        <f t="shared" ref="CE756" si="14470">W756/W777</f>
        <v>5.5261952039101878E-2</v>
      </c>
      <c r="CF756" s="123">
        <f t="shared" ref="CF756" si="14471">X756/X777</f>
        <v>6.1987117268154944E-2</v>
      </c>
      <c r="CG756" s="124">
        <f t="shared" ref="CG756" si="14472">Y756/Y777</f>
        <v>8.9976086090075721E-2</v>
      </c>
      <c r="CH756" s="125">
        <f t="shared" ref="CH756" si="14473">Z756/Z777</f>
        <v>5.6323837370105496E-2</v>
      </c>
      <c r="CI756" s="123">
        <f t="shared" ref="CI756" si="14474">AA756/AA777</f>
        <v>4.225016933018471E-2</v>
      </c>
      <c r="CJ756" s="129">
        <f t="shared" ref="CJ756" si="14475">AB756/AB777</f>
        <v>5.8307333422089991E-2</v>
      </c>
      <c r="CK756" s="130">
        <f t="shared" ref="CK756" si="14476">AC756/AC777</f>
        <v>5.5311393641326145E-2</v>
      </c>
    </row>
    <row r="757" spans="1:89" ht="13.8" thickTop="1" x14ac:dyDescent="0.25">
      <c r="A757" s="139" t="s">
        <v>20</v>
      </c>
      <c r="B757" s="266">
        <v>2151</v>
      </c>
      <c r="C757" s="267">
        <v>1398</v>
      </c>
      <c r="D757" s="268">
        <v>1163</v>
      </c>
      <c r="E757" s="269">
        <v>969</v>
      </c>
      <c r="F757" s="266">
        <v>1700</v>
      </c>
      <c r="G757" s="270">
        <v>967</v>
      </c>
      <c r="H757" s="268">
        <v>2515</v>
      </c>
      <c r="I757" s="269">
        <v>2149</v>
      </c>
      <c r="J757" s="266">
        <v>215</v>
      </c>
      <c r="K757" s="270">
        <v>513</v>
      </c>
      <c r="L757" s="268">
        <v>912</v>
      </c>
      <c r="M757" s="266">
        <v>1327</v>
      </c>
      <c r="N757" s="271">
        <v>2422</v>
      </c>
      <c r="O757" s="272">
        <v>2120</v>
      </c>
      <c r="P757" s="266">
        <v>1400</v>
      </c>
      <c r="Q757" s="270">
        <v>1000</v>
      </c>
      <c r="R757" s="268">
        <v>2049</v>
      </c>
      <c r="S757" s="269">
        <v>1063</v>
      </c>
      <c r="T757" s="266">
        <v>230</v>
      </c>
      <c r="U757" s="270">
        <v>419</v>
      </c>
      <c r="V757" s="268">
        <v>1086</v>
      </c>
      <c r="W757" s="269">
        <v>1109</v>
      </c>
      <c r="X757" s="266">
        <v>1271</v>
      </c>
      <c r="Y757" s="270">
        <v>562</v>
      </c>
      <c r="Z757" s="268">
        <v>2960</v>
      </c>
      <c r="AA757" s="266">
        <v>1811</v>
      </c>
      <c r="AB757" s="162">
        <f t="shared" si="14363"/>
        <v>20074</v>
      </c>
      <c r="AC757" s="165">
        <f t="shared" si="14394"/>
        <v>15407</v>
      </c>
      <c r="BI757" s="139" t="s">
        <v>20</v>
      </c>
      <c r="BJ757" s="123">
        <f>B757/B777</f>
        <v>6.573559073406271E-2</v>
      </c>
      <c r="BK757" s="124">
        <f t="shared" ref="BK757" si="14477">C757/C777</f>
        <v>3.9460313876030259E-2</v>
      </c>
      <c r="BL757" s="125">
        <f t="shared" ref="BL757" si="14478">D757/D777</f>
        <v>6.7478967217870611E-2</v>
      </c>
      <c r="BM757" s="126">
        <f t="shared" ref="BM757" si="14479">E757/E777</f>
        <v>5.9161120947554796E-2</v>
      </c>
      <c r="BN757" s="123">
        <f t="shared" ref="BN757" si="14480">F757/F777</f>
        <v>8.4699317423147819E-2</v>
      </c>
      <c r="BO757" s="124">
        <f t="shared" ref="BO757" si="14481">G757/G777</f>
        <v>3.9384189304769272E-2</v>
      </c>
      <c r="BP757" s="125">
        <f t="shared" ref="BP757" si="14482">H757/H777</f>
        <v>5.7877295530906245E-2</v>
      </c>
      <c r="BQ757" s="126">
        <f t="shared" ref="BQ757" si="14483">I757/I777</f>
        <v>4.2886507413837836E-2</v>
      </c>
      <c r="BR757" s="123">
        <f t="shared" ref="BR757" si="14484">J757/J777</f>
        <v>3.2099134069871603E-2</v>
      </c>
      <c r="BS757" s="124">
        <f t="shared" ref="BS757" si="14485">K757/K777</f>
        <v>7.7270673294170811E-2</v>
      </c>
      <c r="BT757" s="125">
        <f t="shared" ref="BT757" si="14486">L757/L777</f>
        <v>4.5229121206109897E-2</v>
      </c>
      <c r="BU757" s="123">
        <f t="shared" ref="BU757" si="14487">M757/M777</f>
        <v>6.2635702822618711E-2</v>
      </c>
      <c r="BV757" s="127">
        <f t="shared" ref="BV757" si="14488">N757/N777</f>
        <v>5.5997410524368817E-2</v>
      </c>
      <c r="BW757" s="128">
        <f t="shared" ref="BW757" si="14489">O757/O777</f>
        <v>5.3301151506008948E-2</v>
      </c>
      <c r="BX757" s="123">
        <f t="shared" ref="BX757" si="14490">P757/P777</f>
        <v>5.9531402814984903E-2</v>
      </c>
      <c r="BY757" s="124">
        <f t="shared" ref="BY757" si="14491">Q757/Q777</f>
        <v>5.2876480541455162E-2</v>
      </c>
      <c r="BZ757" s="125">
        <f t="shared" ref="BZ757" si="14492">R757/R777</f>
        <v>6.4011246485473294E-2</v>
      </c>
      <c r="CA757" s="126">
        <f t="shared" ref="CA757" si="14493">S757/S777</f>
        <v>3.8226409666283087E-2</v>
      </c>
      <c r="CB757" s="123">
        <f t="shared" ref="CB757" si="14494">T757/T777</f>
        <v>3.6038859291758069E-2</v>
      </c>
      <c r="CC757" s="124">
        <f t="shared" ref="CC757" si="14495">U757/U777</f>
        <v>7.16484268125855E-2</v>
      </c>
      <c r="CD757" s="125">
        <f t="shared" ref="CD757" si="14496">V757/V777</f>
        <v>4.0636108512628624E-2</v>
      </c>
      <c r="CE757" s="126">
        <f t="shared" ref="CE757" si="14497">W757/W777</f>
        <v>3.3878112112417903E-2</v>
      </c>
      <c r="CF757" s="123">
        <f t="shared" ref="CF757" si="14498">X757/X777</f>
        <v>5.6075178681725936E-2</v>
      </c>
      <c r="CG757" s="124">
        <f t="shared" ref="CG757" si="14499">Y757/Y777</f>
        <v>5.5998405739338383E-2</v>
      </c>
      <c r="CH757" s="125">
        <f t="shared" ref="CH757" si="14500">Z757/Z777</f>
        <v>5.8477221541744041E-2</v>
      </c>
      <c r="CI757" s="123">
        <f t="shared" ref="CI757" si="14501">AA757/AA777</f>
        <v>3.315210427078185E-2</v>
      </c>
      <c r="CJ757" s="129">
        <f t="shared" ref="CJ757" si="14502">AB757/AB777</f>
        <v>5.8098948233646107E-2</v>
      </c>
      <c r="CK757" s="130">
        <f t="shared" ref="CK757" si="14503">AC757/AC777</f>
        <v>4.4783364434910503E-2</v>
      </c>
    </row>
    <row r="758" spans="1:89" ht="13.8" thickBot="1" x14ac:dyDescent="0.3">
      <c r="A758" s="131" t="s">
        <v>21</v>
      </c>
      <c r="B758" s="273">
        <v>2070</v>
      </c>
      <c r="C758" s="274">
        <v>1039</v>
      </c>
      <c r="D758" s="275">
        <v>1119</v>
      </c>
      <c r="E758" s="276">
        <v>873</v>
      </c>
      <c r="F758" s="273">
        <v>1394</v>
      </c>
      <c r="G758" s="277">
        <v>546</v>
      </c>
      <c r="H758" s="275">
        <v>2238</v>
      </c>
      <c r="I758" s="276">
        <v>1400</v>
      </c>
      <c r="J758" s="273">
        <v>162</v>
      </c>
      <c r="K758" s="277">
        <v>521</v>
      </c>
      <c r="L758" s="275">
        <v>752</v>
      </c>
      <c r="M758" s="273">
        <v>1466</v>
      </c>
      <c r="N758" s="278">
        <v>1972</v>
      </c>
      <c r="O758" s="279">
        <v>2364</v>
      </c>
      <c r="P758" s="273">
        <v>1253</v>
      </c>
      <c r="Q758" s="277">
        <v>1283</v>
      </c>
      <c r="R758" s="275">
        <v>1725</v>
      </c>
      <c r="S758" s="276">
        <v>1531</v>
      </c>
      <c r="T758" s="273">
        <v>230</v>
      </c>
      <c r="U758" s="277">
        <v>919</v>
      </c>
      <c r="V758" s="275">
        <v>742</v>
      </c>
      <c r="W758" s="276">
        <v>2125</v>
      </c>
      <c r="X758" s="273">
        <v>1066</v>
      </c>
      <c r="Y758" s="277">
        <v>1061</v>
      </c>
      <c r="Z758" s="275">
        <v>1738</v>
      </c>
      <c r="AA758" s="273">
        <v>2260</v>
      </c>
      <c r="AB758" s="162">
        <f t="shared" si="14363"/>
        <v>16461</v>
      </c>
      <c r="AC758" s="165">
        <f t="shared" si="14394"/>
        <v>17388</v>
      </c>
      <c r="AE758" t="s">
        <v>85</v>
      </c>
      <c r="BI758" s="131" t="s">
        <v>21</v>
      </c>
      <c r="BJ758" s="123">
        <f>B758/B777</f>
        <v>6.3260191919809305E-2</v>
      </c>
      <c r="BK758" s="124">
        <f t="shared" ref="BK758" si="14504">C758/C777</f>
        <v>2.9327085920740657E-2</v>
      </c>
      <c r="BL758" s="125">
        <f t="shared" ref="BL758" si="14505">D758/D777</f>
        <v>6.4926022628372493E-2</v>
      </c>
      <c r="BM758" s="126">
        <f t="shared" ref="BM758" si="14506">E758/E777</f>
        <v>5.3299957262348131E-2</v>
      </c>
      <c r="BN758" s="123">
        <f t="shared" ref="BN758" si="14507">F758/F777</f>
        <v>6.9453440286981222E-2</v>
      </c>
      <c r="BO758" s="124">
        <f t="shared" ref="BO758" si="14508">G758/G777</f>
        <v>2.2237608438887304E-2</v>
      </c>
      <c r="BP758" s="125">
        <f t="shared" ref="BP758" si="14509">H758/H777</f>
        <v>5.1502738528098682E-2</v>
      </c>
      <c r="BQ758" s="126">
        <f t="shared" ref="BQ758" si="14510">I758/I777</f>
        <v>2.7939092777744517E-2</v>
      </c>
      <c r="BR758" s="123">
        <f t="shared" ref="BR758" si="14511">J758/J777</f>
        <v>2.4186324275903254E-2</v>
      </c>
      <c r="BS758" s="124">
        <f t="shared" ref="BS758" si="14512">K758/K777</f>
        <v>7.8475674047296273E-2</v>
      </c>
      <c r="BT758" s="125">
        <f t="shared" ref="BT758" si="14513">L758/L777</f>
        <v>3.7294187661178341E-2</v>
      </c>
      <c r="BU758" s="123">
        <f t="shared" ref="BU758" si="14514">M758/M777</f>
        <v>6.9196639290097228E-2</v>
      </c>
      <c r="BV758" s="127">
        <f t="shared" ref="BV758" si="14515">N758/N777</f>
        <v>4.5593267363358919E-2</v>
      </c>
      <c r="BW758" s="128">
        <f t="shared" ref="BW758" si="14516">O758/O777</f>
        <v>5.9435812339719417E-2</v>
      </c>
      <c r="BX758" s="123">
        <f t="shared" ref="BX758" si="14517">P758/P777</f>
        <v>5.3280605519411488E-2</v>
      </c>
      <c r="BY758" s="124">
        <f t="shared" ref="BY758" si="14518">Q758/Q777</f>
        <v>6.7840524534686975E-2</v>
      </c>
      <c r="BZ758" s="125">
        <f t="shared" ref="BZ758" si="14519">R758/R777</f>
        <v>5.3889409559512651E-2</v>
      </c>
      <c r="CA758" s="126">
        <f t="shared" ref="CA758" si="14520">S758/S777</f>
        <v>5.5056098964326811E-2</v>
      </c>
      <c r="CB758" s="123">
        <f t="shared" ref="CB758" si="14521">T758/T777</f>
        <v>3.6038859291758069E-2</v>
      </c>
      <c r="CC758" s="124">
        <f t="shared" ref="CC758" si="14522">U758/U777</f>
        <v>0.15714774281805746</v>
      </c>
      <c r="CD758" s="125">
        <f t="shared" ref="CD758" si="14523">V758/V777</f>
        <v>2.7764265668849392E-2</v>
      </c>
      <c r="CE758" s="126">
        <f t="shared" ref="CE758" si="14524">W758/W777</f>
        <v>6.491522834886207E-2</v>
      </c>
      <c r="CF758" s="123">
        <f t="shared" ref="CF758" si="14525">X758/X777</f>
        <v>4.7030795023383039E-2</v>
      </c>
      <c r="CG758" s="124">
        <f t="shared" ref="CG758" si="14526">Y758/Y777</f>
        <v>0.10571941012355521</v>
      </c>
      <c r="CH758" s="125">
        <f t="shared" ref="CH758" si="14527">Z758/Z777</f>
        <v>3.43356118376862E-2</v>
      </c>
      <c r="CI758" s="123">
        <f t="shared" ref="CI758" si="14528">AA758/AA777</f>
        <v>4.1371482966298716E-2</v>
      </c>
      <c r="CJ758" s="129">
        <f t="shared" ref="CJ758" si="14529">AB758/AB777</f>
        <v>4.7642063707982886E-2</v>
      </c>
      <c r="CK758" s="130">
        <f t="shared" ref="CK758" si="14530">AC758/AC777</f>
        <v>5.0541516245487361E-2</v>
      </c>
    </row>
    <row r="759" spans="1:89" ht="14.4" thickTop="1" thickBot="1" x14ac:dyDescent="0.3">
      <c r="A759" s="139" t="s">
        <v>22</v>
      </c>
      <c r="B759" s="187">
        <v>2067</v>
      </c>
      <c r="C759" s="188">
        <v>1954</v>
      </c>
      <c r="D759" s="189">
        <v>1125</v>
      </c>
      <c r="E759" s="190">
        <v>994</v>
      </c>
      <c r="F759" s="187">
        <v>1292</v>
      </c>
      <c r="G759" s="191">
        <v>959</v>
      </c>
      <c r="H759" s="189">
        <v>2586</v>
      </c>
      <c r="I759" s="190">
        <v>2610</v>
      </c>
      <c r="J759" s="187">
        <v>238</v>
      </c>
      <c r="K759" s="191">
        <v>601</v>
      </c>
      <c r="L759" s="189">
        <v>573</v>
      </c>
      <c r="M759" s="187">
        <v>1847</v>
      </c>
      <c r="N759" s="192">
        <v>1948</v>
      </c>
      <c r="O759" s="193">
        <v>3105</v>
      </c>
      <c r="P759" s="187">
        <v>1338</v>
      </c>
      <c r="Q759" s="191">
        <v>1007</v>
      </c>
      <c r="R759" s="189">
        <v>2074</v>
      </c>
      <c r="S759" s="190">
        <v>1469</v>
      </c>
      <c r="T759" s="187">
        <v>198</v>
      </c>
      <c r="U759" s="191">
        <v>425</v>
      </c>
      <c r="V759" s="189">
        <v>845</v>
      </c>
      <c r="W759" s="190">
        <v>2912</v>
      </c>
      <c r="X759" s="187">
        <v>1175</v>
      </c>
      <c r="Y759" s="191">
        <v>792</v>
      </c>
      <c r="Z759" s="189">
        <v>2912</v>
      </c>
      <c r="AA759" s="187">
        <v>3593</v>
      </c>
      <c r="AB759" s="162">
        <f t="shared" si="14363"/>
        <v>18371</v>
      </c>
      <c r="AC759" s="165">
        <f t="shared" si="14394"/>
        <v>22268</v>
      </c>
      <c r="AE759" s="290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39" t="s">
        <v>22</v>
      </c>
      <c r="BJ759" s="123">
        <f>B759/B777</f>
        <v>6.3168510482244367E-2</v>
      </c>
      <c r="BK759" s="124">
        <f t="shared" ref="BK759" si="14531">C759/C777</f>
        <v>5.5154115388957883E-2</v>
      </c>
      <c r="BL759" s="125">
        <f t="shared" ref="BL759" si="14532">D759/D777</f>
        <v>6.5274151436031339E-2</v>
      </c>
      <c r="BM759" s="126">
        <f t="shared" ref="BM759" si="14533">E759/E777</f>
        <v>6.0687465657244033E-2</v>
      </c>
      <c r="BN759" s="123">
        <f t="shared" ref="BN759" si="14534">F759/F777</f>
        <v>6.4371481241592352E-2</v>
      </c>
      <c r="BO759" s="124">
        <f t="shared" ref="BO759" si="14535">G759/G777</f>
        <v>3.9058363540096931E-2</v>
      </c>
      <c r="BP759" s="125">
        <f t="shared" ref="BP759" si="14536">H759/H777</f>
        <v>5.9511207253647537E-2</v>
      </c>
      <c r="BQ759" s="126">
        <f t="shared" ref="BQ759" si="14537">I759/I777</f>
        <v>5.2086451535652278E-2</v>
      </c>
      <c r="BR759" s="123">
        <f t="shared" ref="BR759" si="14538">J759/J777</f>
        <v>3.553299492385787E-2</v>
      </c>
      <c r="BS759" s="124">
        <f t="shared" ref="BS759" si="14539">K759/K777</f>
        <v>9.0525681578550982E-2</v>
      </c>
      <c r="BT759" s="125">
        <f t="shared" ref="BT759" si="14540">L759/L777</f>
        <v>2.8416980757786155E-2</v>
      </c>
      <c r="BU759" s="123">
        <f t="shared" ref="BU759" si="14541">M759/M777</f>
        <v>8.7180213348437646E-2</v>
      </c>
      <c r="BV759" s="127">
        <f t="shared" ref="BV759" si="14542">N759/N777</f>
        <v>4.5038379728105059E-2</v>
      </c>
      <c r="BW759" s="128">
        <f t="shared" ref="BW759" si="14543">O759/O777</f>
        <v>7.8066073314225368E-2</v>
      </c>
      <c r="BX759" s="123">
        <f t="shared" ref="BX759" si="14544">P759/P777</f>
        <v>5.6895012118892717E-2</v>
      </c>
      <c r="BY759" s="124">
        <f t="shared" ref="BY759" si="14545">Q759/Q777</f>
        <v>5.3246615905245348E-2</v>
      </c>
      <c r="BZ759" s="125">
        <f t="shared" ref="BZ759" si="14546">R759/R777</f>
        <v>6.4792252421118399E-2</v>
      </c>
      <c r="CA759" s="126">
        <f t="shared" ref="CA759" si="14547">S759/S777</f>
        <v>5.2826524741081703E-2</v>
      </c>
      <c r="CB759" s="123">
        <f t="shared" ref="CB759" si="14548">T759/T777</f>
        <v>3.1024757129426511E-2</v>
      </c>
      <c r="CC759" s="124">
        <f t="shared" ref="CC759" si="14549">U759/U777</f>
        <v>7.2674418604651167E-2</v>
      </c>
      <c r="CD759" s="125">
        <f t="shared" ref="CD759" si="14550">V759/V777</f>
        <v>3.1618334892422828E-2</v>
      </c>
      <c r="CE759" s="126">
        <f t="shared" ref="CE759" si="14551">W759/W777</f>
        <v>8.8956774095005339E-2</v>
      </c>
      <c r="CF759" s="123">
        <f t="shared" ref="CF759" si="14552">X759/X777</f>
        <v>5.1839759992940972E-2</v>
      </c>
      <c r="CG759" s="124">
        <f t="shared" ref="CG759" si="14553">Y759/Y777</f>
        <v>7.8915902750099645E-2</v>
      </c>
      <c r="CH759" s="125">
        <f t="shared" ref="CH759" si="14554">Z759/Z777</f>
        <v>5.7528942273499549E-2</v>
      </c>
      <c r="CI759" s="123">
        <f t="shared" ref="CI759" si="14555">AA759/AA777</f>
        <v>6.5773335530049243E-2</v>
      </c>
      <c r="CJ759" s="129">
        <f t="shared" ref="CJ759" si="14556">AB759/AB777</f>
        <v>5.3170059679202582E-2</v>
      </c>
      <c r="CK759" s="130">
        <f t="shared" ref="CK759" si="14557">AC759/AC777</f>
        <v>6.4726160786433895E-2</v>
      </c>
    </row>
    <row r="760" spans="1:89" ht="15" thickTop="1" thickBot="1" x14ac:dyDescent="0.35">
      <c r="A760" s="131" t="s">
        <v>23</v>
      </c>
      <c r="B760" s="180">
        <v>1991</v>
      </c>
      <c r="C760" s="181">
        <v>1600</v>
      </c>
      <c r="D760" s="182">
        <v>1050</v>
      </c>
      <c r="E760" s="183">
        <v>679</v>
      </c>
      <c r="F760" s="180">
        <v>1152</v>
      </c>
      <c r="G760" s="184">
        <v>724</v>
      </c>
      <c r="H760" s="182">
        <v>2407</v>
      </c>
      <c r="I760" s="183">
        <v>2191</v>
      </c>
      <c r="J760" s="180">
        <v>241</v>
      </c>
      <c r="K760" s="184">
        <v>596</v>
      </c>
      <c r="L760" s="182">
        <v>567</v>
      </c>
      <c r="M760" s="180">
        <v>1443</v>
      </c>
      <c r="N760" s="185">
        <v>1845</v>
      </c>
      <c r="O760" s="186">
        <v>2236</v>
      </c>
      <c r="P760" s="180">
        <v>1287</v>
      </c>
      <c r="Q760" s="184">
        <v>816</v>
      </c>
      <c r="R760" s="182">
        <v>1868</v>
      </c>
      <c r="S760" s="183">
        <v>1126</v>
      </c>
      <c r="T760" s="180">
        <v>273</v>
      </c>
      <c r="U760" s="184">
        <v>253</v>
      </c>
      <c r="V760" s="182">
        <v>913</v>
      </c>
      <c r="W760" s="183">
        <v>2002</v>
      </c>
      <c r="X760" s="180">
        <v>1132</v>
      </c>
      <c r="Y760" s="184">
        <v>467</v>
      </c>
      <c r="Z760" s="182">
        <v>2726</v>
      </c>
      <c r="AA760" s="180">
        <v>2591</v>
      </c>
      <c r="AB760" s="162">
        <f t="shared" si="14363"/>
        <v>17452</v>
      </c>
      <c r="AC760" s="165">
        <f t="shared" si="14394"/>
        <v>16724</v>
      </c>
      <c r="AE760" s="291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68" t="s">
        <v>14</v>
      </c>
      <c r="BG760" s="169" t="s">
        <v>15</v>
      </c>
      <c r="BI760" s="131" t="s">
        <v>23</v>
      </c>
      <c r="BJ760" s="123">
        <f>B760/B777</f>
        <v>6.084591406393252E-2</v>
      </c>
      <c r="BK760" s="124">
        <f t="shared" ref="BK760" si="14558">C760/C777</f>
        <v>4.5162018742237776E-2</v>
      </c>
      <c r="BL760" s="125">
        <f t="shared" ref="BL760" si="14559">D760/D777</f>
        <v>6.0922541340295906E-2</v>
      </c>
      <c r="BM760" s="126">
        <f t="shared" ref="BM760" si="14560">E760/E777</f>
        <v>4.1455522315159657E-2</v>
      </c>
      <c r="BN760" s="123">
        <f t="shared" ref="BN760" si="14561">F760/F777</f>
        <v>5.7396243336156644E-2</v>
      </c>
      <c r="BO760" s="124">
        <f t="shared" ref="BO760" si="14562">G760/G777</f>
        <v>2.9487231702846901E-2</v>
      </c>
      <c r="BP760" s="125">
        <f t="shared" ref="BP760" si="14563">H760/H777</f>
        <v>5.5391908685046252E-2</v>
      </c>
      <c r="BQ760" s="126">
        <f t="shared" ref="BQ760" si="14564">I760/I777</f>
        <v>4.3724680197170171E-2</v>
      </c>
      <c r="BR760" s="123">
        <f t="shared" ref="BR760" si="14565">J760/J777</f>
        <v>3.5980889817856077E-2</v>
      </c>
      <c r="BS760" s="124">
        <f t="shared" ref="BS760" si="14566">K760/K777</f>
        <v>8.9772556107847568E-2</v>
      </c>
      <c r="BT760" s="125">
        <f t="shared" ref="BT760" si="14567">L760/L777</f>
        <v>2.8119420749851218E-2</v>
      </c>
      <c r="BU760" s="123">
        <f t="shared" ref="BU760" si="14568">M760/M777</f>
        <v>6.8111016709147557E-2</v>
      </c>
      <c r="BV760" s="127">
        <f t="shared" ref="BV760" si="14569">N760/N777</f>
        <v>4.2656986960140572E-2</v>
      </c>
      <c r="BW760" s="128">
        <f t="shared" ref="BW760" si="14570">O760/O777</f>
        <v>5.621762960728114E-2</v>
      </c>
      <c r="BX760" s="123">
        <f t="shared" ref="BX760" si="14571">P760/P777</f>
        <v>5.4726368159203981E-2</v>
      </c>
      <c r="BY760" s="124">
        <f t="shared" ref="BY760" si="14572">Q760/Q777</f>
        <v>4.3147208121827409E-2</v>
      </c>
      <c r="BZ760" s="125">
        <f t="shared" ref="BZ760" si="14573">R760/R777</f>
        <v>5.835676351140269E-2</v>
      </c>
      <c r="CA760" s="126">
        <f t="shared" ref="CA760" si="14574">S760/S777</f>
        <v>4.0491944764096663E-2</v>
      </c>
      <c r="CB760" s="123">
        <f t="shared" ref="CB760" si="14575">T760/T777</f>
        <v>4.2776559072391099E-2</v>
      </c>
      <c r="CC760" s="124">
        <f t="shared" ref="CC760" si="14576">U760/U777</f>
        <v>4.3262653898768808E-2</v>
      </c>
      <c r="CD760" s="125">
        <f t="shared" ref="CD760" si="14577">V760/V777</f>
        <v>3.4162768942937322E-2</v>
      </c>
      <c r="CE760" s="126">
        <f t="shared" ref="CE760" si="14578">W760/W777</f>
        <v>6.1157782190316173E-2</v>
      </c>
      <c r="CF760" s="123">
        <f t="shared" ref="CF760" si="14579">X760/X777</f>
        <v>4.9942645371922702E-2</v>
      </c>
      <c r="CG760" s="124">
        <f t="shared" ref="CG760" si="14580">Y760/Y777</f>
        <v>4.653248306098047E-2</v>
      </c>
      <c r="CH760" s="125">
        <f t="shared" ref="CH760" si="14581">Z760/Z777</f>
        <v>5.3854360109052118E-2</v>
      </c>
      <c r="CI760" s="123">
        <f t="shared" ref="CI760" si="14582">AA760/AA777</f>
        <v>4.7430757683929195E-2</v>
      </c>
      <c r="CJ760" s="129">
        <f t="shared" ref="CJ760" si="14583">AB760/AB777</f>
        <v>5.0510254287814679E-2</v>
      </c>
      <c r="CK760" s="130">
        <f t="shared" ref="CK760" si="14584">AC760/AC777</f>
        <v>4.8611474447293003E-2</v>
      </c>
    </row>
    <row r="761" spans="1:89" ht="13.8" thickTop="1" x14ac:dyDescent="0.25">
      <c r="A761" s="139" t="s">
        <v>24</v>
      </c>
      <c r="B761" s="194">
        <v>1958</v>
      </c>
      <c r="C761" s="188">
        <v>1417</v>
      </c>
      <c r="D761" s="189">
        <v>1027</v>
      </c>
      <c r="E761" s="190">
        <v>599</v>
      </c>
      <c r="F761" s="187">
        <v>1128</v>
      </c>
      <c r="G761" s="191">
        <v>642</v>
      </c>
      <c r="H761" s="189">
        <v>2455</v>
      </c>
      <c r="I761" s="190">
        <v>2330</v>
      </c>
      <c r="J761" s="187">
        <v>254</v>
      </c>
      <c r="K761" s="191">
        <v>602</v>
      </c>
      <c r="L761" s="189">
        <v>563</v>
      </c>
      <c r="M761" s="187">
        <v>1742</v>
      </c>
      <c r="N761" s="192">
        <v>1793</v>
      </c>
      <c r="O761" s="195">
        <v>2431</v>
      </c>
      <c r="P761" s="187">
        <v>1405</v>
      </c>
      <c r="Q761" s="191">
        <v>734</v>
      </c>
      <c r="R761" s="189">
        <v>1837</v>
      </c>
      <c r="S761" s="190">
        <v>1121</v>
      </c>
      <c r="T761" s="187">
        <v>235</v>
      </c>
      <c r="U761" s="191">
        <v>257</v>
      </c>
      <c r="V761" s="189">
        <v>865</v>
      </c>
      <c r="W761" s="196">
        <v>2477</v>
      </c>
      <c r="X761" s="187">
        <v>1083</v>
      </c>
      <c r="Y761" s="191">
        <v>401</v>
      </c>
      <c r="Z761" s="189">
        <v>2819</v>
      </c>
      <c r="AA761" s="187">
        <v>2611</v>
      </c>
      <c r="AB761" s="162">
        <f t="shared" si="14363"/>
        <v>17422</v>
      </c>
      <c r="AC761" s="165">
        <f t="shared" si="14394"/>
        <v>17364</v>
      </c>
      <c r="AE761" s="254" t="str">
        <f>$AE$17</f>
        <v>17:00 - 17:59</v>
      </c>
      <c r="AF761" s="120">
        <f t="shared" ref="AF761:AO763" si="14585">SUMIF($A$9:$A$32,$AE761,B$753:B$776)</f>
        <v>1996</v>
      </c>
      <c r="AG761" s="177">
        <f t="shared" si="14585"/>
        <v>3619</v>
      </c>
      <c r="AH761" s="121">
        <f t="shared" si="14585"/>
        <v>1180</v>
      </c>
      <c r="AI761" s="172">
        <f t="shared" si="14585"/>
        <v>1432</v>
      </c>
      <c r="AJ761" s="120">
        <f t="shared" si="14585"/>
        <v>1170</v>
      </c>
      <c r="AK761" s="122">
        <f t="shared" si="14585"/>
        <v>3391</v>
      </c>
      <c r="AL761" s="121">
        <f t="shared" si="14585"/>
        <v>3124</v>
      </c>
      <c r="AM761" s="172">
        <f t="shared" si="14585"/>
        <v>5120</v>
      </c>
      <c r="AN761" s="120">
        <f t="shared" si="14585"/>
        <v>782</v>
      </c>
      <c r="AO761" s="122">
        <f t="shared" si="14585"/>
        <v>317</v>
      </c>
      <c r="AP761" s="121">
        <f t="shared" ref="AP761:AY763" si="14586">SUMIF($A$9:$A$32,$AE761,L$753:L$776)</f>
        <v>2109</v>
      </c>
      <c r="AQ761" s="120">
        <f t="shared" si="14586"/>
        <v>1078</v>
      </c>
      <c r="AR761" s="171">
        <f t="shared" si="14586"/>
        <v>3676</v>
      </c>
      <c r="AS761" s="173">
        <f t="shared" si="14586"/>
        <v>2771</v>
      </c>
      <c r="AT761" s="120">
        <f t="shared" si="14586"/>
        <v>1959</v>
      </c>
      <c r="AU761" s="122">
        <f t="shared" si="14586"/>
        <v>1430</v>
      </c>
      <c r="AV761" s="121">
        <f t="shared" si="14586"/>
        <v>2357</v>
      </c>
      <c r="AW761" s="172">
        <f t="shared" si="14586"/>
        <v>2438</v>
      </c>
      <c r="AX761" s="120">
        <f t="shared" si="14586"/>
        <v>715</v>
      </c>
      <c r="AY761" s="122">
        <f t="shared" si="14586"/>
        <v>283</v>
      </c>
      <c r="AZ761" s="121">
        <f t="shared" ref="AZ761:BE763" si="14587">SUMIF($A$9:$A$32,$AE761,V$753:V$776)</f>
        <v>2352</v>
      </c>
      <c r="BA761" s="172">
        <f t="shared" si="14587"/>
        <v>2198</v>
      </c>
      <c r="BB761" s="120">
        <f t="shared" si="14587"/>
        <v>2193</v>
      </c>
      <c r="BC761" s="122">
        <f t="shared" si="14587"/>
        <v>708</v>
      </c>
      <c r="BD761" s="21">
        <f t="shared" si="14587"/>
        <v>3923</v>
      </c>
      <c r="BE761" s="176">
        <f t="shared" si="14587"/>
        <v>5088</v>
      </c>
      <c r="BF761" s="162">
        <f>AF761+AH761+AJ761+AL761+AN761+AP761+AR761+AT761+AV761+AX761+AZ761+BB761+BD761</f>
        <v>27536</v>
      </c>
      <c r="BG761" s="163">
        <f>AG761+AI761+AK761+AM761+AO761+AQ761+AS761+AU761+AW761+AY761+BA761+BC761+BE761</f>
        <v>29873</v>
      </c>
      <c r="BI761" s="139" t="s">
        <v>24</v>
      </c>
      <c r="BJ761" s="123">
        <f>B761/B777</f>
        <v>5.9837418250718172E-2</v>
      </c>
      <c r="BK761" s="124">
        <f t="shared" ref="BK761" si="14588">C761/C777</f>
        <v>3.9996612848594335E-2</v>
      </c>
      <c r="BL761" s="125">
        <f t="shared" ref="BL761" si="14589">D761/D777</f>
        <v>5.9588047577603713E-2</v>
      </c>
      <c r="BM761" s="126">
        <f t="shared" ref="BM761" si="14590">E761/E777</f>
        <v>3.6571219244154102E-2</v>
      </c>
      <c r="BN761" s="123">
        <f t="shared" ref="BN761" si="14591">F761/F777</f>
        <v>5.620048826665338E-2</v>
      </c>
      <c r="BO761" s="124">
        <f t="shared" ref="BO761" si="14592">G761/G777</f>
        <v>2.6147517614955401E-2</v>
      </c>
      <c r="BP761" s="125">
        <f t="shared" ref="BP761" si="14593">H761/H777</f>
        <v>5.6496525060984029E-2</v>
      </c>
      <c r="BQ761" s="126">
        <f t="shared" ref="BQ761" si="14594">I761/I777</f>
        <v>4.6498632980103372E-2</v>
      </c>
      <c r="BR761" s="123">
        <f t="shared" ref="BR761" si="14595">J761/J777</f>
        <v>3.792176769184831E-2</v>
      </c>
      <c r="BS761" s="124">
        <f t="shared" ref="BS761" si="14596">K761/K777</f>
        <v>9.0676306672691664E-2</v>
      </c>
      <c r="BT761" s="125">
        <f t="shared" ref="BT761" si="14597">L761/L777</f>
        <v>2.7921047411227931E-2</v>
      </c>
      <c r="BU761" s="123">
        <f t="shared" ref="BU761" si="14598">M761/M777</f>
        <v>8.2224110261493441E-2</v>
      </c>
      <c r="BV761" s="127">
        <f t="shared" ref="BV761" si="14599">N761/N777</f>
        <v>4.1454730417090538E-2</v>
      </c>
      <c r="BW761" s="128">
        <f t="shared" ref="BW761" si="14600">O761/O777</f>
        <v>6.1120329863730075E-2</v>
      </c>
      <c r="BX761" s="123">
        <f t="shared" ref="BX761" si="14601">P761/P777</f>
        <v>5.9744014967895567E-2</v>
      </c>
      <c r="BY761" s="124">
        <f t="shared" ref="BY761" si="14602">Q761/Q777</f>
        <v>3.8811336717428091E-2</v>
      </c>
      <c r="BZ761" s="125">
        <f t="shared" ref="BZ761" si="14603">R761/R777</f>
        <v>5.7388316151202746E-2</v>
      </c>
      <c r="CA761" s="126">
        <f t="shared" ref="CA761" si="14604">S761/S777</f>
        <v>4.0312140391254317E-2</v>
      </c>
      <c r="CB761" s="123">
        <f t="shared" ref="CB761" si="14605">T761/T777</f>
        <v>3.6822312754622374E-2</v>
      </c>
      <c r="CC761" s="124">
        <f t="shared" ref="CC761" si="14606">U761/U777</f>
        <v>4.3946648426812583E-2</v>
      </c>
      <c r="CD761" s="125">
        <f t="shared" ref="CD761" si="14607">V761/V777</f>
        <v>3.2366697848456499E-2</v>
      </c>
      <c r="CE761" s="126">
        <f t="shared" ref="CE761" si="14608">W761/W777</f>
        <v>7.5668244997708869E-2</v>
      </c>
      <c r="CF761" s="123">
        <f t="shared" ref="CF761" si="14609">X761/X777</f>
        <v>4.7780817082855379E-2</v>
      </c>
      <c r="CG761" s="124">
        <f t="shared" ref="CG761" si="14610">Y761/Y777</f>
        <v>3.9956157831805499E-2</v>
      </c>
      <c r="CH761" s="125">
        <f t="shared" ref="CH761" si="14611">Z761/Z777</f>
        <v>5.569165119127583E-2</v>
      </c>
      <c r="CI761" s="123">
        <f t="shared" ref="CI761" si="14612">AA761/AA777</f>
        <v>4.7796877002215021E-2</v>
      </c>
      <c r="CJ761" s="129">
        <f t="shared" ref="CJ761" si="14613">AB761/AB777</f>
        <v>5.0423427125963059E-2</v>
      </c>
      <c r="CK761" s="130">
        <f t="shared" ref="CK761" si="14614">AC761/AC777</f>
        <v>5.0471755698564678E-2</v>
      </c>
    </row>
    <row r="762" spans="1:89" x14ac:dyDescent="0.25">
      <c r="A762" s="131" t="s">
        <v>25</v>
      </c>
      <c r="B762" s="197">
        <v>2389</v>
      </c>
      <c r="C762" s="181">
        <v>2307</v>
      </c>
      <c r="D762" s="182">
        <v>1106</v>
      </c>
      <c r="E762" s="183">
        <v>748</v>
      </c>
      <c r="F762" s="180">
        <v>1138</v>
      </c>
      <c r="G762" s="184">
        <v>960</v>
      </c>
      <c r="H762" s="182">
        <v>2615</v>
      </c>
      <c r="I762" s="183">
        <v>2580</v>
      </c>
      <c r="J762" s="180">
        <v>406</v>
      </c>
      <c r="K762" s="181">
        <v>407</v>
      </c>
      <c r="L762" s="182">
        <v>835</v>
      </c>
      <c r="M762" s="180">
        <v>1613</v>
      </c>
      <c r="N762" s="185">
        <v>2221</v>
      </c>
      <c r="O762" s="198">
        <v>2639</v>
      </c>
      <c r="P762" s="180">
        <v>1478</v>
      </c>
      <c r="Q762" s="181">
        <v>890</v>
      </c>
      <c r="R762" s="182">
        <v>2175</v>
      </c>
      <c r="S762" s="183">
        <v>1319</v>
      </c>
      <c r="T762" s="189">
        <v>328</v>
      </c>
      <c r="U762" s="180">
        <v>237</v>
      </c>
      <c r="V762" s="182">
        <v>1326</v>
      </c>
      <c r="W762" s="199">
        <v>2477</v>
      </c>
      <c r="X762" s="180">
        <v>1444</v>
      </c>
      <c r="Y762" s="184">
        <v>399</v>
      </c>
      <c r="Z762" s="182">
        <v>3096</v>
      </c>
      <c r="AA762" s="180">
        <v>3195</v>
      </c>
      <c r="AB762" s="162">
        <f t="shared" si="14363"/>
        <v>20557</v>
      </c>
      <c r="AC762" s="165">
        <f t="shared" si="14394"/>
        <v>19771</v>
      </c>
      <c r="AE762" s="256" t="str">
        <f>$AE$18</f>
        <v>18:00 - 18:59</v>
      </c>
      <c r="AF762" s="120">
        <f t="shared" si="14585"/>
        <v>2105</v>
      </c>
      <c r="AG762" s="181">
        <f t="shared" si="14585"/>
        <v>2838</v>
      </c>
      <c r="AH762" s="182">
        <f t="shared" si="14585"/>
        <v>988</v>
      </c>
      <c r="AI762" s="183">
        <f t="shared" si="14585"/>
        <v>1199</v>
      </c>
      <c r="AJ762" s="180">
        <f t="shared" si="14585"/>
        <v>941</v>
      </c>
      <c r="AK762" s="184">
        <f t="shared" si="14585"/>
        <v>2584</v>
      </c>
      <c r="AL762" s="182">
        <f t="shared" si="14585"/>
        <v>3197</v>
      </c>
      <c r="AM762" s="183">
        <f t="shared" si="14585"/>
        <v>4462</v>
      </c>
      <c r="AN762" s="180">
        <f t="shared" si="14585"/>
        <v>589</v>
      </c>
      <c r="AO762" s="184">
        <f t="shared" si="14585"/>
        <v>263</v>
      </c>
      <c r="AP762" s="182">
        <f t="shared" si="14586"/>
        <v>2041</v>
      </c>
      <c r="AQ762" s="180">
        <f t="shared" si="14586"/>
        <v>865</v>
      </c>
      <c r="AR762" s="185">
        <f t="shared" si="14586"/>
        <v>3514</v>
      </c>
      <c r="AS762" s="186">
        <f t="shared" si="14586"/>
        <v>2424</v>
      </c>
      <c r="AT762" s="180">
        <f t="shared" si="14586"/>
        <v>1791</v>
      </c>
      <c r="AU762" s="184">
        <f t="shared" si="14586"/>
        <v>1417</v>
      </c>
      <c r="AV762" s="182">
        <f t="shared" si="14586"/>
        <v>2175</v>
      </c>
      <c r="AW762" s="183">
        <f t="shared" si="14586"/>
        <v>2516</v>
      </c>
      <c r="AX762" s="180">
        <f t="shared" si="14586"/>
        <v>645</v>
      </c>
      <c r="AY762" s="184">
        <f t="shared" si="14586"/>
        <v>214</v>
      </c>
      <c r="AZ762" s="182">
        <f t="shared" si="14587"/>
        <v>2482</v>
      </c>
      <c r="BA762" s="183">
        <f t="shared" si="14587"/>
        <v>2073</v>
      </c>
      <c r="BB762" s="180">
        <f t="shared" si="14587"/>
        <v>1819</v>
      </c>
      <c r="BC762" s="184">
        <f t="shared" si="14587"/>
        <v>628</v>
      </c>
      <c r="BD762" s="182">
        <f t="shared" si="14587"/>
        <v>3774</v>
      </c>
      <c r="BE762" s="180">
        <f t="shared" si="14587"/>
        <v>4556</v>
      </c>
      <c r="BF762" s="164">
        <f>SUM(AF762,AH762,AJ762,AL762,AN762,AP762,AR762,AT762,AV762,AX762,AZ762,BB762,BD762)</f>
        <v>26061</v>
      </c>
      <c r="BG762" s="165">
        <f>SUM(AG762,AI762,AK762,AM762,AO762,AQ762,AS762,AU762,AW762,AY762,BA762,BC762,BE762)</f>
        <v>26039</v>
      </c>
      <c r="BI762" s="131" t="s">
        <v>25</v>
      </c>
      <c r="BJ762" s="123">
        <f>B762/B777</f>
        <v>7.3008984780881359E-2</v>
      </c>
      <c r="BK762" s="124">
        <f t="shared" ref="BK762" si="14615">C762/C777</f>
        <v>6.511798577396409E-2</v>
      </c>
      <c r="BL762" s="125">
        <f t="shared" ref="BL762" si="14616">D762/D777</f>
        <v>6.4171743545111695E-2</v>
      </c>
      <c r="BM762" s="126">
        <f t="shared" ref="BM762" si="14617">E762/E777</f>
        <v>4.5668233713901947E-2</v>
      </c>
      <c r="BN762" s="123">
        <f t="shared" ref="BN762" si="14618">F762/F777</f>
        <v>5.669871954561307E-2</v>
      </c>
      <c r="BO762" s="124">
        <f t="shared" ref="BO762" si="14619">G762/G777</f>
        <v>3.9099091760680979E-2</v>
      </c>
      <c r="BP762" s="125">
        <f t="shared" ref="BP762" si="14620">H762/H777</f>
        <v>6.0178579647443275E-2</v>
      </c>
      <c r="BQ762" s="126">
        <f t="shared" ref="BQ762" si="14621">I762/I777</f>
        <v>5.1487756690414895E-2</v>
      </c>
      <c r="BR762" s="123">
        <f t="shared" ref="BR762" si="14622">J762/J777</f>
        <v>6.0615108987757536E-2</v>
      </c>
      <c r="BS762" s="124">
        <f t="shared" ref="BS762" si="14623">K762/K777</f>
        <v>6.1304413315258321E-2</v>
      </c>
      <c r="BT762" s="125">
        <f t="shared" ref="BT762" si="14624">L762/L777</f>
        <v>4.1410434437611582E-2</v>
      </c>
      <c r="BU762" s="123">
        <f t="shared" ref="BU762" si="14625">M762/M777</f>
        <v>7.6135183611819132E-2</v>
      </c>
      <c r="BV762" s="127">
        <f t="shared" ref="BV762" si="14626">N762/N777</f>
        <v>5.1350226579117732E-2</v>
      </c>
      <c r="BW762" s="128">
        <f t="shared" ref="BW762" si="14627">O762/O777</f>
        <v>6.6349876803942276E-2</v>
      </c>
      <c r="BX762" s="123">
        <f t="shared" ref="BX762" si="14628">P762/P777</f>
        <v>6.2848152400391211E-2</v>
      </c>
      <c r="BY762" s="124">
        <f t="shared" ref="BY762" si="14629">Q762/Q777</f>
        <v>4.7060067681895093E-2</v>
      </c>
      <c r="BZ762" s="125">
        <f t="shared" ref="BZ762" si="14630">R762/R777</f>
        <v>6.7947516401124647E-2</v>
      </c>
      <c r="CA762" s="126">
        <f t="shared" ref="CA762" si="14631">S762/S777</f>
        <v>4.7432393555811275E-2</v>
      </c>
      <c r="CB762" s="123">
        <f t="shared" ref="CB762" si="14632">T762/T777</f>
        <v>5.1394547163898463E-2</v>
      </c>
      <c r="CC762" s="124">
        <f t="shared" ref="CC762" si="14633">U762/U777</f>
        <v>4.0526675786593705E-2</v>
      </c>
      <c r="CD762" s="125">
        <f t="shared" ref="CD762" si="14634">V762/V777</f>
        <v>4.9616463985032742E-2</v>
      </c>
      <c r="CE762" s="126">
        <f t="shared" ref="CE762" si="14635">W762/W777</f>
        <v>7.5668244997708869E-2</v>
      </c>
      <c r="CF762" s="123">
        <f t="shared" ref="CF762" si="14636">X762/X777</f>
        <v>6.3707756110473843E-2</v>
      </c>
      <c r="CG762" s="124">
        <f t="shared" ref="CG762" si="14637">Y762/Y777</f>
        <v>3.9756875249103228E-2</v>
      </c>
      <c r="CH762" s="125">
        <f t="shared" ref="CH762" si="14638">Z762/Z777</f>
        <v>6.1164012801770119E-2</v>
      </c>
      <c r="CI762" s="123">
        <f t="shared" ref="CI762" si="14639">AA762/AA777</f>
        <v>5.8487561096161239E-2</v>
      </c>
      <c r="CJ762" s="129">
        <f t="shared" ref="CJ762" si="14640">AB762/AB777</f>
        <v>5.9496865539457156E-2</v>
      </c>
      <c r="CK762" s="130">
        <f t="shared" ref="CK762" si="14641">AC762/AC777</f>
        <v>5.7468157217019249E-2</v>
      </c>
    </row>
    <row r="763" spans="1:89" ht="13.8" thickBot="1" x14ac:dyDescent="0.3">
      <c r="A763" s="139" t="s">
        <v>26</v>
      </c>
      <c r="B763" s="194">
        <v>2164</v>
      </c>
      <c r="C763" s="188">
        <v>2039</v>
      </c>
      <c r="D763" s="189">
        <v>1060</v>
      </c>
      <c r="E763" s="190">
        <v>768</v>
      </c>
      <c r="F763" s="187">
        <v>1099</v>
      </c>
      <c r="G763" s="191">
        <v>1140</v>
      </c>
      <c r="H763" s="189">
        <v>2742</v>
      </c>
      <c r="I763" s="190">
        <v>3093</v>
      </c>
      <c r="J763" s="187">
        <v>378</v>
      </c>
      <c r="K763" s="188">
        <v>425</v>
      </c>
      <c r="L763" s="189">
        <v>860</v>
      </c>
      <c r="M763" s="187">
        <v>1604</v>
      </c>
      <c r="N763" s="192">
        <v>2268</v>
      </c>
      <c r="O763" s="195">
        <v>2329</v>
      </c>
      <c r="P763" s="187">
        <v>1435</v>
      </c>
      <c r="Q763" s="188">
        <v>849</v>
      </c>
      <c r="R763" s="189">
        <v>2060</v>
      </c>
      <c r="S763" s="190">
        <v>1336</v>
      </c>
      <c r="T763" s="187">
        <v>283</v>
      </c>
      <c r="U763" s="191">
        <v>285</v>
      </c>
      <c r="V763" s="189">
        <v>1220</v>
      </c>
      <c r="W763" s="196">
        <v>2183</v>
      </c>
      <c r="X763" s="187">
        <v>1176</v>
      </c>
      <c r="Y763" s="191">
        <v>545</v>
      </c>
      <c r="Z763" s="189">
        <v>3027</v>
      </c>
      <c r="AA763" s="187">
        <v>3370</v>
      </c>
      <c r="AB763" s="162">
        <f t="shared" si="14363"/>
        <v>19772</v>
      </c>
      <c r="AC763" s="165">
        <f t="shared" si="14394"/>
        <v>19966</v>
      </c>
      <c r="AE763" s="254">
        <f>$AE$19</f>
        <v>0</v>
      </c>
      <c r="AF763" s="120">
        <f t="shared" si="14585"/>
        <v>0</v>
      </c>
      <c r="AG763" s="188">
        <f t="shared" si="14585"/>
        <v>0</v>
      </c>
      <c r="AH763" s="189">
        <f t="shared" si="14585"/>
        <v>0</v>
      </c>
      <c r="AI763" s="190">
        <f t="shared" si="14585"/>
        <v>0</v>
      </c>
      <c r="AJ763" s="187">
        <f t="shared" si="14585"/>
        <v>0</v>
      </c>
      <c r="AK763" s="191">
        <f t="shared" si="14585"/>
        <v>0</v>
      </c>
      <c r="AL763" s="189">
        <f t="shared" si="14585"/>
        <v>0</v>
      </c>
      <c r="AM763" s="190">
        <f t="shared" si="14585"/>
        <v>0</v>
      </c>
      <c r="AN763" s="187">
        <f t="shared" si="14585"/>
        <v>0</v>
      </c>
      <c r="AO763" s="191">
        <f t="shared" si="14585"/>
        <v>0</v>
      </c>
      <c r="AP763" s="189">
        <f t="shared" si="14586"/>
        <v>0</v>
      </c>
      <c r="AQ763" s="187">
        <f t="shared" si="14586"/>
        <v>0</v>
      </c>
      <c r="AR763" s="192">
        <f t="shared" si="14586"/>
        <v>0</v>
      </c>
      <c r="AS763" s="193">
        <f t="shared" si="14586"/>
        <v>0</v>
      </c>
      <c r="AT763" s="187">
        <f t="shared" si="14586"/>
        <v>0</v>
      </c>
      <c r="AU763" s="191">
        <f t="shared" si="14586"/>
        <v>0</v>
      </c>
      <c r="AV763" s="189">
        <f t="shared" si="14586"/>
        <v>0</v>
      </c>
      <c r="AW763" s="190">
        <f t="shared" si="14586"/>
        <v>0</v>
      </c>
      <c r="AX763" s="187">
        <f t="shared" si="14586"/>
        <v>0</v>
      </c>
      <c r="AY763" s="191">
        <f t="shared" si="14586"/>
        <v>0</v>
      </c>
      <c r="AZ763" s="189">
        <f t="shared" si="14587"/>
        <v>0</v>
      </c>
      <c r="BA763" s="190">
        <f t="shared" si="14587"/>
        <v>0</v>
      </c>
      <c r="BB763" s="187">
        <f t="shared" si="14587"/>
        <v>0</v>
      </c>
      <c r="BC763" s="191">
        <f t="shared" si="14587"/>
        <v>0</v>
      </c>
      <c r="BD763" s="189">
        <f t="shared" si="14587"/>
        <v>0</v>
      </c>
      <c r="BE763" s="187">
        <f t="shared" si="14587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26</v>
      </c>
      <c r="BJ763" s="123">
        <f>B763/B777</f>
        <v>6.6132876963510792E-2</v>
      </c>
      <c r="BK763" s="124">
        <f t="shared" ref="BK763" si="14642">C763/C777</f>
        <v>5.7553347634639269E-2</v>
      </c>
      <c r="BL763" s="125">
        <f t="shared" ref="BL763" si="14643">D763/D777</f>
        <v>6.1502756019727302E-2</v>
      </c>
      <c r="BM763" s="126">
        <f t="shared" ref="BM763" si="14644">E763/E777</f>
        <v>4.6889309481653339E-2</v>
      </c>
      <c r="BN763" s="123">
        <f t="shared" ref="BN763" si="14645">F763/F777</f>
        <v>5.4755617557670271E-2</v>
      </c>
      <c r="BO763" s="124">
        <f t="shared" ref="BO763" si="14646">G763/G777</f>
        <v>4.6430171465808662E-2</v>
      </c>
      <c r="BP763" s="125">
        <f t="shared" ref="BP763" si="14647">H763/H777</f>
        <v>6.3101210475445299E-2</v>
      </c>
      <c r="BQ763" s="126">
        <f t="shared" ref="BQ763" si="14648">I763/I777</f>
        <v>6.1725438543974137E-2</v>
      </c>
      <c r="BR763" s="123">
        <f t="shared" ref="BR763" si="14649">J763/J777</f>
        <v>5.6434756643774259E-2</v>
      </c>
      <c r="BS763" s="124">
        <f t="shared" ref="BS763" si="14650">K763/K777</f>
        <v>6.4015665009790626E-2</v>
      </c>
      <c r="BT763" s="125">
        <f t="shared" ref="BT763" si="14651">L763/L777</f>
        <v>4.2650267804007144E-2</v>
      </c>
      <c r="BU763" s="123">
        <f t="shared" ref="BU763" si="14652">M763/M777</f>
        <v>7.5710374775795342E-2</v>
      </c>
      <c r="BV763" s="127">
        <f t="shared" ref="BV763" si="14653">N763/N777</f>
        <v>5.2436881531489871E-2</v>
      </c>
      <c r="BW763" s="128">
        <f t="shared" ref="BW763" si="14654">O763/O777</f>
        <v>5.8555840498818325E-2</v>
      </c>
      <c r="BX763" s="123">
        <f t="shared" ref="BX763" si="14655">P763/P777</f>
        <v>6.1019687885359525E-2</v>
      </c>
      <c r="BY763" s="124">
        <f t="shared" ref="BY763" si="14656">Q763/Q777</f>
        <v>4.4892131979695431E-2</v>
      </c>
      <c r="BZ763" s="125">
        <f t="shared" ref="BZ763" si="14657">R763/R777</f>
        <v>6.4354889097157142E-2</v>
      </c>
      <c r="CA763" s="126">
        <f t="shared" ref="CA763" si="14658">S763/S777</f>
        <v>4.8043728423475256E-2</v>
      </c>
      <c r="CB763" s="123">
        <f t="shared" ref="CB763" si="14659">T763/T777</f>
        <v>4.434346599811971E-2</v>
      </c>
      <c r="CC763" s="124">
        <f t="shared" ref="CC763" si="14660">U763/U777</f>
        <v>4.8734610123119013E-2</v>
      </c>
      <c r="CD763" s="125">
        <f t="shared" ref="CD763" si="14661">V763/V777</f>
        <v>4.5650140318054255E-2</v>
      </c>
      <c r="CE763" s="126">
        <f t="shared" ref="CE763" si="14662">W763/W777</f>
        <v>6.66870322285016E-2</v>
      </c>
      <c r="CF763" s="123">
        <f t="shared" ref="CF763" si="14663">X763/X777</f>
        <v>5.1883878937615813E-2</v>
      </c>
      <c r="CG763" s="124">
        <f t="shared" ref="CG763" si="14664">Y763/Y777</f>
        <v>5.4304503786369071E-2</v>
      </c>
      <c r="CH763" s="125">
        <f t="shared" ref="CH763" si="14665">Z763/Z777</f>
        <v>5.9800861353668654E-2</v>
      </c>
      <c r="CI763" s="123">
        <f t="shared" ref="CI763" si="14666">AA763/AA777</f>
        <v>6.1691105131162244E-2</v>
      </c>
      <c r="CJ763" s="129">
        <f t="shared" ref="CJ763" si="14667">AB763/AB777</f>
        <v>5.7224888137673145E-2</v>
      </c>
      <c r="CK763" s="130">
        <f t="shared" ref="CK763" si="14668">AC763/AC777</f>
        <v>5.8034961660766084E-2</v>
      </c>
    </row>
    <row r="764" spans="1:89" ht="14.4" thickTop="1" thickBot="1" x14ac:dyDescent="0.3">
      <c r="A764" s="131" t="s">
        <v>27</v>
      </c>
      <c r="B764" s="197">
        <v>1782</v>
      </c>
      <c r="C764" s="181">
        <v>2298</v>
      </c>
      <c r="D764" s="182">
        <v>911</v>
      </c>
      <c r="E764" s="183">
        <v>791</v>
      </c>
      <c r="F764" s="180">
        <v>1025</v>
      </c>
      <c r="G764" s="184">
        <v>1085</v>
      </c>
      <c r="H764" s="182">
        <v>2604</v>
      </c>
      <c r="I764" s="183">
        <v>2779</v>
      </c>
      <c r="J764" s="180">
        <v>419</v>
      </c>
      <c r="K764" s="181">
        <v>369</v>
      </c>
      <c r="L764" s="182">
        <v>1037</v>
      </c>
      <c r="M764" s="180">
        <v>1364</v>
      </c>
      <c r="N764" s="185">
        <v>2167</v>
      </c>
      <c r="O764" s="198">
        <v>2285</v>
      </c>
      <c r="P764" s="180">
        <v>1484</v>
      </c>
      <c r="Q764" s="181">
        <v>964</v>
      </c>
      <c r="R764" s="182">
        <v>1748</v>
      </c>
      <c r="S764" s="183">
        <v>1512</v>
      </c>
      <c r="T764" s="180">
        <v>361</v>
      </c>
      <c r="U764" s="184">
        <v>200</v>
      </c>
      <c r="V764" s="182">
        <v>1503</v>
      </c>
      <c r="W764" s="199">
        <v>1879</v>
      </c>
      <c r="X764" s="180">
        <v>1132</v>
      </c>
      <c r="Y764" s="184">
        <v>470</v>
      </c>
      <c r="Z764" s="182">
        <v>3041</v>
      </c>
      <c r="AA764" s="180">
        <v>3282</v>
      </c>
      <c r="AB764" s="162">
        <f t="shared" si="14363"/>
        <v>19214</v>
      </c>
      <c r="AC764" s="165">
        <f t="shared" si="14394"/>
        <v>19278</v>
      </c>
      <c r="AE764" s="251" t="s">
        <v>13</v>
      </c>
      <c r="AF764" s="14">
        <f t="shared" ref="AF764:BG764" si="14669">SUM(AF761:AF763)</f>
        <v>4101</v>
      </c>
      <c r="AG764" s="1">
        <f t="shared" si="14669"/>
        <v>6457</v>
      </c>
      <c r="AH764" s="14">
        <f t="shared" si="14669"/>
        <v>2168</v>
      </c>
      <c r="AI764" s="1">
        <f t="shared" si="14669"/>
        <v>2631</v>
      </c>
      <c r="AJ764" s="14">
        <f t="shared" si="14669"/>
        <v>2111</v>
      </c>
      <c r="AK764" s="1">
        <f t="shared" si="14669"/>
        <v>5975</v>
      </c>
      <c r="AL764" s="14">
        <f t="shared" si="14669"/>
        <v>6321</v>
      </c>
      <c r="AM764" s="1">
        <f t="shared" si="14669"/>
        <v>9582</v>
      </c>
      <c r="AN764" s="14">
        <f t="shared" si="14669"/>
        <v>1371</v>
      </c>
      <c r="AO764" s="1">
        <f t="shared" si="14669"/>
        <v>580</v>
      </c>
      <c r="AP764" s="14">
        <f t="shared" si="14669"/>
        <v>4150</v>
      </c>
      <c r="AQ764" s="1">
        <f t="shared" si="14669"/>
        <v>1943</v>
      </c>
      <c r="AR764" s="14">
        <f t="shared" si="14669"/>
        <v>7190</v>
      </c>
      <c r="AS764" s="1">
        <f t="shared" si="14669"/>
        <v>5195</v>
      </c>
      <c r="AT764" s="14">
        <f t="shared" si="14669"/>
        <v>3750</v>
      </c>
      <c r="AU764" s="1">
        <f t="shared" si="14669"/>
        <v>2847</v>
      </c>
      <c r="AV764" s="14">
        <f t="shared" si="14669"/>
        <v>4532</v>
      </c>
      <c r="AW764" s="1">
        <f t="shared" si="14669"/>
        <v>4954</v>
      </c>
      <c r="AX764" s="14">
        <f t="shared" si="14669"/>
        <v>1360</v>
      </c>
      <c r="AY764" s="1">
        <f t="shared" si="14669"/>
        <v>497</v>
      </c>
      <c r="AZ764" s="14">
        <f t="shared" si="14669"/>
        <v>4834</v>
      </c>
      <c r="BA764" s="1">
        <f t="shared" si="14669"/>
        <v>4271</v>
      </c>
      <c r="BB764" s="14">
        <f t="shared" si="14669"/>
        <v>4012</v>
      </c>
      <c r="BC764" s="1">
        <f t="shared" si="14669"/>
        <v>1336</v>
      </c>
      <c r="BD764" s="14">
        <f t="shared" si="14669"/>
        <v>7697</v>
      </c>
      <c r="BE764" s="1">
        <f t="shared" si="14669"/>
        <v>9644</v>
      </c>
      <c r="BF764" s="166">
        <f t="shared" si="14669"/>
        <v>53597</v>
      </c>
      <c r="BG764" s="167">
        <f t="shared" si="14669"/>
        <v>55912</v>
      </c>
      <c r="BI764" s="131" t="s">
        <v>27</v>
      </c>
      <c r="BJ764" s="123">
        <f>B764/B777</f>
        <v>5.4458773913574968E-2</v>
      </c>
      <c r="BK764" s="124">
        <f t="shared" ref="BK764" si="14670">C764/C777</f>
        <v>6.4863949418539013E-2</v>
      </c>
      <c r="BL764" s="125">
        <f t="shared" ref="BL764" si="14671">D764/D777</f>
        <v>5.2857557296199592E-2</v>
      </c>
      <c r="BM764" s="126">
        <f t="shared" ref="BM764" si="14672">E764/E777</f>
        <v>4.8293546614567431E-2</v>
      </c>
      <c r="BN764" s="123">
        <f t="shared" ref="BN764" si="14673">F764/F777</f>
        <v>5.106870609336854E-2</v>
      </c>
      <c r="BO764" s="124">
        <f t="shared" ref="BO764" si="14674">G764/G777</f>
        <v>4.4190119333686315E-2</v>
      </c>
      <c r="BP764" s="125">
        <f t="shared" ref="BP764" si="14675">H764/H777</f>
        <v>5.9925438394624199E-2</v>
      </c>
      <c r="BQ764" s="126">
        <f t="shared" ref="BQ764" si="14676">I764/I777</f>
        <v>5.5459099163822863E-2</v>
      </c>
      <c r="BR764" s="123">
        <f t="shared" ref="BR764" si="14677">J764/J777</f>
        <v>6.2555986861749777E-2</v>
      </c>
      <c r="BS764" s="124">
        <f t="shared" ref="BS764" si="14678">K764/K777</f>
        <v>5.5580659737912333E-2</v>
      </c>
      <c r="BT764" s="125">
        <f t="shared" ref="BT764" si="14679">L764/L777</f>
        <v>5.1428288038087681E-2</v>
      </c>
      <c r="BU764" s="123">
        <f t="shared" ref="BU764" si="14680">M764/M777</f>
        <v>6.4382139148494291E-2</v>
      </c>
      <c r="BV764" s="127">
        <f t="shared" ref="BV764" si="14681">N764/N777</f>
        <v>5.0101729399796541E-2</v>
      </c>
      <c r="BW764" s="128">
        <f t="shared" ref="BW764" si="14682">O764/O777</f>
        <v>5.7449590184542668E-2</v>
      </c>
      <c r="BX764" s="123">
        <f t="shared" ref="BX764" si="14683">P764/P777</f>
        <v>6.3103286983883997E-2</v>
      </c>
      <c r="BY764" s="124">
        <f t="shared" ref="BY764" si="14684">Q764/Q777</f>
        <v>5.0972927241962777E-2</v>
      </c>
      <c r="BZ764" s="125">
        <f t="shared" ref="BZ764" si="14685">R764/R777</f>
        <v>5.4607935020306156E-2</v>
      </c>
      <c r="CA764" s="126">
        <f t="shared" ref="CA764" si="14686">S764/S777</f>
        <v>5.4372842347525895E-2</v>
      </c>
      <c r="CB764" s="123">
        <f t="shared" ref="CB764" si="14687">T764/T777</f>
        <v>5.6565340018802882E-2</v>
      </c>
      <c r="CC764" s="124">
        <f t="shared" ref="CC764" si="14688">U764/U777</f>
        <v>3.4199726402188782E-2</v>
      </c>
      <c r="CD764" s="125">
        <f t="shared" ref="CD764" si="14689">V764/V777</f>
        <v>5.6239476145930778E-2</v>
      </c>
      <c r="CE764" s="126">
        <f t="shared" ref="CE764" si="14690">W764/W777</f>
        <v>5.7400336031770277E-2</v>
      </c>
      <c r="CF764" s="123">
        <f t="shared" ref="CF764" si="14691">X764/X777</f>
        <v>4.9942645371922702E-2</v>
      </c>
      <c r="CG764" s="124">
        <f t="shared" ref="CG764" si="14692">Y764/Y777</f>
        <v>4.6831406935033876E-2</v>
      </c>
      <c r="CH764" s="125">
        <f t="shared" ref="CH764" si="14693">Z764/Z777</f>
        <v>6.0077442806906634E-2</v>
      </c>
      <c r="CI764" s="123">
        <f t="shared" ref="CI764" si="14694">AA764/AA777</f>
        <v>6.0080180130704597E-2</v>
      </c>
      <c r="CJ764" s="129">
        <f t="shared" ref="CJ764" si="14695">AB764/AB777</f>
        <v>5.560990292723305E-2</v>
      </c>
      <c r="CK764" s="130">
        <f t="shared" ref="CK764" si="14696">AC764/AC777</f>
        <v>5.6035159315649036E-2</v>
      </c>
    </row>
    <row r="765" spans="1:89" ht="13.8" thickTop="1" x14ac:dyDescent="0.25">
      <c r="A765" s="139" t="s">
        <v>28</v>
      </c>
      <c r="B765" s="194">
        <v>1845</v>
      </c>
      <c r="C765" s="188">
        <v>2374</v>
      </c>
      <c r="D765" s="189">
        <v>887</v>
      </c>
      <c r="E765" s="190">
        <v>978</v>
      </c>
      <c r="F765" s="187">
        <v>956</v>
      </c>
      <c r="G765" s="191">
        <v>1582</v>
      </c>
      <c r="H765" s="189">
        <v>2697</v>
      </c>
      <c r="I765" s="190">
        <v>3323</v>
      </c>
      <c r="J765" s="187">
        <v>511</v>
      </c>
      <c r="K765" s="188">
        <v>338</v>
      </c>
      <c r="L765" s="189">
        <v>1564</v>
      </c>
      <c r="M765" s="187">
        <v>1083</v>
      </c>
      <c r="N765" s="192">
        <v>2885</v>
      </c>
      <c r="O765" s="195">
        <v>2157</v>
      </c>
      <c r="P765" s="187">
        <v>1708</v>
      </c>
      <c r="Q765" s="188">
        <v>880</v>
      </c>
      <c r="R765" s="189">
        <v>1873</v>
      </c>
      <c r="S765" s="190">
        <v>1668</v>
      </c>
      <c r="T765" s="187">
        <v>491</v>
      </c>
      <c r="U765" s="191">
        <v>164</v>
      </c>
      <c r="V765" s="189">
        <v>1811</v>
      </c>
      <c r="W765" s="196">
        <v>1885</v>
      </c>
      <c r="X765" s="187">
        <v>1425</v>
      </c>
      <c r="Y765" s="191">
        <v>488</v>
      </c>
      <c r="Z765" s="189">
        <v>3357</v>
      </c>
      <c r="AA765" s="187">
        <v>3808</v>
      </c>
      <c r="AB765" s="162">
        <f t="shared" si="14363"/>
        <v>22010</v>
      </c>
      <c r="AC765" s="165">
        <f t="shared" si="14394"/>
        <v>20728</v>
      </c>
      <c r="BI765" s="139" t="s">
        <v>28</v>
      </c>
      <c r="BJ765" s="123">
        <f>B765/B777</f>
        <v>5.6384084102438725E-2</v>
      </c>
      <c r="BK765" s="124">
        <f t="shared" ref="BK765" si="14697">C765/C777</f>
        <v>6.7009145308795301E-2</v>
      </c>
      <c r="BL765" s="125">
        <f t="shared" ref="BL765" si="14698">D765/D777</f>
        <v>5.1465042065564258E-2</v>
      </c>
      <c r="BM765" s="126">
        <f t="shared" ref="BM765" si="14699">E765/E777</f>
        <v>5.9710605043042923E-2</v>
      </c>
      <c r="BN765" s="123">
        <f t="shared" ref="BN765" si="14700">F765/F777</f>
        <v>4.7630910268546663E-2</v>
      </c>
      <c r="BO765" s="124">
        <f t="shared" ref="BO765" si="14701">G765/G777</f>
        <v>6.443204496395552E-2</v>
      </c>
      <c r="BP765" s="125">
        <f t="shared" ref="BP765" si="14702">H765/H777</f>
        <v>6.2065632623003637E-2</v>
      </c>
      <c r="BQ765" s="126">
        <f t="shared" ref="BQ765" si="14703">I765/I777</f>
        <v>6.6315432357460735E-2</v>
      </c>
      <c r="BR765" s="123">
        <f t="shared" ref="BR765" si="14704">J765/J777</f>
        <v>7.6291430277694833E-2</v>
      </c>
      <c r="BS765" s="124">
        <f t="shared" ref="BS765" si="14705">K765/K777</f>
        <v>5.0911281819551138E-2</v>
      </c>
      <c r="BT765" s="125">
        <f t="shared" ref="BT765" si="14706">L765/L777</f>
        <v>7.7563975401706009E-2</v>
      </c>
      <c r="BU765" s="123">
        <f t="shared" ref="BU765" si="14707">M765/M777</f>
        <v>5.1118663268195981E-2</v>
      </c>
      <c r="BV765" s="127">
        <f t="shared" ref="BV765" si="14708">N765/N777</f>
        <v>6.6702117821141216E-2</v>
      </c>
      <c r="BW765" s="128">
        <f t="shared" ref="BW765" si="14709">O765/O777</f>
        <v>5.4231407452104391E-2</v>
      </c>
      <c r="BX765" s="123">
        <f t="shared" ref="BX765" si="14710">P765/P777</f>
        <v>7.2628311434281584E-2</v>
      </c>
      <c r="BY765" s="124">
        <f t="shared" ref="BY765" si="14711">Q765/Q777</f>
        <v>4.6531302876480544E-2</v>
      </c>
      <c r="BZ765" s="125">
        <f t="shared" ref="BZ765" si="14712">R765/R777</f>
        <v>5.8512964698531712E-2</v>
      </c>
      <c r="CA765" s="126">
        <f t="shared" ref="CA765" si="14713">S765/S777</f>
        <v>5.9982738780207136E-2</v>
      </c>
      <c r="CB765" s="123">
        <f t="shared" ref="CB765" si="14714">T765/T777</f>
        <v>7.6935130053274833E-2</v>
      </c>
      <c r="CC765" s="124">
        <f t="shared" ref="CC765" si="14715">U765/U777</f>
        <v>2.8043775649794801E-2</v>
      </c>
      <c r="CD765" s="125">
        <f t="shared" ref="CD765" si="14716">V765/V777</f>
        <v>6.7764265668849397E-2</v>
      </c>
      <c r="CE765" s="126">
        <f t="shared" ref="CE765" si="14717">W765/W777</f>
        <v>5.7583626088284712E-2</v>
      </c>
      <c r="CF765" s="123">
        <f t="shared" ref="CF765" si="14718">X765/X777</f>
        <v>6.2869496161651814E-2</v>
      </c>
      <c r="CG765" s="124">
        <f t="shared" ref="CG765" si="14719">Y765/Y777</f>
        <v>4.8624950179354323E-2</v>
      </c>
      <c r="CH765" s="125">
        <f t="shared" ref="CH765" si="14720">Z765/Z777</f>
        <v>6.6320281322849575E-2</v>
      </c>
      <c r="CI765" s="123">
        <f t="shared" ref="CI765" si="14721">AA765/AA777</f>
        <v>6.9709118201621914E-2</v>
      </c>
      <c r="CJ765" s="129">
        <f t="shared" ref="CJ765" si="14722">AB765/AB777</f>
        <v>6.3702194411803859E-2</v>
      </c>
      <c r="CK765" s="130">
        <f t="shared" ref="CK765" si="14723">AC765/AC777</f>
        <v>6.0249859025561424E-2</v>
      </c>
    </row>
    <row r="766" spans="1:89" x14ac:dyDescent="0.25">
      <c r="A766" s="131" t="s">
        <v>29</v>
      </c>
      <c r="B766" s="197">
        <v>2053</v>
      </c>
      <c r="C766" s="181">
        <v>2363</v>
      </c>
      <c r="D766" s="182">
        <v>1291</v>
      </c>
      <c r="E766" s="183">
        <v>1118</v>
      </c>
      <c r="F766" s="180">
        <v>1257</v>
      </c>
      <c r="G766" s="184">
        <v>1975</v>
      </c>
      <c r="H766" s="182">
        <v>2657</v>
      </c>
      <c r="I766" s="183">
        <v>3900</v>
      </c>
      <c r="J766" s="180">
        <v>838</v>
      </c>
      <c r="K766" s="181">
        <v>330</v>
      </c>
      <c r="L766" s="182">
        <v>2110</v>
      </c>
      <c r="M766" s="180">
        <v>1118</v>
      </c>
      <c r="N766" s="185">
        <v>3790</v>
      </c>
      <c r="O766" s="198">
        <v>2371</v>
      </c>
      <c r="P766" s="180">
        <v>2088</v>
      </c>
      <c r="Q766" s="181">
        <v>1133</v>
      </c>
      <c r="R766" s="182">
        <v>2350</v>
      </c>
      <c r="S766" s="183">
        <v>2303</v>
      </c>
      <c r="T766" s="180">
        <v>1039</v>
      </c>
      <c r="U766" s="184">
        <v>231</v>
      </c>
      <c r="V766" s="182">
        <v>2502</v>
      </c>
      <c r="W766" s="199">
        <v>2227</v>
      </c>
      <c r="X766" s="180">
        <v>2007</v>
      </c>
      <c r="Y766" s="184">
        <v>568</v>
      </c>
      <c r="Z766" s="182">
        <v>3819</v>
      </c>
      <c r="AA766" s="180">
        <v>4303</v>
      </c>
      <c r="AB766" s="162">
        <f t="shared" si="14363"/>
        <v>27801</v>
      </c>
      <c r="AC766" s="165">
        <f t="shared" si="14394"/>
        <v>23940</v>
      </c>
      <c r="BI766" s="131" t="s">
        <v>29</v>
      </c>
      <c r="BJ766" s="123">
        <f>B766/B777</f>
        <v>6.2740663773607971E-2</v>
      </c>
      <c r="BK766" s="124">
        <f t="shared" ref="BK766" si="14724">C766/C777</f>
        <v>6.6698656429942424E-2</v>
      </c>
      <c r="BL766" s="125">
        <f t="shared" ref="BL766" si="14725">D766/D777</f>
        <v>7.4905715114592403E-2</v>
      </c>
      <c r="BM766" s="126">
        <f t="shared" ref="BM766" si="14726">E766/E777</f>
        <v>6.8258135417302648E-2</v>
      </c>
      <c r="BN766" s="123">
        <f t="shared" ref="BN766" si="14727">F766/F777</f>
        <v>6.2627671765233428E-2</v>
      </c>
      <c r="BO766" s="124">
        <f t="shared" ref="BO766" si="14728">G766/G777</f>
        <v>8.0438235653484305E-2</v>
      </c>
      <c r="BP766" s="125">
        <f t="shared" ref="BP766" si="14729">H766/H777</f>
        <v>6.1145118976388822E-2</v>
      </c>
      <c r="BQ766" s="126">
        <f t="shared" ref="BQ766" si="14730">I766/I777</f>
        <v>7.7830329880859722E-2</v>
      </c>
      <c r="BR766" s="123">
        <f t="shared" ref="BR766" si="14731">J766/J777</f>
        <v>0.12511197372349955</v>
      </c>
      <c r="BS766" s="124">
        <f t="shared" ref="BS766" si="14732">K766/K777</f>
        <v>4.9706281066425669E-2</v>
      </c>
      <c r="BT766" s="125">
        <f t="shared" ref="BT766" si="14733">L766/L777</f>
        <v>0.10464193612378496</v>
      </c>
      <c r="BU766" s="123">
        <f t="shared" ref="BU766" si="14734">M766/M777</f>
        <v>5.2770697630510711E-2</v>
      </c>
      <c r="BV766" s="127">
        <f t="shared" ref="BV766" si="14735">N766/N777</f>
        <v>8.7626005733838899E-2</v>
      </c>
      <c r="BW766" s="128">
        <f t="shared" ref="BW766" si="14736">O766/O777</f>
        <v>5.9611806707899631E-2</v>
      </c>
      <c r="BX766" s="123">
        <f t="shared" ref="BX766" si="14737">P766/P777</f>
        <v>8.8786835055491772E-2</v>
      </c>
      <c r="BY766" s="124">
        <f t="shared" ref="BY766" si="14738">Q766/Q777</f>
        <v>5.9909052453468697E-2</v>
      </c>
      <c r="BZ766" s="125">
        <f t="shared" ref="BZ766" si="14739">R766/R777</f>
        <v>7.3414557950640419E-2</v>
      </c>
      <c r="CA766" s="126">
        <f t="shared" ref="CA766" si="14740">S766/S777</f>
        <v>8.2817894131185274E-2</v>
      </c>
      <c r="CB766" s="123">
        <f t="shared" ref="CB766" si="14741">T766/T777</f>
        <v>0.16280162958320277</v>
      </c>
      <c r="CC766" s="124">
        <f t="shared" ref="CC766" si="14742">U766/U777</f>
        <v>3.9500683994528045E-2</v>
      </c>
      <c r="CD766" s="125">
        <f t="shared" ref="CD766" si="14743">V766/V777</f>
        <v>9.3620205799812908E-2</v>
      </c>
      <c r="CE766" s="126">
        <f t="shared" ref="CE766" si="14744">W766/W777</f>
        <v>6.8031159309607458E-2</v>
      </c>
      <c r="CF766" s="123">
        <f t="shared" ref="CF766" si="14745">X766/X777</f>
        <v>8.854672196241066E-2</v>
      </c>
      <c r="CG766" s="124">
        <f t="shared" ref="CG766" si="14746">Y766/Y777</f>
        <v>5.6596253487445194E-2</v>
      </c>
      <c r="CH766" s="125">
        <f t="shared" ref="CH766" si="14747">Z766/Z777</f>
        <v>7.5447469279702875E-2</v>
      </c>
      <c r="CI766" s="123">
        <f t="shared" ref="CI766" si="14748">AA766/AA777</f>
        <v>7.8770571329196182E-2</v>
      </c>
      <c r="CJ766" s="129">
        <f t="shared" ref="CJ766" si="14749">AB766/AB777</f>
        <v>8.046273088789456E-2</v>
      </c>
      <c r="CK766" s="130">
        <f t="shared" ref="CK766" si="14750">AC766/AC777</f>
        <v>6.958614555538116E-2</v>
      </c>
    </row>
    <row r="767" spans="1:89" x14ac:dyDescent="0.25">
      <c r="A767" s="139" t="s">
        <v>30</v>
      </c>
      <c r="B767" s="280">
        <v>1996</v>
      </c>
      <c r="C767" s="267">
        <v>3619</v>
      </c>
      <c r="D767" s="268">
        <v>1180</v>
      </c>
      <c r="E767" s="269">
        <v>1432</v>
      </c>
      <c r="F767" s="266">
        <v>1170</v>
      </c>
      <c r="G767" s="270">
        <v>3391</v>
      </c>
      <c r="H767" s="268">
        <v>3124</v>
      </c>
      <c r="I767" s="269">
        <v>5120</v>
      </c>
      <c r="J767" s="266">
        <v>782</v>
      </c>
      <c r="K767" s="267">
        <v>317</v>
      </c>
      <c r="L767" s="268">
        <v>2109</v>
      </c>
      <c r="M767" s="266">
        <v>1078</v>
      </c>
      <c r="N767" s="271">
        <v>3676</v>
      </c>
      <c r="O767" s="281">
        <v>2771</v>
      </c>
      <c r="P767" s="266">
        <v>1959</v>
      </c>
      <c r="Q767" s="267">
        <v>1430</v>
      </c>
      <c r="R767" s="268">
        <v>2357</v>
      </c>
      <c r="S767" s="269">
        <v>2438</v>
      </c>
      <c r="T767" s="266">
        <v>715</v>
      </c>
      <c r="U767" s="270">
        <v>283</v>
      </c>
      <c r="V767" s="268">
        <v>2352</v>
      </c>
      <c r="W767" s="282">
        <v>2198</v>
      </c>
      <c r="X767" s="266">
        <v>2193</v>
      </c>
      <c r="Y767" s="270">
        <v>708</v>
      </c>
      <c r="Z767" s="268">
        <v>3923</v>
      </c>
      <c r="AA767" s="266">
        <v>5088</v>
      </c>
      <c r="AB767" s="162">
        <f t="shared" si="14363"/>
        <v>27536</v>
      </c>
      <c r="AC767" s="165">
        <f t="shared" si="14394"/>
        <v>29873</v>
      </c>
      <c r="BI767" s="139" t="s">
        <v>30</v>
      </c>
      <c r="BJ767" s="123">
        <f>B767/B777</f>
        <v>6.0998716459874092E-2</v>
      </c>
      <c r="BK767" s="124">
        <f t="shared" ref="BK767" si="14751">C767/C777</f>
        <v>0.10215084114259908</v>
      </c>
      <c r="BL767" s="125">
        <f t="shared" ref="BL767" si="14752">D767/D777</f>
        <v>6.8465332172903973E-2</v>
      </c>
      <c r="BM767" s="126">
        <f t="shared" ref="BM767" si="14753">E767/E777</f>
        <v>8.7429024970999455E-2</v>
      </c>
      <c r="BN767" s="123">
        <f t="shared" ref="BN767" si="14754">F767/F777</f>
        <v>5.8293059638284093E-2</v>
      </c>
      <c r="BO767" s="124">
        <f t="shared" ref="BO767" si="14755">G767/G777</f>
        <v>0.13810939600048874</v>
      </c>
      <c r="BP767" s="125">
        <f t="shared" ref="BP767" si="14756">H767/H777</f>
        <v>7.1892115800616746E-2</v>
      </c>
      <c r="BQ767" s="126">
        <f t="shared" ref="BQ767" si="14757">I767/I777</f>
        <v>0.10217725358717995</v>
      </c>
      <c r="BR767" s="123">
        <f t="shared" ref="BR767" si="14758">J767/J777</f>
        <v>0.116751269035533</v>
      </c>
      <c r="BS767" s="124">
        <f t="shared" ref="BS767" si="14759">K767/K777</f>
        <v>4.7748154842596778E-2</v>
      </c>
      <c r="BT767" s="125">
        <f t="shared" ref="BT767" si="14760">L767/L777</f>
        <v>0.10459234278912914</v>
      </c>
      <c r="BU767" s="123">
        <f t="shared" ref="BU767" si="14761">M767/M777</f>
        <v>5.0882658359293877E-2</v>
      </c>
      <c r="BV767" s="127">
        <f t="shared" ref="BV767" si="14762">N767/N777</f>
        <v>8.4990289466383054E-2</v>
      </c>
      <c r="BW767" s="128">
        <f t="shared" ref="BW767" si="14763">O767/O777</f>
        <v>6.9668627746769241E-2</v>
      </c>
      <c r="BX767" s="123">
        <f t="shared" ref="BX767" si="14764">P767/P777</f>
        <v>8.3301441510396729E-2</v>
      </c>
      <c r="BY767" s="124">
        <f t="shared" ref="BY767" si="14765">Q767/Q777</f>
        <v>7.5613367174280882E-2</v>
      </c>
      <c r="BZ767" s="125">
        <f t="shared" ref="BZ767" si="14766">R767/R777</f>
        <v>7.3633239612621054E-2</v>
      </c>
      <c r="CA767" s="126">
        <f t="shared" ref="CA767" si="14767">S767/S777</f>
        <v>8.7672612197928657E-2</v>
      </c>
      <c r="CB767" s="123">
        <f t="shared" ref="CB767" si="14768">T767/T777</f>
        <v>0.11203384518959573</v>
      </c>
      <c r="CC767" s="124">
        <f t="shared" ref="CC767" si="14769">U767/U777</f>
        <v>4.8392612859097128E-2</v>
      </c>
      <c r="CD767" s="125">
        <f t="shared" ref="CD767" si="14770">V767/V777</f>
        <v>8.8007483629560332E-2</v>
      </c>
      <c r="CE767" s="126">
        <f t="shared" ref="CE767" si="14771">W767/W777</f>
        <v>6.7145257369787686E-2</v>
      </c>
      <c r="CF767" s="123">
        <f t="shared" ref="CF767" si="14772">X767/X777</f>
        <v>9.6752845671931528E-2</v>
      </c>
      <c r="CG767" s="124">
        <f t="shared" ref="CG767" si="14773">Y767/Y777</f>
        <v>7.0546034276604219E-2</v>
      </c>
      <c r="CH767" s="125">
        <f t="shared" ref="CH767" si="14774">Z767/Z777</f>
        <v>7.7502074360899287E-2</v>
      </c>
      <c r="CI767" s="123">
        <f t="shared" ref="CI767" si="14775">AA767/AA777</f>
        <v>9.3140754571914994E-2</v>
      </c>
      <c r="CJ767" s="129">
        <f t="shared" ref="CJ767" si="14776">AB767/AB777</f>
        <v>7.9695757624871924E-2</v>
      </c>
      <c r="CK767" s="130">
        <f t="shared" ref="CK767" si="14777">AC767/AC777</f>
        <v>8.6831534092560614E-2</v>
      </c>
    </row>
    <row r="768" spans="1:89" x14ac:dyDescent="0.25">
      <c r="A768" s="131" t="s">
        <v>31</v>
      </c>
      <c r="B768" s="283">
        <v>2105</v>
      </c>
      <c r="C768" s="274">
        <v>2838</v>
      </c>
      <c r="D768" s="275">
        <v>988</v>
      </c>
      <c r="E768" s="276">
        <v>1199</v>
      </c>
      <c r="F768" s="273">
        <v>941</v>
      </c>
      <c r="G768" s="277">
        <v>2584</v>
      </c>
      <c r="H768" s="275">
        <v>3197</v>
      </c>
      <c r="I768" s="276">
        <v>4462</v>
      </c>
      <c r="J768" s="273">
        <v>589</v>
      </c>
      <c r="K768" s="274">
        <v>263</v>
      </c>
      <c r="L768" s="275">
        <v>2041</v>
      </c>
      <c r="M768" s="273">
        <v>865</v>
      </c>
      <c r="N768" s="278">
        <v>3514</v>
      </c>
      <c r="O768" s="284">
        <v>2424</v>
      </c>
      <c r="P768" s="273">
        <v>1791</v>
      </c>
      <c r="Q768" s="274">
        <v>1417</v>
      </c>
      <c r="R768" s="275">
        <v>2175</v>
      </c>
      <c r="S768" s="276">
        <v>2516</v>
      </c>
      <c r="T768" s="273">
        <v>645</v>
      </c>
      <c r="U768" s="277">
        <v>214</v>
      </c>
      <c r="V768" s="275">
        <v>2482</v>
      </c>
      <c r="W768" s="285">
        <v>2073</v>
      </c>
      <c r="X768" s="273">
        <v>1819</v>
      </c>
      <c r="Y768" s="277">
        <v>628</v>
      </c>
      <c r="Z768" s="275">
        <v>3774</v>
      </c>
      <c r="AA768" s="273">
        <v>4556</v>
      </c>
      <c r="AB768" s="162">
        <f t="shared" si="14363"/>
        <v>26061</v>
      </c>
      <c r="AC768" s="165">
        <f t="shared" si="14394"/>
        <v>26039</v>
      </c>
      <c r="BI768" s="131" t="s">
        <v>31</v>
      </c>
      <c r="BJ768" s="123">
        <f>B768/B777</f>
        <v>6.4329808691400286E-2</v>
      </c>
      <c r="BK768" s="124">
        <f t="shared" ref="BK768" si="14778">C768/C777</f>
        <v>8.0106130744044254E-2</v>
      </c>
      <c r="BL768" s="125">
        <f t="shared" ref="BL768" si="14779">D768/D777</f>
        <v>5.7325210327821292E-2</v>
      </c>
      <c r="BM768" s="126">
        <f t="shared" ref="BM768" si="14780">E768/E777</f>
        <v>7.3203492276695772E-2</v>
      </c>
      <c r="BN768" s="123">
        <f t="shared" ref="BN768" si="14781">F768/F777</f>
        <v>4.688356335010712E-2</v>
      </c>
      <c r="BO768" s="124">
        <f t="shared" ref="BO768" si="14782">G768/G777</f>
        <v>0.10524172198916629</v>
      </c>
      <c r="BP768" s="125">
        <f t="shared" ref="BP768" si="14783">H768/H777</f>
        <v>7.357205320568877E-2</v>
      </c>
      <c r="BQ768" s="126">
        <f t="shared" ref="BQ768" si="14784">I768/I777</f>
        <v>8.9045879981640028E-2</v>
      </c>
      <c r="BR768" s="123">
        <f t="shared" ref="BR768" si="14785">J768/J777</f>
        <v>8.7936697521648247E-2</v>
      </c>
      <c r="BS768" s="124">
        <f t="shared" ref="BS768" si="14786">K768/K777</f>
        <v>3.9614399758999851E-2</v>
      </c>
      <c r="BT768" s="125">
        <f t="shared" ref="BT768" si="14787">L768/L777</f>
        <v>0.10121999603253323</v>
      </c>
      <c r="BU768" s="123">
        <f t="shared" ref="BU768" si="14788">M768/M777</f>
        <v>4.0828849240064191E-2</v>
      </c>
      <c r="BV768" s="127">
        <f t="shared" ref="BV768" si="14789">N768/N777</f>
        <v>8.1244797928419502E-2</v>
      </c>
      <c r="BW768" s="128">
        <f t="shared" ref="BW768" si="14790">O768/O777</f>
        <v>6.0944335495549853E-2</v>
      </c>
      <c r="BX768" s="123">
        <f t="shared" ref="BX768" si="14791">P768/P777</f>
        <v>7.6157673172598542E-2</v>
      </c>
      <c r="BY768" s="124">
        <f t="shared" ref="BY768" si="14792">Q768/Q777</f>
        <v>7.4925972927241957E-2</v>
      </c>
      <c r="BZ768" s="125">
        <f t="shared" ref="BZ768" si="14793">R768/R777</f>
        <v>6.7947516401124647E-2</v>
      </c>
      <c r="CA768" s="126">
        <f t="shared" ref="CA768" si="14794">S768/S777</f>
        <v>9.047756041426927E-2</v>
      </c>
      <c r="CB768" s="123">
        <f t="shared" ref="CB768" si="14795">T768/T777</f>
        <v>0.10106549670949545</v>
      </c>
      <c r="CC768" s="124">
        <f t="shared" ref="CC768" si="14796">U768/U777</f>
        <v>3.6593707250342E-2</v>
      </c>
      <c r="CD768" s="125">
        <f t="shared" ref="CD768" si="14797">V768/V777</f>
        <v>9.2871842843779237E-2</v>
      </c>
      <c r="CE768" s="126">
        <f t="shared" ref="CE768" si="14798">W768/W777</f>
        <v>6.3326714525736974E-2</v>
      </c>
      <c r="CF768" s="123">
        <f t="shared" ref="CF768" si="14799">X768/X777</f>
        <v>8.0252360363540109E-2</v>
      </c>
      <c r="CG768" s="124">
        <f t="shared" ref="CG768" si="14800">Y768/Y777</f>
        <v>6.2574730968513348E-2</v>
      </c>
      <c r="CH768" s="125">
        <f t="shared" ref="CH768" si="14801">Z768/Z777</f>
        <v>7.4558457465723649E-2</v>
      </c>
      <c r="CI768" s="123">
        <f t="shared" ref="CI768" si="14802">AA768/AA777</f>
        <v>8.3401980705511927E-2</v>
      </c>
      <c r="CJ768" s="129">
        <f t="shared" ref="CJ768" si="14803">AB768/AB777</f>
        <v>7.5426755500500708E-2</v>
      </c>
      <c r="CK768" s="130">
        <f t="shared" ref="CK768" si="14804">AC768/AC777</f>
        <v>7.5687286721661237E-2</v>
      </c>
    </row>
    <row r="769" spans="1:89" x14ac:dyDescent="0.25">
      <c r="A769" s="139" t="s">
        <v>32</v>
      </c>
      <c r="B769" s="194">
        <v>2077</v>
      </c>
      <c r="C769" s="188">
        <v>2999</v>
      </c>
      <c r="D769" s="189">
        <v>705</v>
      </c>
      <c r="E769" s="190">
        <v>1336</v>
      </c>
      <c r="F769" s="187">
        <v>728</v>
      </c>
      <c r="G769" s="191">
        <v>2569</v>
      </c>
      <c r="H769" s="189">
        <v>2866</v>
      </c>
      <c r="I769" s="190">
        <v>4185</v>
      </c>
      <c r="J769" s="187">
        <v>516</v>
      </c>
      <c r="K769" s="188">
        <v>178</v>
      </c>
      <c r="L769" s="189">
        <v>1924</v>
      </c>
      <c r="M769" s="187">
        <v>739</v>
      </c>
      <c r="N769" s="192">
        <v>3374</v>
      </c>
      <c r="O769" s="195">
        <v>2361</v>
      </c>
      <c r="P769" s="187">
        <v>1128</v>
      </c>
      <c r="Q769" s="188">
        <v>1515</v>
      </c>
      <c r="R769" s="189">
        <v>1845</v>
      </c>
      <c r="S769" s="190">
        <v>2285</v>
      </c>
      <c r="T769" s="187">
        <v>456</v>
      </c>
      <c r="U769" s="191">
        <v>222</v>
      </c>
      <c r="V769" s="189">
        <v>2762</v>
      </c>
      <c r="W769" s="196">
        <v>1760</v>
      </c>
      <c r="X769" s="187">
        <v>1631</v>
      </c>
      <c r="Y769" s="191">
        <v>512</v>
      </c>
      <c r="Z769" s="189">
        <v>3293</v>
      </c>
      <c r="AA769" s="187">
        <v>4325</v>
      </c>
      <c r="AB769" s="162">
        <f t="shared" si="14363"/>
        <v>23305</v>
      </c>
      <c r="AC769" s="165">
        <f t="shared" si="14394"/>
        <v>24986</v>
      </c>
      <c r="BI769" s="139" t="s">
        <v>32</v>
      </c>
      <c r="BJ769" s="123">
        <f>B769/B777</f>
        <v>6.3474115274127496E-2</v>
      </c>
      <c r="BK769" s="124">
        <f t="shared" ref="BK769" si="14805">C769/C777</f>
        <v>8.4650558879981935E-2</v>
      </c>
      <c r="BL769" s="125">
        <f t="shared" ref="BL769" si="14806">D769/D777</f>
        <v>4.0905134899912966E-2</v>
      </c>
      <c r="BM769" s="126">
        <f t="shared" ref="BM769" si="14807">E769/E777</f>
        <v>8.1567861285792784E-2</v>
      </c>
      <c r="BN769" s="123">
        <f t="shared" ref="BN769" si="14808">F769/F777</f>
        <v>3.6271237108265658E-2</v>
      </c>
      <c r="BO769" s="124">
        <f t="shared" ref="BO769" si="14809">G769/G777</f>
        <v>0.10463079868040566</v>
      </c>
      <c r="BP769" s="125">
        <f t="shared" ref="BP769" si="14810">H769/H777</f>
        <v>6.5954802779951208E-2</v>
      </c>
      <c r="BQ769" s="126">
        <f t="shared" ref="BQ769" si="14811">I769/I777</f>
        <v>8.3517930910614865E-2</v>
      </c>
      <c r="BR769" s="123">
        <f t="shared" ref="BR769" si="14812">J769/J777</f>
        <v>7.703792176769185E-2</v>
      </c>
      <c r="BS769" s="124">
        <f t="shared" ref="BS769" si="14813">K769/K777</f>
        <v>2.6811266757041725E-2</v>
      </c>
      <c r="BT769" s="125">
        <f t="shared" ref="BT769" si="14814">L769/L777</f>
        <v>9.541757587780203E-2</v>
      </c>
      <c r="BU769" s="123">
        <f t="shared" ref="BU769" si="14815">M769/M777</f>
        <v>3.4881525535731144E-2</v>
      </c>
      <c r="BV769" s="127">
        <f t="shared" ref="BV769" si="14816">N769/N777</f>
        <v>7.8007953389438639E-2</v>
      </c>
      <c r="BW769" s="128">
        <f t="shared" ref="BW769" si="14817">O769/O777</f>
        <v>5.9360386181927891E-2</v>
      </c>
      <c r="BX769" s="123">
        <f t="shared" ref="BX769" si="14818">P769/P777</f>
        <v>4.796530169664498E-2</v>
      </c>
      <c r="BY769" s="124">
        <f t="shared" ref="BY769" si="14819">Q769/Q777</f>
        <v>8.0107868020304562E-2</v>
      </c>
      <c r="BZ769" s="125">
        <f t="shared" ref="BZ769" si="14820">R769/R777</f>
        <v>5.7638238050609185E-2</v>
      </c>
      <c r="CA769" s="126">
        <f t="shared" ref="CA769" si="14821">S769/S777</f>
        <v>8.2170598388952826E-2</v>
      </c>
      <c r="CB769" s="123">
        <f t="shared" ref="CB769" si="14822">T769/T777</f>
        <v>7.1450955813224692E-2</v>
      </c>
      <c r="CC769" s="124">
        <f t="shared" ref="CC769" si="14823">U769/U777</f>
        <v>3.7961696306429552E-2</v>
      </c>
      <c r="CD769" s="125">
        <f t="shared" ref="CD769" si="14824">V769/V777</f>
        <v>0.1033489242282507</v>
      </c>
      <c r="CE769" s="126">
        <f t="shared" ref="CE769" si="14825">W769/W777</f>
        <v>5.3765083244233999E-2</v>
      </c>
      <c r="CF769" s="123">
        <f t="shared" ref="CF769" si="14826">X769/X777</f>
        <v>7.1957998764669545E-2</v>
      </c>
      <c r="CG769" s="124">
        <f t="shared" ref="CG769" si="14827">Y769/Y777</f>
        <v>5.1016341171781589E-2</v>
      </c>
      <c r="CH769" s="125">
        <f t="shared" ref="CH769" si="14828">Z769/Z777</f>
        <v>6.5055908965190243E-2</v>
      </c>
      <c r="CI769" s="123">
        <f t="shared" ref="CI769" si="14829">AA769/AA777</f>
        <v>7.91733025793106E-2</v>
      </c>
      <c r="CJ769" s="129">
        <f t="shared" ref="CJ769" si="14830">AB769/AB777</f>
        <v>6.7450233565065382E-2</v>
      </c>
      <c r="CK769" s="130">
        <f t="shared" ref="CK769" si="14831">AC769/AC777</f>
        <v>7.2626542725428303E-2</v>
      </c>
    </row>
    <row r="770" spans="1:89" x14ac:dyDescent="0.25">
      <c r="A770" s="131" t="s">
        <v>33</v>
      </c>
      <c r="B770" s="197">
        <v>1785</v>
      </c>
      <c r="C770" s="181">
        <v>2367</v>
      </c>
      <c r="D770" s="182">
        <v>668</v>
      </c>
      <c r="E770" s="183">
        <v>1138</v>
      </c>
      <c r="F770" s="180">
        <v>752</v>
      </c>
      <c r="G770" s="184">
        <v>1783</v>
      </c>
      <c r="H770" s="182">
        <v>2561</v>
      </c>
      <c r="I770" s="183">
        <v>3402</v>
      </c>
      <c r="J770" s="180">
        <v>390</v>
      </c>
      <c r="K770" s="181">
        <v>168</v>
      </c>
      <c r="L770" s="182">
        <v>1483</v>
      </c>
      <c r="M770" s="180">
        <v>729</v>
      </c>
      <c r="N770" s="185">
        <v>2726</v>
      </c>
      <c r="O770" s="198">
        <v>2117</v>
      </c>
      <c r="P770" s="180">
        <v>818</v>
      </c>
      <c r="Q770" s="181">
        <v>1295</v>
      </c>
      <c r="R770" s="182">
        <v>1358</v>
      </c>
      <c r="S770" s="183">
        <v>1933</v>
      </c>
      <c r="T770" s="180">
        <v>239</v>
      </c>
      <c r="U770" s="184">
        <v>227</v>
      </c>
      <c r="V770" s="182">
        <v>2345</v>
      </c>
      <c r="W770" s="199">
        <v>1419</v>
      </c>
      <c r="X770" s="180">
        <v>1109</v>
      </c>
      <c r="Y770" s="184">
        <v>516</v>
      </c>
      <c r="Z770" s="182">
        <v>2875</v>
      </c>
      <c r="AA770" s="180">
        <v>3426</v>
      </c>
      <c r="AB770" s="162">
        <f t="shared" si="14363"/>
        <v>19109</v>
      </c>
      <c r="AC770" s="165">
        <f t="shared" si="14394"/>
        <v>20520</v>
      </c>
      <c r="BI770" s="131" t="s">
        <v>33</v>
      </c>
      <c r="BJ770" s="123">
        <f>B770/B777</f>
        <v>5.4550455351139907E-2</v>
      </c>
      <c r="BK770" s="124">
        <f t="shared" ref="BK770" si="14832">C770/C777</f>
        <v>6.6811561476798009E-2</v>
      </c>
      <c r="BL770" s="125">
        <f t="shared" ref="BL770" si="14833">D770/D777</f>
        <v>3.8758340586016828E-2</v>
      </c>
      <c r="BM770" s="126">
        <f t="shared" ref="BM770" si="14834">E770/E777</f>
        <v>6.9479211185054027E-2</v>
      </c>
      <c r="BN770" s="123">
        <f t="shared" ref="BN770" si="14835">F770/F777</f>
        <v>3.7466992177768922E-2</v>
      </c>
      <c r="BO770" s="124">
        <f t="shared" ref="BO770" si="14836">G770/G777</f>
        <v>7.2618417301348104E-2</v>
      </c>
      <c r="BP770" s="125">
        <f t="shared" ref="BP770" si="14837">H770/H777</f>
        <v>5.8935886224513276E-2</v>
      </c>
      <c r="BQ770" s="126">
        <f t="shared" ref="BQ770" si="14838">I770/I777</f>
        <v>6.7891995449919182E-2</v>
      </c>
      <c r="BR770" s="123">
        <f t="shared" ref="BR770" si="14839">J770/J777</f>
        <v>5.8226336219767097E-2</v>
      </c>
      <c r="BS770" s="124">
        <f t="shared" ref="BS770" si="14840">K770/K777</f>
        <v>2.5305015815634886E-2</v>
      </c>
      <c r="BT770" s="125">
        <f t="shared" ref="BT770" si="14841">L770/L777</f>
        <v>7.3546915294584403E-2</v>
      </c>
      <c r="BU770" s="123">
        <f t="shared" ref="BU770" si="14842">M770/M777</f>
        <v>3.4409515717926935E-2</v>
      </c>
      <c r="BV770" s="127">
        <f t="shared" ref="BV770" si="14843">N770/N777</f>
        <v>6.3025987237584388E-2</v>
      </c>
      <c r="BW770" s="128">
        <f t="shared" ref="BW770" si="14844">O770/O777</f>
        <v>5.3225725348217429E-2</v>
      </c>
      <c r="BX770" s="123">
        <f t="shared" ref="BX770" si="14845">P770/P777</f>
        <v>3.4783348216184035E-2</v>
      </c>
      <c r="BY770" s="124">
        <f t="shared" ref="BY770" si="14846">Q770/Q777</f>
        <v>6.8475042301184438E-2</v>
      </c>
      <c r="BZ770" s="125">
        <f t="shared" ref="BZ770" si="14847">R770/R777</f>
        <v>4.2424242424242427E-2</v>
      </c>
      <c r="CA770" s="126">
        <f t="shared" ref="CA770" si="14848">S770/S777</f>
        <v>6.9512370540851548E-2</v>
      </c>
      <c r="CB770" s="123">
        <f t="shared" ref="CB770" si="14849">T770/T777</f>
        <v>3.7449075524913819E-2</v>
      </c>
      <c r="CC770" s="124">
        <f t="shared" ref="CC770" si="14850">U770/U777</f>
        <v>3.8816689466484269E-2</v>
      </c>
      <c r="CD770" s="125">
        <f t="shared" ref="CD770" si="14851">V770/V777</f>
        <v>8.7745556594948551E-2</v>
      </c>
      <c r="CE770" s="126">
        <f t="shared" ref="CE770" si="14852">W770/W777</f>
        <v>4.3348098365663661E-2</v>
      </c>
      <c r="CF770" s="123">
        <f t="shared" ref="CF770" si="14853">X770/X777</f>
        <v>4.8927909644401309E-2</v>
      </c>
      <c r="CG770" s="124">
        <f t="shared" ref="CG770" si="14854">Y770/Y777</f>
        <v>5.141490633718613E-2</v>
      </c>
      <c r="CH770" s="125">
        <f t="shared" ref="CH770" si="14855">Z770/Z777</f>
        <v>5.6797977004227743E-2</v>
      </c>
      <c r="CI770" s="123">
        <f t="shared" ref="CI770" si="14856">AA770/AA777</f>
        <v>6.2716239222362566E-2</v>
      </c>
      <c r="CJ770" s="129">
        <f t="shared" ref="CJ770" si="14857">AB770/AB777</f>
        <v>5.5306007860752383E-2</v>
      </c>
      <c r="CK770" s="130">
        <f t="shared" ref="CK770" si="14858">AC770/AC777</f>
        <v>5.9645267618898129E-2</v>
      </c>
    </row>
    <row r="771" spans="1:89" x14ac:dyDescent="0.25">
      <c r="A771" s="139" t="s">
        <v>34</v>
      </c>
      <c r="B771" s="194">
        <v>680</v>
      </c>
      <c r="C771" s="188">
        <v>1742</v>
      </c>
      <c r="D771" s="189">
        <v>306</v>
      </c>
      <c r="E771" s="190">
        <v>967</v>
      </c>
      <c r="F771" s="187">
        <v>366</v>
      </c>
      <c r="G771" s="191">
        <v>1431</v>
      </c>
      <c r="H771" s="189">
        <v>1427</v>
      </c>
      <c r="I771" s="190">
        <v>2652</v>
      </c>
      <c r="J771" s="187">
        <v>333</v>
      </c>
      <c r="K771" s="188">
        <v>105</v>
      </c>
      <c r="L771" s="189">
        <v>1139</v>
      </c>
      <c r="M771" s="187">
        <v>463</v>
      </c>
      <c r="N771" s="192">
        <v>1985</v>
      </c>
      <c r="O771" s="195">
        <v>1556</v>
      </c>
      <c r="P771" s="187">
        <v>501</v>
      </c>
      <c r="Q771" s="188">
        <v>1265</v>
      </c>
      <c r="R771" s="189">
        <v>1014</v>
      </c>
      <c r="S771" s="190">
        <v>1540</v>
      </c>
      <c r="T771" s="187">
        <v>223</v>
      </c>
      <c r="U771" s="191">
        <v>182</v>
      </c>
      <c r="V771" s="189">
        <v>2015</v>
      </c>
      <c r="W771" s="196">
        <v>1035</v>
      </c>
      <c r="X771" s="187">
        <v>769</v>
      </c>
      <c r="Y771" s="191">
        <v>401</v>
      </c>
      <c r="Z771" s="189">
        <v>2280</v>
      </c>
      <c r="AA771" s="187">
        <v>2431</v>
      </c>
      <c r="AB771" s="162">
        <f t="shared" si="14363"/>
        <v>13038</v>
      </c>
      <c r="AC771" s="165">
        <f t="shared" si="14394"/>
        <v>15770</v>
      </c>
      <c r="BI771" s="139" t="s">
        <v>34</v>
      </c>
      <c r="BJ771" s="123">
        <f>B771/B777</f>
        <v>2.0781125848053299E-2</v>
      </c>
      <c r="BK771" s="124">
        <f t="shared" ref="BK771" si="14859">C771/C777</f>
        <v>4.9170147905611382E-2</v>
      </c>
      <c r="BL771" s="125">
        <f t="shared" ref="BL771" si="14860">D771/D777</f>
        <v>1.7754569190600523E-2</v>
      </c>
      <c r="BM771" s="126">
        <f t="shared" ref="BM771" si="14861">E771/E777</f>
        <v>5.9039013370779658E-2</v>
      </c>
      <c r="BN771" s="123">
        <f t="shared" ref="BN771" si="14862">F771/F777</f>
        <v>1.8235264809924767E-2</v>
      </c>
      <c r="BO771" s="124">
        <f t="shared" ref="BO771" si="14863">G771/G777</f>
        <v>5.828208365576508E-2</v>
      </c>
      <c r="BP771" s="125">
        <f t="shared" ref="BP771" si="14864">H771/H777</f>
        <v>3.2839324342983388E-2</v>
      </c>
      <c r="BQ771" s="126">
        <f t="shared" ref="BQ771" si="14865">I771/I777</f>
        <v>5.2924624318984613E-2</v>
      </c>
      <c r="BR771" s="123">
        <f t="shared" ref="BR771" si="14866">J771/J777</f>
        <v>4.9716333233801133E-2</v>
      </c>
      <c r="BS771" s="124">
        <f t="shared" ref="BS771" si="14867">K771/K777</f>
        <v>1.5815634884771803E-2</v>
      </c>
      <c r="BT771" s="125">
        <f t="shared" ref="BT771" si="14868">L771/L777</f>
        <v>5.6486808172981552E-2</v>
      </c>
      <c r="BU771" s="123">
        <f t="shared" ref="BU771" si="14869">M771/M777</f>
        <v>2.1854054564334938E-2</v>
      </c>
      <c r="BV771" s="127">
        <f t="shared" ref="BV771" si="14870">N771/N777</f>
        <v>4.5893831499121428E-2</v>
      </c>
      <c r="BW771" s="128">
        <f t="shared" ref="BW771" si="14871">O771/O777</f>
        <v>3.9121033841202794E-2</v>
      </c>
      <c r="BX771" s="123">
        <f t="shared" ref="BX771" si="14872">P771/P777</f>
        <v>2.1303737721648168E-2</v>
      </c>
      <c r="BY771" s="124">
        <f t="shared" ref="BY771" si="14873">Q771/Q777</f>
        <v>6.6888747884940772E-2</v>
      </c>
      <c r="BZ771" s="125">
        <f t="shared" ref="BZ771" si="14874">R771/R777</f>
        <v>3.1677600749765701E-2</v>
      </c>
      <c r="CA771" s="126">
        <f t="shared" ref="CA771" si="14875">S771/S777</f>
        <v>5.5379746835443035E-2</v>
      </c>
      <c r="CB771" s="123">
        <f t="shared" ref="CB771" si="14876">T771/T777</f>
        <v>3.494202444374804E-2</v>
      </c>
      <c r="CC771" s="124">
        <f t="shared" ref="CC771" si="14877">U771/U777</f>
        <v>3.1121751025991792E-2</v>
      </c>
      <c r="CD771" s="125">
        <f t="shared" ref="CD771" si="14878">V771/V777</f>
        <v>7.5397567820392891E-2</v>
      </c>
      <c r="CE771" s="126">
        <f t="shared" ref="CE771" si="14879">W771/W777</f>
        <v>3.1617534748739878E-2</v>
      </c>
      <c r="CF771" s="123">
        <f t="shared" ref="CF771" si="14880">X771/X777</f>
        <v>3.3927468454954555E-2</v>
      </c>
      <c r="CG771" s="124">
        <f t="shared" ref="CG771" si="14881">Y771/Y777</f>
        <v>3.9956157831805499E-2</v>
      </c>
      <c r="CH771" s="125">
        <f t="shared" ref="CH771" si="14882">Z771/Z777</f>
        <v>4.5043265241613659E-2</v>
      </c>
      <c r="CI771" s="123">
        <f t="shared" ref="CI771" si="14883">AA771/AA777</f>
        <v>4.4501803137642557E-2</v>
      </c>
      <c r="CJ771" s="129">
        <f t="shared" ref="CJ771" si="14884">AB771/AB777</f>
        <v>3.7735084540713254E-2</v>
      </c>
      <c r="CK771" s="130">
        <f t="shared" ref="CK771" si="14885">AC771/AC777</f>
        <v>4.5838492707116159E-2</v>
      </c>
    </row>
    <row r="772" spans="1:89" x14ac:dyDescent="0.25">
      <c r="A772" s="131" t="s">
        <v>35</v>
      </c>
      <c r="B772" s="197">
        <v>0</v>
      </c>
      <c r="C772" s="181">
        <v>976</v>
      </c>
      <c r="D772" s="182">
        <v>1</v>
      </c>
      <c r="E772" s="183">
        <v>601</v>
      </c>
      <c r="F772" s="180">
        <v>16</v>
      </c>
      <c r="G772" s="184">
        <v>819</v>
      </c>
      <c r="H772" s="182">
        <v>123</v>
      </c>
      <c r="I772" s="183">
        <v>1173</v>
      </c>
      <c r="J772" s="180">
        <v>130</v>
      </c>
      <c r="K772" s="181">
        <v>38</v>
      </c>
      <c r="L772" s="182">
        <v>481</v>
      </c>
      <c r="M772" s="180">
        <v>148</v>
      </c>
      <c r="N772" s="185">
        <v>609</v>
      </c>
      <c r="O772" s="198">
        <v>318</v>
      </c>
      <c r="P772" s="180">
        <v>147</v>
      </c>
      <c r="Q772" s="181">
        <v>275</v>
      </c>
      <c r="R772" s="182">
        <v>151</v>
      </c>
      <c r="S772" s="183">
        <v>160</v>
      </c>
      <c r="T772" s="180">
        <v>43</v>
      </c>
      <c r="U772" s="184">
        <v>7</v>
      </c>
      <c r="V772" s="182">
        <v>423</v>
      </c>
      <c r="W772" s="199">
        <v>34</v>
      </c>
      <c r="X772" s="180">
        <v>66</v>
      </c>
      <c r="Y772" s="184">
        <v>31</v>
      </c>
      <c r="Z772" s="182">
        <v>66</v>
      </c>
      <c r="AA772" s="180">
        <v>216</v>
      </c>
      <c r="AB772" s="162">
        <f t="shared" si="14363"/>
        <v>2256</v>
      </c>
      <c r="AC772" s="165">
        <f t="shared" si="14394"/>
        <v>4796</v>
      </c>
      <c r="BI772" s="131" t="s">
        <v>35</v>
      </c>
      <c r="BJ772" s="123">
        <f>B772/B777</f>
        <v>0</v>
      </c>
      <c r="BK772" s="124">
        <f t="shared" ref="BK772" si="14886">C772/C777</f>
        <v>2.7548831432765045E-2</v>
      </c>
      <c r="BL772" s="125">
        <f t="shared" ref="BL772" si="14887">D772/D777</f>
        <v>5.8021467943138962E-5</v>
      </c>
      <c r="BM772" s="126">
        <f t="shared" ref="BM772" si="14888">E772/E777</f>
        <v>3.669332682092924E-2</v>
      </c>
      <c r="BN772" s="123">
        <f t="shared" ref="BN772" si="14889">F772/F777</f>
        <v>7.9717004633550893E-4</v>
      </c>
      <c r="BO772" s="124">
        <f t="shared" ref="BO772" si="14890">G772/G777</f>
        <v>3.3356412658330954E-2</v>
      </c>
      <c r="BP772" s="125">
        <f t="shared" ref="BP772" si="14891">H772/H777</f>
        <v>2.8305794633405441E-3</v>
      </c>
      <c r="BQ772" s="126">
        <f t="shared" ref="BQ772" si="14892">I772/I777</f>
        <v>2.3408968448781656E-2</v>
      </c>
      <c r="BR772" s="123">
        <f t="shared" ref="BR772" si="14893">J772/J777</f>
        <v>1.9408778739922364E-2</v>
      </c>
      <c r="BS772" s="124">
        <f t="shared" ref="BS772" si="14894">K772/K777</f>
        <v>5.723753577345986E-3</v>
      </c>
      <c r="BT772" s="125">
        <f t="shared" ref="BT772" si="14895">L772/L777</f>
        <v>2.3854393969450507E-2</v>
      </c>
      <c r="BU772" s="123">
        <f t="shared" ref="BU772" si="14896">M772/M777</f>
        <v>6.9857453035023125E-3</v>
      </c>
      <c r="BV772" s="127">
        <f t="shared" ref="BV772" si="14897">N772/N777</f>
        <v>1.4080273744566725E-2</v>
      </c>
      <c r="BW772" s="128">
        <f t="shared" ref="BW772" si="14898">O772/O777</f>
        <v>7.9951727259013426E-3</v>
      </c>
      <c r="BX772" s="123">
        <f t="shared" ref="BX772" si="14899">P772/P777</f>
        <v>6.2507972955734153E-3</v>
      </c>
      <c r="BY772" s="124">
        <f t="shared" ref="BY772" si="14900">Q772/Q777</f>
        <v>1.4541032148900169E-2</v>
      </c>
      <c r="BZ772" s="125">
        <f t="shared" ref="BZ772" si="14901">R772/R777</f>
        <v>4.7172758512964699E-3</v>
      </c>
      <c r="CA772" s="126">
        <f t="shared" ref="CA772" si="14902">S772/S777</f>
        <v>5.7537399309551211E-3</v>
      </c>
      <c r="CB772" s="123">
        <f t="shared" ref="CB772" si="14903">T772/T777</f>
        <v>6.7376997806330302E-3</v>
      </c>
      <c r="CC772" s="124">
        <f t="shared" ref="CC772" si="14904">U772/U777</f>
        <v>1.1969904240766074E-3</v>
      </c>
      <c r="CD772" s="125">
        <f t="shared" ref="CD772" si="14905">V772/V777</f>
        <v>1.5827876520112253E-2</v>
      </c>
      <c r="CE772" s="126">
        <f t="shared" ref="CE772" si="14906">W772/W777</f>
        <v>1.0386436535817932E-3</v>
      </c>
      <c r="CF772" s="123">
        <f t="shared" ref="CF772" si="14907">X772/X777</f>
        <v>2.911850348539663E-3</v>
      </c>
      <c r="CG772" s="124">
        <f t="shared" ref="CG772" si="14908">Y772/Y777</f>
        <v>3.0888800318852132E-3</v>
      </c>
      <c r="CH772" s="125">
        <f t="shared" ref="CH772" si="14909">Z772/Z777</f>
        <v>1.3038839938361848E-3</v>
      </c>
      <c r="CI772" s="123">
        <f t="shared" ref="CI772" si="14910">AA772/AA777</f>
        <v>3.954088637486957E-3</v>
      </c>
      <c r="CJ772" s="129">
        <f t="shared" ref="CJ772" si="14911">AB772/AB777</f>
        <v>6.529402571241686E-3</v>
      </c>
      <c r="CK772" s="130">
        <f t="shared" ref="CK772" si="14912">AC772/AC777</f>
        <v>1.3940482626717127E-2</v>
      </c>
    </row>
    <row r="773" spans="1:89" x14ac:dyDescent="0.25">
      <c r="A773" s="139" t="s">
        <v>36</v>
      </c>
      <c r="B773" s="194"/>
      <c r="C773" s="188"/>
      <c r="D773" s="189"/>
      <c r="E773" s="190"/>
      <c r="F773" s="187"/>
      <c r="G773" s="191"/>
      <c r="H773" s="189"/>
      <c r="I773" s="190"/>
      <c r="J773" s="187"/>
      <c r="K773" s="191"/>
      <c r="L773" s="189"/>
      <c r="M773" s="187"/>
      <c r="N773" s="192"/>
      <c r="O773" s="195"/>
      <c r="P773" s="187"/>
      <c r="Q773" s="191"/>
      <c r="R773" s="189"/>
      <c r="S773" s="190"/>
      <c r="T773" s="187"/>
      <c r="U773" s="191"/>
      <c r="V773" s="189"/>
      <c r="W773" s="190"/>
      <c r="X773" s="187"/>
      <c r="Y773" s="191"/>
      <c r="Z773" s="189"/>
      <c r="AA773" s="187"/>
      <c r="AB773" s="162">
        <f t="shared" si="14363"/>
        <v>0</v>
      </c>
      <c r="AC773" s="165">
        <f t="shared" si="14394"/>
        <v>0</v>
      </c>
      <c r="BI773" s="139" t="s">
        <v>36</v>
      </c>
      <c r="BJ773" s="123">
        <f>B773/B777</f>
        <v>0</v>
      </c>
      <c r="BK773" s="124">
        <f t="shared" ref="BK773" si="14913">C773/C777</f>
        <v>0</v>
      </c>
      <c r="BL773" s="125">
        <f t="shared" ref="BL773" si="14914">D773/D777</f>
        <v>0</v>
      </c>
      <c r="BM773" s="126">
        <f t="shared" ref="BM773" si="14915">E773/E777</f>
        <v>0</v>
      </c>
      <c r="BN773" s="123">
        <f t="shared" ref="BN773" si="14916">F773/F777</f>
        <v>0</v>
      </c>
      <c r="BO773" s="124">
        <f t="shared" ref="BO773" si="14917">G773/G777</f>
        <v>0</v>
      </c>
      <c r="BP773" s="125">
        <f t="shared" ref="BP773" si="14918">H773/H777</f>
        <v>0</v>
      </c>
      <c r="BQ773" s="126">
        <f t="shared" ref="BQ773" si="14919">I773/I777</f>
        <v>0</v>
      </c>
      <c r="BR773" s="123">
        <f t="shared" ref="BR773" si="14920">J773/J777</f>
        <v>0</v>
      </c>
      <c r="BS773" s="124">
        <f t="shared" ref="BS773" si="14921">K773/K777</f>
        <v>0</v>
      </c>
      <c r="BT773" s="125">
        <f t="shared" ref="BT773" si="14922">L773/L777</f>
        <v>0</v>
      </c>
      <c r="BU773" s="123">
        <f t="shared" ref="BU773" si="14923">M773/M777</f>
        <v>0</v>
      </c>
      <c r="BV773" s="127">
        <f t="shared" ref="BV773" si="14924">N773/N777</f>
        <v>0</v>
      </c>
      <c r="BW773" s="128">
        <f t="shared" ref="BW773" si="14925">O773/O777</f>
        <v>0</v>
      </c>
      <c r="BX773" s="123">
        <f t="shared" ref="BX773" si="14926">P773/P777</f>
        <v>0</v>
      </c>
      <c r="BY773" s="124">
        <f t="shared" ref="BY773" si="14927">Q773/Q777</f>
        <v>0</v>
      </c>
      <c r="BZ773" s="125">
        <f t="shared" ref="BZ773" si="14928">R773/R777</f>
        <v>0</v>
      </c>
      <c r="CA773" s="126">
        <f t="shared" ref="CA773" si="14929">S773/S777</f>
        <v>0</v>
      </c>
      <c r="CB773" s="123">
        <f t="shared" ref="CB773" si="14930">T773/T777</f>
        <v>0</v>
      </c>
      <c r="CC773" s="124">
        <f t="shared" ref="CC773" si="14931">U773/U777</f>
        <v>0</v>
      </c>
      <c r="CD773" s="125">
        <f t="shared" ref="CD773" si="14932">V773/V777</f>
        <v>0</v>
      </c>
      <c r="CE773" s="126">
        <f t="shared" ref="CE773" si="14933">W773/W777</f>
        <v>0</v>
      </c>
      <c r="CF773" s="123">
        <f t="shared" ref="CF773" si="14934">X773/X777</f>
        <v>0</v>
      </c>
      <c r="CG773" s="124">
        <f t="shared" ref="CG773" si="14935">Y773/Y777</f>
        <v>0</v>
      </c>
      <c r="CH773" s="125">
        <f t="shared" ref="CH773" si="14936">Z773/Z777</f>
        <v>0</v>
      </c>
      <c r="CI773" s="123">
        <f t="shared" ref="CI773" si="14937">AA773/AA777</f>
        <v>0</v>
      </c>
      <c r="CJ773" s="129">
        <f t="shared" ref="CJ773" si="14938">AB773/AB777</f>
        <v>0</v>
      </c>
      <c r="CK773" s="130">
        <f t="shared" ref="CK773" si="14939">AC773/AC777</f>
        <v>0</v>
      </c>
    </row>
    <row r="774" spans="1:89" x14ac:dyDescent="0.25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62">
        <f t="shared" si="14363"/>
        <v>0</v>
      </c>
      <c r="AC774" s="165">
        <f t="shared" si="14394"/>
        <v>0</v>
      </c>
      <c r="BI774" s="131" t="s">
        <v>37</v>
      </c>
      <c r="BJ774" s="123">
        <f>B774/B777</f>
        <v>0</v>
      </c>
      <c r="BK774" s="124">
        <f t="shared" ref="BK774" si="14940">C774/C777</f>
        <v>0</v>
      </c>
      <c r="BL774" s="125">
        <f t="shared" ref="BL774" si="14941">D774/D777</f>
        <v>0</v>
      </c>
      <c r="BM774" s="126">
        <f t="shared" ref="BM774" si="14942">E774/E777</f>
        <v>0</v>
      </c>
      <c r="BN774" s="123">
        <f t="shared" ref="BN774" si="14943">F774/F777</f>
        <v>0</v>
      </c>
      <c r="BO774" s="124">
        <f t="shared" ref="BO774" si="14944">G774/G777</f>
        <v>0</v>
      </c>
      <c r="BP774" s="125">
        <f t="shared" ref="BP774" si="14945">H774/H777</f>
        <v>0</v>
      </c>
      <c r="BQ774" s="126">
        <f t="shared" ref="BQ774" si="14946">I774/I777</f>
        <v>0</v>
      </c>
      <c r="BR774" s="123">
        <f t="shared" ref="BR774" si="14947">J774/J777</f>
        <v>0</v>
      </c>
      <c r="BS774" s="124">
        <f t="shared" ref="BS774" si="14948">K774/K777</f>
        <v>0</v>
      </c>
      <c r="BT774" s="125">
        <f t="shared" ref="BT774" si="14949">L774/L777</f>
        <v>0</v>
      </c>
      <c r="BU774" s="123">
        <f t="shared" ref="BU774" si="14950">M774/M777</f>
        <v>0</v>
      </c>
      <c r="BV774" s="127">
        <f t="shared" ref="BV774" si="14951">N774/N777</f>
        <v>0</v>
      </c>
      <c r="BW774" s="128">
        <f t="shared" ref="BW774" si="14952">O774/O777</f>
        <v>0</v>
      </c>
      <c r="BX774" s="123">
        <f t="shared" ref="BX774" si="14953">P774/P777</f>
        <v>0</v>
      </c>
      <c r="BY774" s="124">
        <f t="shared" ref="BY774" si="14954">Q774/Q777</f>
        <v>0</v>
      </c>
      <c r="BZ774" s="125">
        <f t="shared" ref="BZ774" si="14955">R774/R777</f>
        <v>0</v>
      </c>
      <c r="CA774" s="126">
        <f t="shared" ref="CA774" si="14956">S774/S777</f>
        <v>0</v>
      </c>
      <c r="CB774" s="123">
        <f t="shared" ref="CB774" si="14957">T774/T777</f>
        <v>0</v>
      </c>
      <c r="CC774" s="124">
        <f t="shared" ref="CC774" si="14958">U774/U777</f>
        <v>0</v>
      </c>
      <c r="CD774" s="125">
        <f t="shared" ref="CD774" si="14959">V774/V777</f>
        <v>0</v>
      </c>
      <c r="CE774" s="126">
        <f t="shared" ref="CE774" si="14960">W774/W777</f>
        <v>0</v>
      </c>
      <c r="CF774" s="123">
        <f t="shared" ref="CF774" si="14961">X774/X777</f>
        <v>0</v>
      </c>
      <c r="CG774" s="124">
        <f t="shared" ref="CG774" si="14962">Y774/Y777</f>
        <v>0</v>
      </c>
      <c r="CH774" s="125">
        <f t="shared" ref="CH774" si="14963">Z774/Z777</f>
        <v>0</v>
      </c>
      <c r="CI774" s="123">
        <f t="shared" ref="CI774" si="14964">AA774/AA777</f>
        <v>0</v>
      </c>
      <c r="CJ774" s="129">
        <f t="shared" ref="CJ774" si="14965">AB774/AB777</f>
        <v>0</v>
      </c>
      <c r="CK774" s="130">
        <f t="shared" ref="CK774" si="14966">AC774/AC777</f>
        <v>0</v>
      </c>
    </row>
    <row r="775" spans="1:89" x14ac:dyDescent="0.25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2">
        <f t="shared" si="14363"/>
        <v>0</v>
      </c>
      <c r="AC775" s="165">
        <f t="shared" si="14394"/>
        <v>0</v>
      </c>
      <c r="BI775" s="139" t="s">
        <v>38</v>
      </c>
      <c r="BJ775" s="123">
        <f>B775/B777</f>
        <v>0</v>
      </c>
      <c r="BK775" s="124">
        <f t="shared" ref="BK775" si="14967">C775/C777</f>
        <v>0</v>
      </c>
      <c r="BL775" s="125">
        <f t="shared" ref="BL775" si="14968">D775/D777</f>
        <v>0</v>
      </c>
      <c r="BM775" s="126">
        <f t="shared" ref="BM775" si="14969">E775/E777</f>
        <v>0</v>
      </c>
      <c r="BN775" s="123">
        <f t="shared" ref="BN775" si="14970">F775/F777</f>
        <v>0</v>
      </c>
      <c r="BO775" s="124">
        <f t="shared" ref="BO775" si="14971">G775/G777</f>
        <v>0</v>
      </c>
      <c r="BP775" s="125">
        <f t="shared" ref="BP775" si="14972">H775/H777</f>
        <v>0</v>
      </c>
      <c r="BQ775" s="126">
        <f t="shared" ref="BQ775" si="14973">I775/I777</f>
        <v>0</v>
      </c>
      <c r="BR775" s="123">
        <f t="shared" ref="BR775" si="14974">J775/J777</f>
        <v>0</v>
      </c>
      <c r="BS775" s="124">
        <f t="shared" ref="BS775" si="14975">K775/K777</f>
        <v>0</v>
      </c>
      <c r="BT775" s="125">
        <f t="shared" ref="BT775" si="14976">L775/L777</f>
        <v>0</v>
      </c>
      <c r="BU775" s="123">
        <f t="shared" ref="BU775" si="14977">M775/M777</f>
        <v>0</v>
      </c>
      <c r="BV775" s="127">
        <f t="shared" ref="BV775" si="14978">N775/N777</f>
        <v>0</v>
      </c>
      <c r="BW775" s="128">
        <f t="shared" ref="BW775" si="14979">O775/O777</f>
        <v>0</v>
      </c>
      <c r="BX775" s="123">
        <f t="shared" ref="BX775" si="14980">P775/P777</f>
        <v>0</v>
      </c>
      <c r="BY775" s="124">
        <f t="shared" ref="BY775" si="14981">Q775/Q777</f>
        <v>0</v>
      </c>
      <c r="BZ775" s="125">
        <f t="shared" ref="BZ775" si="14982">R775/R777</f>
        <v>0</v>
      </c>
      <c r="CA775" s="126">
        <f t="shared" ref="CA775" si="14983">S775/S777</f>
        <v>0</v>
      </c>
      <c r="CB775" s="123">
        <f t="shared" ref="CB775" si="14984">T775/T777</f>
        <v>0</v>
      </c>
      <c r="CC775" s="124">
        <f t="shared" ref="CC775" si="14985">U775/U777</f>
        <v>0</v>
      </c>
      <c r="CD775" s="125">
        <f t="shared" ref="CD775" si="14986">V775/V777</f>
        <v>0</v>
      </c>
      <c r="CE775" s="126">
        <f t="shared" ref="CE775" si="14987">W775/W777</f>
        <v>0</v>
      </c>
      <c r="CF775" s="123">
        <f t="shared" ref="CF775" si="14988">X775/X777</f>
        <v>0</v>
      </c>
      <c r="CG775" s="124">
        <f t="shared" ref="CG775" si="14989">Y775/Y777</f>
        <v>0</v>
      </c>
      <c r="CH775" s="125">
        <f t="shared" ref="CH775" si="14990">Z775/Z777</f>
        <v>0</v>
      </c>
      <c r="CI775" s="123">
        <f t="shared" ref="CI775" si="14991">AA775/AA777</f>
        <v>0</v>
      </c>
      <c r="CJ775" s="129">
        <f t="shared" ref="CJ775" si="14992">AB775/AB777</f>
        <v>0</v>
      </c>
      <c r="CK775" s="130">
        <f t="shared" ref="CK775" si="14993">AC775/AC777</f>
        <v>0</v>
      </c>
    </row>
    <row r="776" spans="1:89" ht="13.8" thickBot="1" x14ac:dyDescent="0.3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2">
        <f t="shared" si="14363"/>
        <v>0</v>
      </c>
      <c r="AC776" s="165">
        <f t="shared" si="14394"/>
        <v>0</v>
      </c>
      <c r="BI776" s="131" t="s">
        <v>39</v>
      </c>
      <c r="BJ776" s="123">
        <f>B776/B777</f>
        <v>0</v>
      </c>
      <c r="BK776" s="124">
        <f t="shared" ref="BK776" si="14994">C776/C777</f>
        <v>0</v>
      </c>
      <c r="BL776" s="125">
        <f t="shared" ref="BL776" si="14995">D776/D777</f>
        <v>0</v>
      </c>
      <c r="BM776" s="126">
        <f t="shared" ref="BM776" si="14996">E776/E777</f>
        <v>0</v>
      </c>
      <c r="BN776" s="123">
        <f t="shared" ref="BN776" si="14997">F776/F777</f>
        <v>0</v>
      </c>
      <c r="BO776" s="124">
        <f t="shared" ref="BO776" si="14998">G776/G777</f>
        <v>0</v>
      </c>
      <c r="BP776" s="125">
        <f t="shared" ref="BP776" si="14999">H776/H777</f>
        <v>0</v>
      </c>
      <c r="BQ776" s="126">
        <f t="shared" ref="BQ776" si="15000">I776/I777</f>
        <v>0</v>
      </c>
      <c r="BR776" s="123">
        <f t="shared" ref="BR776" si="15001">J776/J777</f>
        <v>0</v>
      </c>
      <c r="BS776" s="124">
        <f t="shared" ref="BS776" si="15002">K776/K777</f>
        <v>0</v>
      </c>
      <c r="BT776" s="125">
        <f t="shared" ref="BT776" si="15003">L776/L777</f>
        <v>0</v>
      </c>
      <c r="BU776" s="123">
        <f t="shared" ref="BU776" si="15004">M776/M777</f>
        <v>0</v>
      </c>
      <c r="BV776" s="127">
        <f t="shared" ref="BV776" si="15005">N776/N777</f>
        <v>0</v>
      </c>
      <c r="BW776" s="128">
        <f t="shared" ref="BW776" si="15006">O776/O777</f>
        <v>0</v>
      </c>
      <c r="BX776" s="123">
        <f t="shared" ref="BX776" si="15007">P776/P777</f>
        <v>0</v>
      </c>
      <c r="BY776" s="124">
        <f t="shared" ref="BY776" si="15008">Q776/Q777</f>
        <v>0</v>
      </c>
      <c r="BZ776" s="125">
        <f t="shared" ref="BZ776" si="15009">R776/R777</f>
        <v>0</v>
      </c>
      <c r="CA776" s="126">
        <f t="shared" ref="CA776" si="15010">S776/S777</f>
        <v>0</v>
      </c>
      <c r="CB776" s="123">
        <f t="shared" ref="CB776" si="15011">T776/T777</f>
        <v>0</v>
      </c>
      <c r="CC776" s="124">
        <f t="shared" ref="CC776" si="15012">U776/U777</f>
        <v>0</v>
      </c>
      <c r="CD776" s="125">
        <f t="shared" ref="CD776" si="15013">V776/V777</f>
        <v>0</v>
      </c>
      <c r="CE776" s="126">
        <f t="shared" ref="CE776" si="15014">W776/W777</f>
        <v>0</v>
      </c>
      <c r="CF776" s="123">
        <f t="shared" ref="CF776" si="15015">X776/X777</f>
        <v>0</v>
      </c>
      <c r="CG776" s="124">
        <f t="shared" ref="CG776" si="15016">Y776/Y777</f>
        <v>0</v>
      </c>
      <c r="CH776" s="125">
        <f t="shared" ref="CH776" si="15017">Z776/Z777</f>
        <v>0</v>
      </c>
      <c r="CI776" s="123">
        <f t="shared" ref="CI776" si="15018">AA776/AA777</f>
        <v>0</v>
      </c>
      <c r="CJ776" s="129">
        <f t="shared" ref="CJ776" si="15019">AB776/AB777</f>
        <v>0</v>
      </c>
      <c r="CK776" s="130">
        <f t="shared" ref="CK776" si="15020">AC776/AC777</f>
        <v>0</v>
      </c>
    </row>
    <row r="777" spans="1:89" ht="14.4" thickTop="1" thickBot="1" x14ac:dyDescent="0.3">
      <c r="A777" s="251" t="s">
        <v>13</v>
      </c>
      <c r="B777" s="14">
        <f t="shared" ref="B777:AA777" si="15021">SUM(B754:B776)</f>
        <v>32722</v>
      </c>
      <c r="C777" s="1">
        <f t="shared" si="15021"/>
        <v>35428</v>
      </c>
      <c r="D777" s="14">
        <f t="shared" si="15021"/>
        <v>17235</v>
      </c>
      <c r="E777" s="1">
        <f t="shared" si="15021"/>
        <v>16379</v>
      </c>
      <c r="F777" s="14">
        <f t="shared" si="15021"/>
        <v>20071</v>
      </c>
      <c r="G777" s="1">
        <f t="shared" si="15021"/>
        <v>24553</v>
      </c>
      <c r="H777" s="14">
        <f t="shared" si="15021"/>
        <v>43454</v>
      </c>
      <c r="I777" s="1">
        <f t="shared" si="15021"/>
        <v>50109</v>
      </c>
      <c r="J777" s="14">
        <f t="shared" si="15021"/>
        <v>6698</v>
      </c>
      <c r="K777" s="1">
        <f t="shared" si="15021"/>
        <v>6639</v>
      </c>
      <c r="L777" s="14">
        <f t="shared" si="15021"/>
        <v>20164</v>
      </c>
      <c r="M777" s="1">
        <f t="shared" si="15021"/>
        <v>21186</v>
      </c>
      <c r="N777" s="14">
        <f t="shared" si="15021"/>
        <v>43252</v>
      </c>
      <c r="O777" s="1">
        <f t="shared" si="15021"/>
        <v>39774</v>
      </c>
      <c r="P777" s="14">
        <f t="shared" si="15021"/>
        <v>23517</v>
      </c>
      <c r="Q777" s="1">
        <f t="shared" si="15021"/>
        <v>18912</v>
      </c>
      <c r="R777" s="14">
        <f t="shared" si="15021"/>
        <v>32010</v>
      </c>
      <c r="S777" s="1">
        <f t="shared" si="15021"/>
        <v>27808</v>
      </c>
      <c r="T777" s="14">
        <f t="shared" si="15021"/>
        <v>6382</v>
      </c>
      <c r="U777" s="1">
        <f t="shared" si="15021"/>
        <v>5848</v>
      </c>
      <c r="V777" s="14">
        <f t="shared" si="15021"/>
        <v>26725</v>
      </c>
      <c r="W777" s="1">
        <f t="shared" si="15021"/>
        <v>32735</v>
      </c>
      <c r="X777" s="14">
        <f t="shared" si="15021"/>
        <v>22666</v>
      </c>
      <c r="Y777" s="1">
        <f t="shared" si="15021"/>
        <v>10036</v>
      </c>
      <c r="Z777" s="14">
        <f t="shared" si="15021"/>
        <v>50618</v>
      </c>
      <c r="AA777" s="1">
        <f t="shared" si="15021"/>
        <v>54627</v>
      </c>
      <c r="AB777" s="166">
        <f t="shared" ref="AB777:AC777" si="15022">SUM(AB753:AB776)</f>
        <v>345514</v>
      </c>
      <c r="AC777" s="167">
        <f t="shared" si="15022"/>
        <v>344034</v>
      </c>
      <c r="BI777" s="251" t="s">
        <v>13</v>
      </c>
      <c r="BJ777" s="147">
        <f>SUM(BJ753:BJ776)</f>
        <v>0.99999999999999989</v>
      </c>
      <c r="BK777" s="148">
        <f t="shared" ref="BK777:CK777" si="15023">SUM(BK753:BK776)</f>
        <v>1</v>
      </c>
      <c r="BL777" s="147">
        <f t="shared" si="15023"/>
        <v>0.99999999999999989</v>
      </c>
      <c r="BM777" s="148">
        <f t="shared" si="15023"/>
        <v>1</v>
      </c>
      <c r="BN777" s="147">
        <f t="shared" si="15023"/>
        <v>1</v>
      </c>
      <c r="BO777" s="148">
        <f t="shared" si="15023"/>
        <v>1</v>
      </c>
      <c r="BP777" s="147">
        <f t="shared" si="15023"/>
        <v>1</v>
      </c>
      <c r="BQ777" s="148">
        <f t="shared" si="15023"/>
        <v>1</v>
      </c>
      <c r="BR777" s="147">
        <f t="shared" si="15023"/>
        <v>1</v>
      </c>
      <c r="BS777" s="148">
        <f t="shared" si="15023"/>
        <v>1</v>
      </c>
      <c r="BT777" s="147">
        <f t="shared" si="15023"/>
        <v>1</v>
      </c>
      <c r="BU777" s="148">
        <f t="shared" si="15023"/>
        <v>0.99999999999999989</v>
      </c>
      <c r="BV777" s="147">
        <f t="shared" si="15023"/>
        <v>1</v>
      </c>
      <c r="BW777" s="148">
        <f t="shared" si="15023"/>
        <v>1</v>
      </c>
      <c r="BX777" s="147">
        <f t="shared" si="15023"/>
        <v>1.0000000000000002</v>
      </c>
      <c r="BY777" s="148">
        <f t="shared" si="15023"/>
        <v>1</v>
      </c>
      <c r="BZ777" s="147">
        <f t="shared" si="15023"/>
        <v>1</v>
      </c>
      <c r="CA777" s="148">
        <f t="shared" si="15023"/>
        <v>0.99999999999999989</v>
      </c>
      <c r="CB777" s="147">
        <f t="shared" si="15023"/>
        <v>1</v>
      </c>
      <c r="CC777" s="148">
        <f t="shared" si="15023"/>
        <v>1</v>
      </c>
      <c r="CD777" s="147">
        <f t="shared" si="15023"/>
        <v>1</v>
      </c>
      <c r="CE777" s="148">
        <f t="shared" si="15023"/>
        <v>1</v>
      </c>
      <c r="CF777" s="147">
        <f t="shared" si="15023"/>
        <v>1</v>
      </c>
      <c r="CG777" s="148">
        <f t="shared" si="15023"/>
        <v>0.99999999999999989</v>
      </c>
      <c r="CH777" s="147">
        <f t="shared" si="15023"/>
        <v>1</v>
      </c>
      <c r="CI777" s="148">
        <f t="shared" si="15023"/>
        <v>1</v>
      </c>
      <c r="CJ777" s="147">
        <f t="shared" si="15023"/>
        <v>0.99999999999999989</v>
      </c>
      <c r="CK777" s="148">
        <f t="shared" si="15023"/>
        <v>1</v>
      </c>
    </row>
    <row r="778" spans="1:89" ht="13.8" thickTop="1" x14ac:dyDescent="0.25">
      <c r="A778" s="178"/>
    </row>
    <row r="780" spans="1:89" x14ac:dyDescent="0.25">
      <c r="A780" s="299">
        <f>+A749+1</f>
        <v>45256</v>
      </c>
      <c r="B780" s="299"/>
      <c r="C780" s="299"/>
      <c r="D780" s="299"/>
      <c r="BI780" s="298">
        <f>+BI718+2</f>
        <v>45256</v>
      </c>
      <c r="BJ780" s="298"/>
      <c r="BK780" s="298"/>
      <c r="BL780" s="298"/>
    </row>
    <row r="781" spans="1:89" ht="13.8" thickBot="1" x14ac:dyDescent="0.3">
      <c r="AE781" t="s">
        <v>84</v>
      </c>
    </row>
    <row r="782" spans="1:89" ht="14.4" thickTop="1" thickBot="1" x14ac:dyDescent="0.3">
      <c r="A782" s="290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0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0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5">
      <c r="A783" s="291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68" t="s">
        <v>14</v>
      </c>
      <c r="AC783" s="169" t="s">
        <v>15</v>
      </c>
      <c r="AE783" s="291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68" t="s">
        <v>14</v>
      </c>
      <c r="BG783" s="169" t="s">
        <v>15</v>
      </c>
      <c r="BI783" s="291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8" thickTop="1" x14ac:dyDescent="0.25">
      <c r="A784" s="119" t="s">
        <v>16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1"/>
      <c r="AA784" s="176"/>
      <c r="AB784" s="162">
        <f t="shared" ref="AB784:AB807" si="15024">B784+D784+F784+H784+J784+L784+N784+P784+R784+T784+V784+X784+Z784</f>
        <v>0</v>
      </c>
      <c r="AC784" s="163">
        <f>C784+E784+G784+I784+K784+M784+O784+Q784+S784+U784+W784+Y784+AA784</f>
        <v>0</v>
      </c>
      <c r="AE784" s="254" t="str">
        <f>$AE$9</f>
        <v>07:00 - 07:59</v>
      </c>
      <c r="AF784" s="120">
        <f t="shared" ref="AF784:AO786" si="15025">SUMIF($A$9:$A$32,$AE784,B$784:B$807)</f>
        <v>1108</v>
      </c>
      <c r="AG784" s="177">
        <f t="shared" si="15025"/>
        <v>1073</v>
      </c>
      <c r="AH784" s="121">
        <f t="shared" si="15025"/>
        <v>652</v>
      </c>
      <c r="AI784" s="172">
        <f t="shared" si="15025"/>
        <v>663</v>
      </c>
      <c r="AJ784" s="120">
        <f t="shared" si="15025"/>
        <v>897</v>
      </c>
      <c r="AK784" s="122">
        <f t="shared" si="15025"/>
        <v>750</v>
      </c>
      <c r="AL784" s="121">
        <f t="shared" si="15025"/>
        <v>1570</v>
      </c>
      <c r="AM784" s="172">
        <f t="shared" si="15025"/>
        <v>1426</v>
      </c>
      <c r="AN784" s="120">
        <f t="shared" si="15025"/>
        <v>133</v>
      </c>
      <c r="AO784" s="122">
        <f t="shared" si="15025"/>
        <v>230</v>
      </c>
      <c r="AP784" s="121">
        <f t="shared" ref="AP784:AY786" si="15026">SUMIF($A$9:$A$32,$AE784,L$784:L$807)</f>
        <v>465</v>
      </c>
      <c r="AQ784" s="120">
        <f t="shared" si="15026"/>
        <v>787</v>
      </c>
      <c r="AR784" s="171">
        <f t="shared" si="15026"/>
        <v>1500</v>
      </c>
      <c r="AS784" s="173">
        <f t="shared" si="15026"/>
        <v>1476</v>
      </c>
      <c r="AT784" s="120">
        <f t="shared" si="15026"/>
        <v>887</v>
      </c>
      <c r="AU784" s="122">
        <f t="shared" si="15026"/>
        <v>852</v>
      </c>
      <c r="AV784" s="121">
        <f t="shared" si="15026"/>
        <v>1310</v>
      </c>
      <c r="AW784" s="172">
        <f t="shared" si="15026"/>
        <v>1025</v>
      </c>
      <c r="AX784" s="120">
        <f t="shared" si="15026"/>
        <v>206</v>
      </c>
      <c r="AY784" s="122">
        <f t="shared" si="15026"/>
        <v>224</v>
      </c>
      <c r="AZ784" s="121">
        <f t="shared" ref="AZ784:BE786" si="15027">SUMIF($A$9:$A$32,$AE784,V$784:V$807)</f>
        <v>687</v>
      </c>
      <c r="BA784" s="172">
        <f t="shared" si="15027"/>
        <v>1194</v>
      </c>
      <c r="BB784" s="120">
        <f t="shared" si="15027"/>
        <v>772</v>
      </c>
      <c r="BC784" s="122">
        <f t="shared" si="15027"/>
        <v>367</v>
      </c>
      <c r="BD784" s="21">
        <f t="shared" si="15027"/>
        <v>2045</v>
      </c>
      <c r="BE784" s="176">
        <f t="shared" si="15027"/>
        <v>1831</v>
      </c>
      <c r="BF784" s="162">
        <f>AF784+AH784+AJ784+AL784+AN784+AP784+AR784+AT784+AV784+AX784+AZ784+BB784+BD784</f>
        <v>12232</v>
      </c>
      <c r="BG784" s="163">
        <f>AG784+AI784+AK784+AM784+AO784+AQ784+AS784+AU784+AW784+AY784+BA784+BC784+BE784</f>
        <v>11898</v>
      </c>
      <c r="BI784" s="119" t="s">
        <v>16</v>
      </c>
      <c r="BJ784" s="123">
        <f>B784/B808</f>
        <v>0</v>
      </c>
      <c r="BK784" s="124">
        <f t="shared" ref="BK784" si="15028">C784/C808</f>
        <v>0</v>
      </c>
      <c r="BL784" s="125">
        <f t="shared" ref="BL784" si="15029">D784/D808</f>
        <v>0</v>
      </c>
      <c r="BM784" s="126">
        <f t="shared" ref="BM784" si="15030">E784/E808</f>
        <v>0</v>
      </c>
      <c r="BN784" s="123">
        <f t="shared" ref="BN784" si="15031">F784/F808</f>
        <v>0</v>
      </c>
      <c r="BO784" s="124">
        <f t="shared" ref="BO784" si="15032">G784/G808</f>
        <v>0</v>
      </c>
      <c r="BP784" s="125">
        <f t="shared" ref="BP784" si="15033">H784/H808</f>
        <v>0</v>
      </c>
      <c r="BQ784" s="126">
        <f t="shared" ref="BQ784" si="15034">I784/I808</f>
        <v>0</v>
      </c>
      <c r="BR784" s="123">
        <f t="shared" ref="BR784" si="15035">J784/J808</f>
        <v>0</v>
      </c>
      <c r="BS784" s="124">
        <f t="shared" ref="BS784" si="15036">K784/K808</f>
        <v>0</v>
      </c>
      <c r="BT784" s="125">
        <f t="shared" ref="BT784" si="15037">L784/L808</f>
        <v>0</v>
      </c>
      <c r="BU784" s="123">
        <f t="shared" ref="BU784" si="15038">M784/M808</f>
        <v>0</v>
      </c>
      <c r="BV784" s="127">
        <f t="shared" ref="BV784" si="15039">N784/N808</f>
        <v>0</v>
      </c>
      <c r="BW784" s="128">
        <f t="shared" ref="BW784" si="15040">O784/O808</f>
        <v>0</v>
      </c>
      <c r="BX784" s="123">
        <f t="shared" ref="BX784" si="15041">P784/P808</f>
        <v>0</v>
      </c>
      <c r="BY784" s="124">
        <f t="shared" ref="BY784" si="15042">Q784/Q808</f>
        <v>0</v>
      </c>
      <c r="BZ784" s="125">
        <f t="shared" ref="BZ784" si="15043">R784/R808</f>
        <v>0</v>
      </c>
      <c r="CA784" s="126">
        <f t="shared" ref="CA784" si="15044">S784/S808</f>
        <v>0</v>
      </c>
      <c r="CB784" s="123">
        <f t="shared" ref="CB784" si="15045">T784/T808</f>
        <v>0</v>
      </c>
      <c r="CC784" s="124">
        <f t="shared" ref="CC784" si="15046">U784/U808</f>
        <v>0</v>
      </c>
      <c r="CD784" s="125">
        <f t="shared" ref="CD784" si="15047">V784/V808</f>
        <v>0</v>
      </c>
      <c r="CE784" s="126">
        <f t="shared" ref="CE784" si="15048">W784/W808</f>
        <v>0</v>
      </c>
      <c r="CF784" s="123">
        <f t="shared" ref="CF784" si="15049">X784/X808</f>
        <v>0</v>
      </c>
      <c r="CG784" s="124">
        <f t="shared" ref="CG784" si="15050">Y784/Y808</f>
        <v>0</v>
      </c>
      <c r="CH784" s="125">
        <f t="shared" ref="CH784" si="15051">Z784/Z808</f>
        <v>0</v>
      </c>
      <c r="CI784" s="123">
        <f t="shared" ref="CI784" si="15052">AA784/AA808</f>
        <v>0</v>
      </c>
      <c r="CJ784" s="129">
        <f t="shared" ref="CJ784" si="15053">AB784/AB808</f>
        <v>0</v>
      </c>
      <c r="CK784" s="130">
        <f t="shared" ref="CK784" si="15054">AC784/AC808</f>
        <v>0</v>
      </c>
    </row>
    <row r="785" spans="1:89" x14ac:dyDescent="0.25">
      <c r="A785" s="131" t="s">
        <v>17</v>
      </c>
      <c r="B785" s="180">
        <v>192</v>
      </c>
      <c r="C785" s="181">
        <v>0</v>
      </c>
      <c r="D785" s="182">
        <v>222</v>
      </c>
      <c r="E785" s="183">
        <v>2</v>
      </c>
      <c r="F785" s="180">
        <v>221</v>
      </c>
      <c r="G785" s="184">
        <v>2</v>
      </c>
      <c r="H785" s="182">
        <v>289</v>
      </c>
      <c r="I785" s="183">
        <v>16</v>
      </c>
      <c r="J785" s="180">
        <v>3</v>
      </c>
      <c r="K785" s="184">
        <v>12</v>
      </c>
      <c r="L785" s="182">
        <v>20</v>
      </c>
      <c r="M785" s="180">
        <v>53</v>
      </c>
      <c r="N785" s="185">
        <v>119</v>
      </c>
      <c r="O785" s="186">
        <v>81</v>
      </c>
      <c r="P785" s="180">
        <v>52</v>
      </c>
      <c r="Q785" s="184">
        <v>27</v>
      </c>
      <c r="R785" s="182">
        <v>32</v>
      </c>
      <c r="S785" s="183">
        <v>41</v>
      </c>
      <c r="T785" s="180">
        <v>0</v>
      </c>
      <c r="U785" s="184">
        <v>24</v>
      </c>
      <c r="V785" s="182">
        <v>11</v>
      </c>
      <c r="W785" s="183">
        <v>38</v>
      </c>
      <c r="X785" s="180">
        <v>2</v>
      </c>
      <c r="Y785" s="184">
        <v>0</v>
      </c>
      <c r="Z785" s="182">
        <v>1</v>
      </c>
      <c r="AA785" s="180">
        <v>0</v>
      </c>
      <c r="AB785" s="162">
        <f t="shared" si="15024"/>
        <v>1164</v>
      </c>
      <c r="AC785" s="165">
        <f t="shared" ref="AC785:AC807" si="15055">SUM(C785,E785,G785,I785,K785,M785,O785,Q785,S785,U785,W785,Y785,AA785)</f>
        <v>296</v>
      </c>
      <c r="AE785" s="256" t="str">
        <f>$AE$10</f>
        <v>08:00 - 08:59</v>
      </c>
      <c r="AF785" s="120">
        <f t="shared" si="15025"/>
        <v>1473</v>
      </c>
      <c r="AG785" s="181">
        <f t="shared" si="15025"/>
        <v>989</v>
      </c>
      <c r="AH785" s="182">
        <f t="shared" si="15025"/>
        <v>843</v>
      </c>
      <c r="AI785" s="183">
        <f t="shared" si="15025"/>
        <v>609</v>
      </c>
      <c r="AJ785" s="180">
        <f t="shared" si="15025"/>
        <v>1033</v>
      </c>
      <c r="AK785" s="184">
        <f t="shared" si="15025"/>
        <v>695</v>
      </c>
      <c r="AL785" s="182">
        <f t="shared" si="15025"/>
        <v>1899</v>
      </c>
      <c r="AM785" s="183">
        <f t="shared" si="15025"/>
        <v>1665</v>
      </c>
      <c r="AN785" s="180">
        <f t="shared" si="15025"/>
        <v>125</v>
      </c>
      <c r="AO785" s="184">
        <f t="shared" si="15025"/>
        <v>255</v>
      </c>
      <c r="AP785" s="182">
        <f t="shared" si="15026"/>
        <v>380</v>
      </c>
      <c r="AQ785" s="180">
        <f t="shared" si="15026"/>
        <v>962</v>
      </c>
      <c r="AR785" s="185">
        <f t="shared" si="15026"/>
        <v>1465</v>
      </c>
      <c r="AS785" s="186">
        <f t="shared" si="15026"/>
        <v>1743</v>
      </c>
      <c r="AT785" s="180">
        <f t="shared" si="15026"/>
        <v>932</v>
      </c>
      <c r="AU785" s="184">
        <f t="shared" si="15026"/>
        <v>581</v>
      </c>
      <c r="AV785" s="182">
        <f t="shared" si="15026"/>
        <v>1491</v>
      </c>
      <c r="AW785" s="183">
        <f t="shared" si="15026"/>
        <v>975</v>
      </c>
      <c r="AX785" s="180">
        <f t="shared" si="15026"/>
        <v>180</v>
      </c>
      <c r="AY785" s="184">
        <f t="shared" si="15026"/>
        <v>214</v>
      </c>
      <c r="AZ785" s="182">
        <f t="shared" si="15027"/>
        <v>633</v>
      </c>
      <c r="BA785" s="183">
        <f t="shared" si="15027"/>
        <v>1415</v>
      </c>
      <c r="BB785" s="180">
        <f t="shared" si="15027"/>
        <v>815</v>
      </c>
      <c r="BC785" s="184">
        <f t="shared" si="15027"/>
        <v>441</v>
      </c>
      <c r="BD785" s="182">
        <f t="shared" si="15027"/>
        <v>2284</v>
      </c>
      <c r="BE785" s="180">
        <f t="shared" si="15027"/>
        <v>2154</v>
      </c>
      <c r="BF785" s="164">
        <f>SUM(AF785,AH785,AJ785,AL785,AN785,AP785,AR785,AT785,AV785,AX785,AZ785,BB785,BD785)</f>
        <v>13553</v>
      </c>
      <c r="BG785" s="165">
        <f>SUM(AG785,AI785,AK785,AM785,AO785,AQ785,AS785,AU785,AW785,AY785,BA785,BC785,BE785)</f>
        <v>12698</v>
      </c>
      <c r="BI785" s="131" t="s">
        <v>17</v>
      </c>
      <c r="BJ785" s="123">
        <f>B785/B808</f>
        <v>7.0843480185964133E-3</v>
      </c>
      <c r="BK785" s="124">
        <f t="shared" ref="BK785" si="15056">C785/C808</f>
        <v>0</v>
      </c>
      <c r="BL785" s="125">
        <f t="shared" ref="BL785" si="15057">D785/D808</f>
        <v>1.7582765721527008E-2</v>
      </c>
      <c r="BM785" s="126">
        <f t="shared" ref="BM785" si="15058">E785/E808</f>
        <v>1.7656925929195727E-4</v>
      </c>
      <c r="BN785" s="123">
        <f t="shared" ref="BN785" si="15059">F785/F808</f>
        <v>1.4714694720021307E-2</v>
      </c>
      <c r="BO785" s="124">
        <f t="shared" ref="BO785" si="15060">G785/G808</f>
        <v>1.3514426650449354E-4</v>
      </c>
      <c r="BP785" s="125">
        <f t="shared" ref="BP785" si="15061">H785/H808</f>
        <v>8.3139150197059919E-3</v>
      </c>
      <c r="BQ785" s="126">
        <f t="shared" ref="BQ785" si="15062">I785/I808</f>
        <v>4.56490727532097E-4</v>
      </c>
      <c r="BR785" s="123">
        <f t="shared" ref="BR785" si="15063">J785/J808</f>
        <v>6.9092584062643945E-4</v>
      </c>
      <c r="BS785" s="124">
        <f t="shared" ref="BS785" si="15064">K785/K808</f>
        <v>2.6269702276707531E-3</v>
      </c>
      <c r="BT785" s="125">
        <f t="shared" ref="BT785" si="15065">L785/L808</f>
        <v>1.5273004963726614E-3</v>
      </c>
      <c r="BU785" s="123">
        <f t="shared" ref="BU785" si="15066">M785/M808</f>
        <v>3.2768641028811671E-3</v>
      </c>
      <c r="BV785" s="127">
        <f t="shared" ref="BV785" si="15067">N785/N808</f>
        <v>3.8414358577054685E-3</v>
      </c>
      <c r="BW785" s="128">
        <f t="shared" ref="BW785" si="15068">O785/O808</f>
        <v>2.6700949367088607E-3</v>
      </c>
      <c r="BX785" s="123">
        <f t="shared" ref="BX785" si="15069">P785/P808</f>
        <v>3.1234983181162904E-3</v>
      </c>
      <c r="BY785" s="124">
        <f t="shared" ref="BY785" si="15070">Q785/Q808</f>
        <v>1.8772161579642633E-3</v>
      </c>
      <c r="BZ785" s="125">
        <f t="shared" ref="BZ785" si="15071">R785/R808</f>
        <v>1.338576089684598E-3</v>
      </c>
      <c r="CA785" s="126">
        <f t="shared" ref="CA785" si="15072">S785/S808</f>
        <v>1.8223032134761544E-3</v>
      </c>
      <c r="CB785" s="123">
        <f t="shared" ref="CB785" si="15073">T785/T808</f>
        <v>0</v>
      </c>
      <c r="CC785" s="124">
        <f t="shared" ref="CC785" si="15074">U785/U808</f>
        <v>7.0901033973412115E-3</v>
      </c>
      <c r="CD785" s="125">
        <f t="shared" ref="CD785" si="15075">V785/V808</f>
        <v>5.7561486132914701E-4</v>
      </c>
      <c r="CE785" s="126">
        <f t="shared" ref="CE785" si="15076">W785/W808</f>
        <v>1.4743540001551951E-3</v>
      </c>
      <c r="CF785" s="123">
        <f t="shared" ref="CF785" si="15077">X785/X808</f>
        <v>1.5268341094740057E-4</v>
      </c>
      <c r="CG785" s="124">
        <f t="shared" ref="CG785" si="15078">Y785/Y808</f>
        <v>0</v>
      </c>
      <c r="CH785" s="125">
        <f t="shared" ref="CH785" si="15079">Z785/Z808</f>
        <v>2.380952380952381E-5</v>
      </c>
      <c r="CI785" s="123">
        <f t="shared" ref="CI785" si="15080">AA785/AA808</f>
        <v>0</v>
      </c>
      <c r="CJ785" s="129">
        <f t="shared" ref="CJ785" si="15081">AB785/AB808</f>
        <v>4.5500386987827471E-3</v>
      </c>
      <c r="CK785" s="130">
        <f t="shared" ref="CK785" si="15082">AC785/AC808</f>
        <v>1.1622747601826655E-3</v>
      </c>
    </row>
    <row r="786" spans="1:89" ht="13.8" thickBot="1" x14ac:dyDescent="0.3">
      <c r="A786" s="139" t="s">
        <v>18</v>
      </c>
      <c r="B786" s="187">
        <v>746</v>
      </c>
      <c r="C786" s="188">
        <v>240</v>
      </c>
      <c r="D786" s="189">
        <v>583</v>
      </c>
      <c r="E786" s="190">
        <v>160</v>
      </c>
      <c r="F786" s="187">
        <v>933</v>
      </c>
      <c r="G786" s="191">
        <v>270</v>
      </c>
      <c r="H786" s="189">
        <v>1083</v>
      </c>
      <c r="I786" s="190">
        <v>437</v>
      </c>
      <c r="J786" s="187">
        <v>54</v>
      </c>
      <c r="K786" s="191">
        <v>160</v>
      </c>
      <c r="L786" s="189">
        <v>169</v>
      </c>
      <c r="M786" s="187">
        <v>512</v>
      </c>
      <c r="N786" s="192">
        <v>849</v>
      </c>
      <c r="O786" s="193">
        <v>802</v>
      </c>
      <c r="P786" s="187">
        <v>432</v>
      </c>
      <c r="Q786" s="191">
        <v>423</v>
      </c>
      <c r="R786" s="189">
        <v>733</v>
      </c>
      <c r="S786" s="190">
        <v>523</v>
      </c>
      <c r="T786" s="187">
        <v>68</v>
      </c>
      <c r="U786" s="191">
        <v>265</v>
      </c>
      <c r="V786" s="189">
        <v>304</v>
      </c>
      <c r="W786" s="190">
        <v>648</v>
      </c>
      <c r="X786" s="187">
        <v>502</v>
      </c>
      <c r="Y786" s="191">
        <v>282</v>
      </c>
      <c r="Z786" s="189">
        <v>1239</v>
      </c>
      <c r="AA786" s="187">
        <v>1015</v>
      </c>
      <c r="AB786" s="162">
        <f t="shared" si="15024"/>
        <v>7695</v>
      </c>
      <c r="AC786" s="165">
        <f t="shared" si="15055"/>
        <v>5737</v>
      </c>
      <c r="AE786" s="254">
        <f>$AE$11</f>
        <v>0</v>
      </c>
      <c r="AF786" s="120">
        <f t="shared" si="15025"/>
        <v>0</v>
      </c>
      <c r="AG786" s="188">
        <f t="shared" si="15025"/>
        <v>0</v>
      </c>
      <c r="AH786" s="189">
        <f t="shared" si="15025"/>
        <v>0</v>
      </c>
      <c r="AI786" s="190">
        <f t="shared" si="15025"/>
        <v>0</v>
      </c>
      <c r="AJ786" s="187">
        <f t="shared" si="15025"/>
        <v>0</v>
      </c>
      <c r="AK786" s="191">
        <f t="shared" si="15025"/>
        <v>0</v>
      </c>
      <c r="AL786" s="189">
        <f t="shared" si="15025"/>
        <v>0</v>
      </c>
      <c r="AM786" s="190">
        <f t="shared" si="15025"/>
        <v>0</v>
      </c>
      <c r="AN786" s="187">
        <f t="shared" si="15025"/>
        <v>0</v>
      </c>
      <c r="AO786" s="191">
        <f t="shared" si="15025"/>
        <v>0</v>
      </c>
      <c r="AP786" s="189">
        <f t="shared" si="15026"/>
        <v>0</v>
      </c>
      <c r="AQ786" s="187">
        <f t="shared" si="15026"/>
        <v>0</v>
      </c>
      <c r="AR786" s="192">
        <f t="shared" si="15026"/>
        <v>0</v>
      </c>
      <c r="AS786" s="193">
        <f t="shared" si="15026"/>
        <v>0</v>
      </c>
      <c r="AT786" s="187">
        <f t="shared" si="15026"/>
        <v>0</v>
      </c>
      <c r="AU786" s="191">
        <f t="shared" si="15026"/>
        <v>0</v>
      </c>
      <c r="AV786" s="189">
        <f t="shared" si="15026"/>
        <v>0</v>
      </c>
      <c r="AW786" s="190">
        <f t="shared" si="15026"/>
        <v>0</v>
      </c>
      <c r="AX786" s="187">
        <f t="shared" si="15026"/>
        <v>0</v>
      </c>
      <c r="AY786" s="191">
        <f t="shared" si="15026"/>
        <v>0</v>
      </c>
      <c r="AZ786" s="189">
        <f t="shared" si="15027"/>
        <v>0</v>
      </c>
      <c r="BA786" s="190">
        <f t="shared" si="15027"/>
        <v>0</v>
      </c>
      <c r="BB786" s="187">
        <f t="shared" si="15027"/>
        <v>0</v>
      </c>
      <c r="BC786" s="191">
        <f t="shared" si="15027"/>
        <v>0</v>
      </c>
      <c r="BD786" s="189">
        <f t="shared" si="15027"/>
        <v>0</v>
      </c>
      <c r="BE786" s="187">
        <f t="shared" si="15027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18</v>
      </c>
      <c r="BJ786" s="123">
        <f>B786/B808</f>
        <v>2.7525643863921482E-2</v>
      </c>
      <c r="BK786" s="124">
        <f t="shared" ref="BK786" si="15083">C786/C808</f>
        <v>9.0754395916052191E-3</v>
      </c>
      <c r="BL786" s="125">
        <f t="shared" ref="BL786" si="15084">D786/D808</f>
        <v>4.6174560430856965E-2</v>
      </c>
      <c r="BM786" s="126">
        <f t="shared" ref="BM786" si="15085">E786/E808</f>
        <v>1.4125540743356582E-2</v>
      </c>
      <c r="BN786" s="123">
        <f t="shared" ref="BN786" si="15086">F786/F808</f>
        <v>6.2121313003528862E-2</v>
      </c>
      <c r="BO786" s="124">
        <f t="shared" ref="BO786" si="15087">G786/G808</f>
        <v>1.824447597810663E-2</v>
      </c>
      <c r="BP786" s="125">
        <f t="shared" ref="BP786" si="15088">H786/H808</f>
        <v>3.1155605419867092E-2</v>
      </c>
      <c r="BQ786" s="126">
        <f t="shared" ref="BQ786" si="15089">I786/I808</f>
        <v>1.24679029957204E-2</v>
      </c>
      <c r="BR786" s="123">
        <f t="shared" ref="BR786" si="15090">J786/J808</f>
        <v>1.243666513127591E-2</v>
      </c>
      <c r="BS786" s="124">
        <f t="shared" ref="BS786" si="15091">K786/K808</f>
        <v>3.5026269702276708E-2</v>
      </c>
      <c r="BT786" s="125">
        <f t="shared" ref="BT786" si="15092">L786/L808</f>
        <v>1.2905689194348988E-2</v>
      </c>
      <c r="BU786" s="123">
        <f t="shared" ref="BU786" si="15093">M786/M808</f>
        <v>3.1655743786323728E-2</v>
      </c>
      <c r="BV786" s="127">
        <f t="shared" ref="BV786" si="15094">N786/N808</f>
        <v>2.7406546581444896E-2</v>
      </c>
      <c r="BW786" s="128">
        <f t="shared" ref="BW786" si="15095">O786/O808</f>
        <v>2.6437236286919831E-2</v>
      </c>
      <c r="BX786" s="123">
        <f t="shared" ref="BX786" si="15096">P786/P808</f>
        <v>2.5949062950504566E-2</v>
      </c>
      <c r="BY786" s="124">
        <f t="shared" ref="BY786" si="15097">Q786/Q808</f>
        <v>2.9409719808106794E-2</v>
      </c>
      <c r="BZ786" s="125">
        <f t="shared" ref="BZ786" si="15098">R786/R808</f>
        <v>3.0661758554337823E-2</v>
      </c>
      <c r="CA786" s="126">
        <f t="shared" ref="CA786" si="15099">S786/S808</f>
        <v>2.3245477576781189E-2</v>
      </c>
      <c r="CB786" s="123">
        <f t="shared" ref="CB786" si="15100">T786/T808</f>
        <v>2.1683673469387755E-2</v>
      </c>
      <c r="CC786" s="124">
        <f t="shared" ref="CC786" si="15101">U786/U808</f>
        <v>7.8286558345642535E-2</v>
      </c>
      <c r="CD786" s="125">
        <f t="shared" ref="CD786" si="15102">V786/V808</f>
        <v>1.5907901622187335E-2</v>
      </c>
      <c r="CE786" s="126">
        <f t="shared" ref="CE786" si="15103">W786/W808</f>
        <v>2.5141615581593856E-2</v>
      </c>
      <c r="CF786" s="123">
        <f t="shared" ref="CF786" si="15104">X786/X808</f>
        <v>3.8323536147797543E-2</v>
      </c>
      <c r="CG786" s="124">
        <f t="shared" ref="CG786" si="15105">Y786/Y808</f>
        <v>4.3518518518518519E-2</v>
      </c>
      <c r="CH786" s="125">
        <f t="shared" ref="CH786" si="15106">Z786/Z808</f>
        <v>2.9499999999999998E-2</v>
      </c>
      <c r="CI786" s="123">
        <f t="shared" ref="CI786" si="15107">AA786/AA808</f>
        <v>2.3358571329942696E-2</v>
      </c>
      <c r="CJ786" s="129">
        <f t="shared" ref="CJ786" si="15108">AB786/AB808</f>
        <v>3.007950840819007E-2</v>
      </c>
      <c r="CK786" s="130">
        <f t="shared" ref="CK786" si="15109">AC786/AC808</f>
        <v>2.2526926686378217E-2</v>
      </c>
    </row>
    <row r="787" spans="1:89" ht="14.4" thickTop="1" thickBot="1" x14ac:dyDescent="0.3">
      <c r="A787" s="131" t="s">
        <v>19</v>
      </c>
      <c r="B787" s="180">
        <v>952</v>
      </c>
      <c r="C787" s="181">
        <v>915</v>
      </c>
      <c r="D787" s="182">
        <v>608</v>
      </c>
      <c r="E787" s="183">
        <v>518</v>
      </c>
      <c r="F787" s="180">
        <v>1019</v>
      </c>
      <c r="G787" s="184">
        <v>733</v>
      </c>
      <c r="H787" s="182">
        <v>1388</v>
      </c>
      <c r="I787" s="183">
        <v>1184</v>
      </c>
      <c r="J787" s="180">
        <v>100</v>
      </c>
      <c r="K787" s="184">
        <v>223</v>
      </c>
      <c r="L787" s="182">
        <v>431</v>
      </c>
      <c r="M787" s="180">
        <v>707</v>
      </c>
      <c r="N787" s="185">
        <v>1358</v>
      </c>
      <c r="O787" s="186">
        <v>1312</v>
      </c>
      <c r="P787" s="180">
        <v>718</v>
      </c>
      <c r="Q787" s="184">
        <v>855</v>
      </c>
      <c r="R787" s="182">
        <v>1113</v>
      </c>
      <c r="S787" s="183">
        <v>862</v>
      </c>
      <c r="T787" s="180">
        <v>216</v>
      </c>
      <c r="U787" s="184">
        <v>314</v>
      </c>
      <c r="V787" s="182">
        <v>577</v>
      </c>
      <c r="W787" s="183">
        <v>910</v>
      </c>
      <c r="X787" s="180">
        <v>737</v>
      </c>
      <c r="Y787" s="184">
        <v>410</v>
      </c>
      <c r="Z787" s="182">
        <v>1767</v>
      </c>
      <c r="AA787" s="180">
        <v>1557</v>
      </c>
      <c r="AB787" s="162">
        <f t="shared" si="15024"/>
        <v>10984</v>
      </c>
      <c r="AC787" s="165">
        <f t="shared" si="15055"/>
        <v>10500</v>
      </c>
      <c r="AE787" s="251" t="s">
        <v>13</v>
      </c>
      <c r="AF787" s="14">
        <f t="shared" ref="AF787:BG787" si="15110">SUM(AF784:AF786)</f>
        <v>2581</v>
      </c>
      <c r="AG787" s="1">
        <f t="shared" si="15110"/>
        <v>2062</v>
      </c>
      <c r="AH787" s="14">
        <f t="shared" si="15110"/>
        <v>1495</v>
      </c>
      <c r="AI787" s="1">
        <f t="shared" si="15110"/>
        <v>1272</v>
      </c>
      <c r="AJ787" s="14">
        <f t="shared" si="15110"/>
        <v>1930</v>
      </c>
      <c r="AK787" s="1">
        <f t="shared" si="15110"/>
        <v>1445</v>
      </c>
      <c r="AL787" s="14">
        <f t="shared" si="15110"/>
        <v>3469</v>
      </c>
      <c r="AM787" s="1">
        <f t="shared" si="15110"/>
        <v>3091</v>
      </c>
      <c r="AN787" s="14">
        <f t="shared" si="15110"/>
        <v>258</v>
      </c>
      <c r="AO787" s="1">
        <f t="shared" si="15110"/>
        <v>485</v>
      </c>
      <c r="AP787" s="14">
        <f t="shared" si="15110"/>
        <v>845</v>
      </c>
      <c r="AQ787" s="1">
        <f t="shared" si="15110"/>
        <v>1749</v>
      </c>
      <c r="AR787" s="14">
        <f t="shared" si="15110"/>
        <v>2965</v>
      </c>
      <c r="AS787" s="1">
        <f t="shared" si="15110"/>
        <v>3219</v>
      </c>
      <c r="AT787" s="14">
        <f t="shared" si="15110"/>
        <v>1819</v>
      </c>
      <c r="AU787" s="1">
        <f t="shared" si="15110"/>
        <v>1433</v>
      </c>
      <c r="AV787" s="14">
        <f t="shared" si="15110"/>
        <v>2801</v>
      </c>
      <c r="AW787" s="1">
        <f t="shared" si="15110"/>
        <v>2000</v>
      </c>
      <c r="AX787" s="14">
        <f t="shared" si="15110"/>
        <v>386</v>
      </c>
      <c r="AY787" s="1">
        <f t="shared" si="15110"/>
        <v>438</v>
      </c>
      <c r="AZ787" s="14">
        <f t="shared" si="15110"/>
        <v>1320</v>
      </c>
      <c r="BA787" s="1">
        <f t="shared" si="15110"/>
        <v>2609</v>
      </c>
      <c r="BB787" s="14">
        <f t="shared" si="15110"/>
        <v>1587</v>
      </c>
      <c r="BC787" s="1">
        <f t="shared" si="15110"/>
        <v>808</v>
      </c>
      <c r="BD787" s="14">
        <f t="shared" si="15110"/>
        <v>4329</v>
      </c>
      <c r="BE787" s="1">
        <f t="shared" si="15110"/>
        <v>3985</v>
      </c>
      <c r="BF787" s="166">
        <f t="shared" si="15110"/>
        <v>25785</v>
      </c>
      <c r="BG787" s="167">
        <f t="shared" si="15110"/>
        <v>24596</v>
      </c>
      <c r="BI787" s="131" t="s">
        <v>19</v>
      </c>
      <c r="BJ787" s="123">
        <f>B787/B808</f>
        <v>3.5126558925540549E-2</v>
      </c>
      <c r="BK787" s="124">
        <f t="shared" ref="BK787" si="15111">C787/C808</f>
        <v>3.4600113442994893E-2</v>
      </c>
      <c r="BL787" s="125">
        <f t="shared" ref="BL787" si="15112">D787/D808</f>
        <v>4.815460161571361E-2</v>
      </c>
      <c r="BM787" s="126">
        <f t="shared" ref="BM787" si="15113">E787/E808</f>
        <v>4.5731438156616934E-2</v>
      </c>
      <c r="BN787" s="123">
        <f t="shared" ref="BN787" si="15114">F787/F808</f>
        <v>6.7847393301817702E-2</v>
      </c>
      <c r="BO787" s="124">
        <f t="shared" ref="BO787" si="15115">G787/G808</f>
        <v>4.9530373673896885E-2</v>
      </c>
      <c r="BP787" s="125">
        <f t="shared" ref="BP787" si="15116">H787/H808</f>
        <v>3.992980639222117E-2</v>
      </c>
      <c r="BQ787" s="126">
        <f t="shared" ref="BQ787" si="15117">I787/I808</f>
        <v>3.3780313837375175E-2</v>
      </c>
      <c r="BR787" s="123">
        <f t="shared" ref="BR787" si="15118">J787/J808</f>
        <v>2.3030861354214647E-2</v>
      </c>
      <c r="BS787" s="124">
        <f t="shared" ref="BS787" si="15119">K787/K808</f>
        <v>4.8817863397548164E-2</v>
      </c>
      <c r="BT787" s="125">
        <f t="shared" ref="BT787" si="15120">L787/L808</f>
        <v>3.291332569683085E-2</v>
      </c>
      <c r="BU787" s="123">
        <f t="shared" ref="BU787" si="15121">M787/M808</f>
        <v>4.3712130579943116E-2</v>
      </c>
      <c r="BV787" s="127">
        <f t="shared" ref="BV787" si="15122">N787/N808</f>
        <v>4.383756214087417E-2</v>
      </c>
      <c r="BW787" s="128">
        <f t="shared" ref="BW787" si="15123">O787/O808</f>
        <v>4.3248945147679324E-2</v>
      </c>
      <c r="BX787" s="123">
        <f t="shared" ref="BX787" si="15124">P787/P808</f>
        <v>4.3128303700144165E-2</v>
      </c>
      <c r="BY787" s="124">
        <f t="shared" ref="BY787" si="15125">Q787/Q808</f>
        <v>5.9445178335535004E-2</v>
      </c>
      <c r="BZ787" s="125">
        <f t="shared" ref="BZ787" si="15126">R787/R808</f>
        <v>4.6557349619342422E-2</v>
      </c>
      <c r="CA787" s="126">
        <f t="shared" ref="CA787" si="15127">S787/S808</f>
        <v>3.8312813902840123E-2</v>
      </c>
      <c r="CB787" s="123">
        <f t="shared" ref="CB787" si="15128">T787/T808</f>
        <v>6.8877551020408156E-2</v>
      </c>
      <c r="CC787" s="124">
        <f t="shared" ref="CC787" si="15129">U787/U808</f>
        <v>9.2762186115214182E-2</v>
      </c>
      <c r="CD787" s="125">
        <f t="shared" ref="CD787" si="15130">V787/V808</f>
        <v>3.0193615907901622E-2</v>
      </c>
      <c r="CE787" s="126">
        <f t="shared" ref="CE787" si="15131">W787/W808</f>
        <v>3.5306898424769147E-2</v>
      </c>
      <c r="CF787" s="123">
        <f t="shared" ref="CF787" si="15132">X787/X808</f>
        <v>5.6263836934117108E-2</v>
      </c>
      <c r="CG787" s="124">
        <f t="shared" ref="CG787" si="15133">Y787/Y808</f>
        <v>6.3271604938271608E-2</v>
      </c>
      <c r="CH787" s="125">
        <f t="shared" ref="CH787" si="15134">Z787/Z808</f>
        <v>4.2071428571428572E-2</v>
      </c>
      <c r="CI787" s="123">
        <f t="shared" ref="CI787" si="15135">AA787/AA808</f>
        <v>3.5831818286424413E-2</v>
      </c>
      <c r="CJ787" s="129">
        <f t="shared" ref="CJ787" si="15136">AB787/AB808</f>
        <v>4.2936104009819329E-2</v>
      </c>
      <c r="CK787" s="130">
        <f t="shared" ref="CK787" si="15137">AC787/AC808</f>
        <v>4.1229341155128343E-2</v>
      </c>
    </row>
    <row r="788" spans="1:89" ht="13.8" thickTop="1" x14ac:dyDescent="0.25">
      <c r="A788" s="139" t="s">
        <v>20</v>
      </c>
      <c r="B788" s="266">
        <v>1108</v>
      </c>
      <c r="C788" s="267">
        <v>1073</v>
      </c>
      <c r="D788" s="268">
        <v>652</v>
      </c>
      <c r="E788" s="269">
        <v>663</v>
      </c>
      <c r="F788" s="266">
        <v>897</v>
      </c>
      <c r="G788" s="270">
        <v>750</v>
      </c>
      <c r="H788" s="268">
        <v>1570</v>
      </c>
      <c r="I788" s="269">
        <v>1426</v>
      </c>
      <c r="J788" s="266">
        <v>133</v>
      </c>
      <c r="K788" s="270">
        <v>230</v>
      </c>
      <c r="L788" s="268">
        <v>465</v>
      </c>
      <c r="M788" s="266">
        <v>787</v>
      </c>
      <c r="N788" s="271">
        <v>1500</v>
      </c>
      <c r="O788" s="272">
        <v>1476</v>
      </c>
      <c r="P788" s="266">
        <v>887</v>
      </c>
      <c r="Q788" s="270">
        <v>852</v>
      </c>
      <c r="R788" s="268">
        <v>1310</v>
      </c>
      <c r="S788" s="269">
        <v>1025</v>
      </c>
      <c r="T788" s="266">
        <v>206</v>
      </c>
      <c r="U788" s="270">
        <v>224</v>
      </c>
      <c r="V788" s="268">
        <v>687</v>
      </c>
      <c r="W788" s="269">
        <v>1194</v>
      </c>
      <c r="X788" s="266">
        <v>772</v>
      </c>
      <c r="Y788" s="270">
        <v>367</v>
      </c>
      <c r="Z788" s="268">
        <v>2045</v>
      </c>
      <c r="AA788" s="266">
        <v>1831</v>
      </c>
      <c r="AB788" s="162">
        <f t="shared" si="15024"/>
        <v>12232</v>
      </c>
      <c r="AC788" s="165">
        <f t="shared" si="15055"/>
        <v>11898</v>
      </c>
      <c r="BI788" s="139" t="s">
        <v>20</v>
      </c>
      <c r="BJ788" s="123">
        <f>B788/B808</f>
        <v>4.0882591690650137E-2</v>
      </c>
      <c r="BK788" s="124">
        <f t="shared" ref="BK788" si="15138">C788/C808</f>
        <v>4.0574777840801664E-2</v>
      </c>
      <c r="BL788" s="125">
        <f t="shared" ref="BL788" si="15139">D788/D808</f>
        <v>5.1639474101061303E-2</v>
      </c>
      <c r="BM788" s="126">
        <f t="shared" ref="BM788" si="15140">E788/E808</f>
        <v>5.8532709455283834E-2</v>
      </c>
      <c r="BN788" s="123">
        <f t="shared" ref="BN788" si="15141">F788/F808</f>
        <v>5.9724349157733538E-2</v>
      </c>
      <c r="BO788" s="124">
        <f t="shared" ref="BO788" si="15142">G788/G808</f>
        <v>5.0679099939185082E-2</v>
      </c>
      <c r="BP788" s="125">
        <f t="shared" ref="BP788" si="15143">H788/H808</f>
        <v>4.5165559103593107E-2</v>
      </c>
      <c r="BQ788" s="126">
        <f t="shared" ref="BQ788" si="15144">I788/I808</f>
        <v>4.0684736091298149E-2</v>
      </c>
      <c r="BR788" s="123">
        <f t="shared" ref="BR788" si="15145">J788/J808</f>
        <v>3.063104560110548E-2</v>
      </c>
      <c r="BS788" s="124">
        <f t="shared" ref="BS788" si="15146">K788/K808</f>
        <v>5.0350262697022766E-2</v>
      </c>
      <c r="BT788" s="125">
        <f t="shared" ref="BT788" si="15147">L788/L808</f>
        <v>3.5509736540664374E-2</v>
      </c>
      <c r="BU788" s="123">
        <f t="shared" ref="BU788" si="15148">M788/M808</f>
        <v>4.8658340546556204E-2</v>
      </c>
      <c r="BV788" s="127">
        <f t="shared" ref="BV788" si="15149">N788/N808</f>
        <v>4.8421460391245397E-2</v>
      </c>
      <c r="BW788" s="128">
        <f t="shared" ref="BW788" si="15150">O788/O808</f>
        <v>4.8655063291139243E-2</v>
      </c>
      <c r="BX788" s="123">
        <f t="shared" ref="BX788" si="15151">P788/P808</f>
        <v>5.3279673234022107E-2</v>
      </c>
      <c r="BY788" s="124">
        <f t="shared" ref="BY788" si="15152">Q788/Q808</f>
        <v>5.9236598762427865E-2</v>
      </c>
      <c r="BZ788" s="125">
        <f t="shared" ref="BZ788" si="15153">R788/R808</f>
        <v>5.4797958671463233E-2</v>
      </c>
      <c r="CA788" s="126">
        <f t="shared" ref="CA788" si="15154">S788/S808</f>
        <v>4.5557580336903859E-2</v>
      </c>
      <c r="CB788" s="123">
        <f t="shared" ref="CB788" si="15155">T788/T808</f>
        <v>6.5688775510204078E-2</v>
      </c>
      <c r="CC788" s="124">
        <f t="shared" ref="CC788" si="15156">U788/U808</f>
        <v>6.617429837518464E-2</v>
      </c>
      <c r="CD788" s="125">
        <f t="shared" ref="CD788" si="15157">V788/V808</f>
        <v>3.5949764521193091E-2</v>
      </c>
      <c r="CE788" s="126">
        <f t="shared" ref="CE788" si="15158">W788/W808</f>
        <v>4.6325754636455344E-2</v>
      </c>
      <c r="CF788" s="123">
        <f t="shared" ref="CF788" si="15159">X788/X808</f>
        <v>5.8935796625696618E-2</v>
      </c>
      <c r="CG788" s="124">
        <f t="shared" ref="CG788" si="15160">Y788/Y808</f>
        <v>5.6635802469135806E-2</v>
      </c>
      <c r="CH788" s="125">
        <f t="shared" ref="CH788" si="15161">Z788/Z808</f>
        <v>4.8690476190476194E-2</v>
      </c>
      <c r="CI788" s="123">
        <f t="shared" ref="CI788" si="15162">AA788/AA808</f>
        <v>4.2137481876970521E-2</v>
      </c>
      <c r="CJ788" s="129">
        <f t="shared" ref="CJ788" si="15163">AB788/AB808</f>
        <v>4.7814496016761653E-2</v>
      </c>
      <c r="CK788" s="130">
        <f t="shared" ref="CK788" si="15164">AC788/AC808</f>
        <v>4.6718733434639712E-2</v>
      </c>
    </row>
    <row r="789" spans="1:89" ht="13.8" thickBot="1" x14ac:dyDescent="0.3">
      <c r="A789" s="131" t="s">
        <v>21</v>
      </c>
      <c r="B789" s="273">
        <v>1473</v>
      </c>
      <c r="C789" s="274">
        <v>989</v>
      </c>
      <c r="D789" s="275">
        <v>843</v>
      </c>
      <c r="E789" s="276">
        <v>609</v>
      </c>
      <c r="F789" s="273">
        <v>1033</v>
      </c>
      <c r="G789" s="277">
        <v>695</v>
      </c>
      <c r="H789" s="275">
        <v>1899</v>
      </c>
      <c r="I789" s="276">
        <v>1665</v>
      </c>
      <c r="J789" s="273">
        <v>125</v>
      </c>
      <c r="K789" s="277">
        <v>255</v>
      </c>
      <c r="L789" s="275">
        <v>380</v>
      </c>
      <c r="M789" s="273">
        <v>962</v>
      </c>
      <c r="N789" s="278">
        <v>1465</v>
      </c>
      <c r="O789" s="279">
        <v>1743</v>
      </c>
      <c r="P789" s="273">
        <v>932</v>
      </c>
      <c r="Q789" s="277">
        <v>581</v>
      </c>
      <c r="R789" s="275">
        <v>1491</v>
      </c>
      <c r="S789" s="276">
        <v>975</v>
      </c>
      <c r="T789" s="273">
        <v>180</v>
      </c>
      <c r="U789" s="277">
        <v>214</v>
      </c>
      <c r="V789" s="275">
        <v>633</v>
      </c>
      <c r="W789" s="276">
        <v>1415</v>
      </c>
      <c r="X789" s="273">
        <v>815</v>
      </c>
      <c r="Y789" s="277">
        <v>441</v>
      </c>
      <c r="Z789" s="275">
        <v>2284</v>
      </c>
      <c r="AA789" s="273">
        <v>2154</v>
      </c>
      <c r="AB789" s="162">
        <f t="shared" si="15024"/>
        <v>13553</v>
      </c>
      <c r="AC789" s="165">
        <f t="shared" si="15055"/>
        <v>12698</v>
      </c>
      <c r="AE789" t="s">
        <v>85</v>
      </c>
      <c r="BI789" s="131" t="s">
        <v>21</v>
      </c>
      <c r="BJ789" s="123">
        <f>B789/B808</f>
        <v>5.4350232455169359E-2</v>
      </c>
      <c r="BK789" s="124">
        <f t="shared" ref="BK789" si="15165">C789/C808</f>
        <v>3.7398373983739838E-2</v>
      </c>
      <c r="BL789" s="125">
        <f t="shared" ref="BL789" si="15166">D789/D808</f>
        <v>6.6766988753366063E-2</v>
      </c>
      <c r="BM789" s="126">
        <f t="shared" ref="BM789" si="15167">E789/E808</f>
        <v>5.3765339454400991E-2</v>
      </c>
      <c r="BN789" s="123">
        <f t="shared" ref="BN789" si="15168">F789/F808</f>
        <v>6.8779545908515885E-2</v>
      </c>
      <c r="BO789" s="124">
        <f t="shared" ref="BO789" si="15169">G789/G808</f>
        <v>4.6962632610311507E-2</v>
      </c>
      <c r="BP789" s="125">
        <f t="shared" ref="BP789" si="15170">H789/H808</f>
        <v>5.4630189004919304E-2</v>
      </c>
      <c r="BQ789" s="126">
        <f t="shared" ref="BQ789" si="15171">I789/I808</f>
        <v>4.7503566333808846E-2</v>
      </c>
      <c r="BR789" s="123">
        <f t="shared" ref="BR789" si="15172">J789/J808</f>
        <v>2.8788576692768311E-2</v>
      </c>
      <c r="BS789" s="124">
        <f t="shared" ref="BS789" si="15173">K789/K808</f>
        <v>5.5823117338003506E-2</v>
      </c>
      <c r="BT789" s="125">
        <f t="shared" ref="BT789" si="15174">L789/L808</f>
        <v>2.9018709431080564E-2</v>
      </c>
      <c r="BU789" s="123">
        <f t="shared" ref="BU789" si="15175">M789/M808</f>
        <v>5.9478174848522317E-2</v>
      </c>
      <c r="BV789" s="127">
        <f t="shared" ref="BV789" si="15176">N789/N808</f>
        <v>4.7291626315449677E-2</v>
      </c>
      <c r="BW789" s="128">
        <f t="shared" ref="BW789" si="15177">O789/O808</f>
        <v>5.7456487341772153E-2</v>
      </c>
      <c r="BX789" s="123">
        <f t="shared" ref="BX789" si="15178">P789/P808</f>
        <v>5.5982700624699663E-2</v>
      </c>
      <c r="BY789" s="124">
        <f t="shared" ref="BY789" si="15179">Q789/Q808</f>
        <v>4.0394910658416189E-2</v>
      </c>
      <c r="BZ789" s="125">
        <f t="shared" ref="BZ789" si="15180">R789/R808</f>
        <v>6.2369279678741736E-2</v>
      </c>
      <c r="CA789" s="126">
        <f t="shared" ref="CA789" si="15181">S789/S808</f>
        <v>4.3335259344859774E-2</v>
      </c>
      <c r="CB789" s="123">
        <f t="shared" ref="CB789" si="15182">T789/T808</f>
        <v>5.7397959183673471E-2</v>
      </c>
      <c r="CC789" s="124">
        <f t="shared" ref="CC789" si="15183">U789/U808</f>
        <v>6.322008862629247E-2</v>
      </c>
      <c r="CD789" s="125">
        <f t="shared" ref="CD789" si="15184">V789/V808</f>
        <v>3.3124018838304556E-2</v>
      </c>
      <c r="CE789" s="126">
        <f t="shared" ref="CE789" si="15185">W789/W808</f>
        <v>5.4900287111042133E-2</v>
      </c>
      <c r="CF789" s="123">
        <f t="shared" ref="CF789" si="15186">X789/X808</f>
        <v>6.2218489961065729E-2</v>
      </c>
      <c r="CG789" s="124">
        <f t="shared" ref="CG789" si="15187">Y789/Y808</f>
        <v>6.805555555555555E-2</v>
      </c>
      <c r="CH789" s="125">
        <f t="shared" ref="CH789" si="15188">Z789/Z808</f>
        <v>5.4380952380952384E-2</v>
      </c>
      <c r="CI789" s="123">
        <f t="shared" ref="CI789" si="15189">AA789/AA808</f>
        <v>4.9570800635169034E-2</v>
      </c>
      <c r="CJ789" s="129">
        <f t="shared" ref="CJ789" si="15190">AB789/AB808</f>
        <v>5.2978242684366475E-2</v>
      </c>
      <c r="CK789" s="130">
        <f t="shared" ref="CK789" si="15191">AC789/AC808</f>
        <v>4.9860016570268541E-2</v>
      </c>
    </row>
    <row r="790" spans="1:89" ht="14.4" thickTop="1" thickBot="1" x14ac:dyDescent="0.3">
      <c r="A790" s="139" t="s">
        <v>22</v>
      </c>
      <c r="B790" s="187">
        <v>1624</v>
      </c>
      <c r="C790" s="188">
        <v>1231</v>
      </c>
      <c r="D790" s="189">
        <v>980</v>
      </c>
      <c r="E790" s="190">
        <v>550</v>
      </c>
      <c r="F790" s="187">
        <v>1148</v>
      </c>
      <c r="G790" s="191">
        <v>573</v>
      </c>
      <c r="H790" s="189">
        <v>2140</v>
      </c>
      <c r="I790" s="190">
        <v>1761</v>
      </c>
      <c r="J790" s="187">
        <v>163</v>
      </c>
      <c r="K790" s="191">
        <v>332</v>
      </c>
      <c r="L790" s="189">
        <v>386</v>
      </c>
      <c r="M790" s="187">
        <v>1435</v>
      </c>
      <c r="N790" s="192">
        <v>1517</v>
      </c>
      <c r="O790" s="193">
        <v>2320</v>
      </c>
      <c r="P790" s="187">
        <v>1059</v>
      </c>
      <c r="Q790" s="191">
        <v>592</v>
      </c>
      <c r="R790" s="189">
        <v>1798</v>
      </c>
      <c r="S790" s="190">
        <v>1142</v>
      </c>
      <c r="T790" s="187">
        <v>145</v>
      </c>
      <c r="U790" s="191">
        <v>211</v>
      </c>
      <c r="V790" s="189">
        <v>595</v>
      </c>
      <c r="W790" s="190">
        <v>2176</v>
      </c>
      <c r="X790" s="187">
        <v>891</v>
      </c>
      <c r="Y790" s="191">
        <v>396</v>
      </c>
      <c r="Z790" s="189">
        <v>2763</v>
      </c>
      <c r="AA790" s="187">
        <v>2264</v>
      </c>
      <c r="AB790" s="162">
        <f t="shared" si="15024"/>
        <v>15209</v>
      </c>
      <c r="AC790" s="165">
        <f t="shared" si="15055"/>
        <v>14983</v>
      </c>
      <c r="AE790" s="290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39" t="s">
        <v>22</v>
      </c>
      <c r="BJ790" s="123">
        <f>B790/B808</f>
        <v>5.9921776990627999E-2</v>
      </c>
      <c r="BK790" s="124">
        <f t="shared" ref="BK790" si="15192">C790/C808</f>
        <v>4.6549442238608435E-2</v>
      </c>
      <c r="BL790" s="125">
        <f t="shared" ref="BL790" si="15193">D790/D808</f>
        <v>7.761761444638049E-2</v>
      </c>
      <c r="BM790" s="126">
        <f t="shared" ref="BM790" si="15194">E790/E808</f>
        <v>4.8556546305288252E-2</v>
      </c>
      <c r="BN790" s="123">
        <f t="shared" ref="BN790" si="15195">F790/F808</f>
        <v>7.6436513749250951E-2</v>
      </c>
      <c r="BO790" s="124">
        <f t="shared" ref="BO790" si="15196">G790/G808</f>
        <v>3.8718832353537402E-2</v>
      </c>
      <c r="BP790" s="125">
        <f t="shared" ref="BP790" si="15197">H790/H808</f>
        <v>6.1563246166681053E-2</v>
      </c>
      <c r="BQ790" s="126">
        <f t="shared" ref="BQ790" si="15198">I790/I808</f>
        <v>5.0242510699001423E-2</v>
      </c>
      <c r="BR790" s="123">
        <f t="shared" ref="BR790" si="15199">J790/J808</f>
        <v>3.7540304007369879E-2</v>
      </c>
      <c r="BS790" s="124">
        <f t="shared" ref="BS790" si="15200">K790/K808</f>
        <v>7.2679509632224165E-2</v>
      </c>
      <c r="BT790" s="125">
        <f t="shared" ref="BT790" si="15201">L790/L808</f>
        <v>2.9476899579992364E-2</v>
      </c>
      <c r="BU790" s="123">
        <f t="shared" ref="BU790" si="15202">M790/M808</f>
        <v>8.8722641276122172E-2</v>
      </c>
      <c r="BV790" s="127">
        <f t="shared" ref="BV790" si="15203">N790/N808</f>
        <v>4.8970236942346181E-2</v>
      </c>
      <c r="BW790" s="128">
        <f t="shared" ref="BW790" si="15204">O790/O808</f>
        <v>7.6476793248945144E-2</v>
      </c>
      <c r="BX790" s="123">
        <f t="shared" ref="BX790" si="15205">P790/P808</f>
        <v>6.3611244593945224E-2</v>
      </c>
      <c r="BY790" s="124">
        <f t="shared" ref="BY790" si="15206">Q790/Q808</f>
        <v>4.1159702426475701E-2</v>
      </c>
      <c r="BZ790" s="125">
        <f t="shared" ref="BZ790" si="15207">R790/R808</f>
        <v>7.5211244039153344E-2</v>
      </c>
      <c r="CA790" s="126">
        <f t="shared" ref="CA790" si="15208">S790/S808</f>
        <v>5.0757811458287033E-2</v>
      </c>
      <c r="CB790" s="123">
        <f t="shared" ref="CB790" si="15209">T790/T808</f>
        <v>4.6237244897959183E-2</v>
      </c>
      <c r="CC790" s="124">
        <f t="shared" ref="CC790" si="15210">U790/U808</f>
        <v>6.2333825701624816E-2</v>
      </c>
      <c r="CD790" s="125">
        <f t="shared" ref="CD790" si="15211">V790/V808</f>
        <v>3.1135531135531136E-2</v>
      </c>
      <c r="CE790" s="126">
        <f t="shared" ref="CE790" si="15212">W790/W808</f>
        <v>8.4426165903623812E-2</v>
      </c>
      <c r="CF790" s="123">
        <f t="shared" ref="CF790" si="15213">X790/X808</f>
        <v>6.8020459577066955E-2</v>
      </c>
      <c r="CG790" s="124">
        <f t="shared" ref="CG790" si="15214">Y790/Y808</f>
        <v>6.1111111111111109E-2</v>
      </c>
      <c r="CH790" s="125">
        <f t="shared" ref="CH790" si="15215">Z790/Z808</f>
        <v>6.5785714285714281E-2</v>
      </c>
      <c r="CI790" s="123">
        <f t="shared" ref="CI790" si="15216">AA790/AA808</f>
        <v>5.210227141969484E-2</v>
      </c>
      <c r="CJ790" s="129">
        <f t="shared" ref="CJ790" si="15217">AB790/AB808</f>
        <v>5.9451493616655332E-2</v>
      </c>
      <c r="CK790" s="130">
        <f t="shared" ref="CK790" si="15218">AC790/AC808</f>
        <v>5.8832306526408376E-2</v>
      </c>
    </row>
    <row r="791" spans="1:89" ht="15" thickTop="1" thickBot="1" x14ac:dyDescent="0.35">
      <c r="A791" s="131" t="s">
        <v>23</v>
      </c>
      <c r="B791" s="180">
        <v>1697</v>
      </c>
      <c r="C791" s="181">
        <v>1342</v>
      </c>
      <c r="D791" s="182">
        <v>844</v>
      </c>
      <c r="E791" s="183">
        <v>520</v>
      </c>
      <c r="F791" s="180">
        <v>1042</v>
      </c>
      <c r="G791" s="184">
        <v>588</v>
      </c>
      <c r="H791" s="182">
        <v>2172</v>
      </c>
      <c r="I791" s="183">
        <v>1768</v>
      </c>
      <c r="J791" s="180">
        <v>142</v>
      </c>
      <c r="K791" s="184">
        <v>512</v>
      </c>
      <c r="L791" s="182">
        <v>358</v>
      </c>
      <c r="M791" s="180">
        <v>1203</v>
      </c>
      <c r="N791" s="185">
        <v>1421</v>
      </c>
      <c r="O791" s="186">
        <v>2017</v>
      </c>
      <c r="P791" s="180">
        <v>1100</v>
      </c>
      <c r="Q791" s="184">
        <v>694</v>
      </c>
      <c r="R791" s="182">
        <v>1649</v>
      </c>
      <c r="S791" s="183">
        <v>1031</v>
      </c>
      <c r="T791" s="180">
        <v>157</v>
      </c>
      <c r="U791" s="184">
        <v>160</v>
      </c>
      <c r="V791" s="182">
        <v>707</v>
      </c>
      <c r="W791" s="183">
        <v>1938</v>
      </c>
      <c r="X791" s="180">
        <v>858</v>
      </c>
      <c r="Y791" s="184">
        <v>294</v>
      </c>
      <c r="Z791" s="182">
        <v>2414</v>
      </c>
      <c r="AA791" s="180">
        <v>2415</v>
      </c>
      <c r="AB791" s="162">
        <f t="shared" si="15024"/>
        <v>14561</v>
      </c>
      <c r="AC791" s="165">
        <f t="shared" si="15055"/>
        <v>14482</v>
      </c>
      <c r="AE791" s="291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68" t="s">
        <v>14</v>
      </c>
      <c r="BG791" s="169" t="s">
        <v>15</v>
      </c>
      <c r="BI791" s="131" t="s">
        <v>23</v>
      </c>
      <c r="BJ791" s="123">
        <f>B791/B808</f>
        <v>6.2615305143531849E-2</v>
      </c>
      <c r="BK791" s="124">
        <f t="shared" ref="BK791" si="15219">C791/C808</f>
        <v>5.0746833049725847E-2</v>
      </c>
      <c r="BL791" s="125">
        <f t="shared" ref="BL791" si="15220">D791/D808</f>
        <v>6.6846190400760341E-2</v>
      </c>
      <c r="BM791" s="126">
        <f t="shared" ref="BM791" si="15221">E791/E808</f>
        <v>4.5908007415908891E-2</v>
      </c>
      <c r="BN791" s="123">
        <f t="shared" ref="BN791" si="15222">F791/F808</f>
        <v>6.9378786869964709E-2</v>
      </c>
      <c r="BO791" s="124">
        <f t="shared" ref="BO791" si="15223">G791/G808</f>
        <v>3.9732414352321103E-2</v>
      </c>
      <c r="BP791" s="125">
        <f t="shared" ref="BP791" si="15224">H791/H808</f>
        <v>6.2483818071977212E-2</v>
      </c>
      <c r="BQ791" s="126">
        <f t="shared" ref="BQ791" si="15225">I791/I808</f>
        <v>5.0442225392296716E-2</v>
      </c>
      <c r="BR791" s="123">
        <f t="shared" ref="BR791" si="15226">J791/J808</f>
        <v>3.2703823122984803E-2</v>
      </c>
      <c r="BS791" s="124">
        <f t="shared" ref="BS791" si="15227">K791/K808</f>
        <v>0.11208406304728546</v>
      </c>
      <c r="BT791" s="125">
        <f t="shared" ref="BT791" si="15228">L791/L808</f>
        <v>2.7338678885070637E-2</v>
      </c>
      <c r="BU791" s="123">
        <f t="shared" ref="BU791" si="15229">M791/M808</f>
        <v>7.4378632372944231E-2</v>
      </c>
      <c r="BV791" s="127">
        <f t="shared" ref="BV791" si="15230">N791/N808</f>
        <v>4.5871263477306475E-2</v>
      </c>
      <c r="BW791" s="128">
        <f t="shared" ref="BW791" si="15231">O791/O808</f>
        <v>6.6488660337552741E-2</v>
      </c>
      <c r="BX791" s="123">
        <f t="shared" ref="BX791" si="15232">P791/P808</f>
        <v>6.6074002883229219E-2</v>
      </c>
      <c r="BY791" s="124">
        <f t="shared" ref="BY791" si="15233">Q791/Q808</f>
        <v>4.8251407912118474E-2</v>
      </c>
      <c r="BZ791" s="125">
        <f t="shared" ref="BZ791" si="15234">R791/R808</f>
        <v>6.8978499121559442E-2</v>
      </c>
      <c r="CA791" s="126">
        <f t="shared" ref="CA791" si="15235">S791/S808</f>
        <v>4.5824258855949151E-2</v>
      </c>
      <c r="CB791" s="123">
        <f t="shared" ref="CB791" si="15236">T791/T808</f>
        <v>5.0063775510204078E-2</v>
      </c>
      <c r="CC791" s="124">
        <f t="shared" ref="CC791" si="15237">U791/U808</f>
        <v>4.7267355982274745E-2</v>
      </c>
      <c r="CD791" s="125">
        <f t="shared" ref="CD791" si="15238">V791/V808</f>
        <v>3.6996336996336997E-2</v>
      </c>
      <c r="CE791" s="126">
        <f t="shared" ref="CE791" si="15239">W791/W808</f>
        <v>7.5192054007914955E-2</v>
      </c>
      <c r="CF791" s="123">
        <f t="shared" ref="CF791" si="15240">X791/X808</f>
        <v>6.5501183296434839E-2</v>
      </c>
      <c r="CG791" s="124">
        <f t="shared" ref="CG791" si="15241">Y791/Y808</f>
        <v>4.5370370370370373E-2</v>
      </c>
      <c r="CH791" s="125">
        <f t="shared" ref="CH791" si="15242">Z791/Z808</f>
        <v>5.7476190476190479E-2</v>
      </c>
      <c r="CI791" s="123">
        <f t="shared" ref="CI791" si="15243">AA791/AA808</f>
        <v>5.5577290405725725E-2</v>
      </c>
      <c r="CJ791" s="129">
        <f t="shared" ref="CJ791" si="15244">AB791/AB808</f>
        <v>5.6918482382281428E-2</v>
      </c>
      <c r="CK791" s="130">
        <f t="shared" ref="CK791" si="15245">AC791/AC808</f>
        <v>5.686507796272082E-2</v>
      </c>
    </row>
    <row r="792" spans="1:89" ht="13.8" thickTop="1" x14ac:dyDescent="0.25">
      <c r="A792" s="139" t="s">
        <v>24</v>
      </c>
      <c r="B792" s="194">
        <v>1829</v>
      </c>
      <c r="C792" s="188">
        <v>1633</v>
      </c>
      <c r="D792" s="189">
        <v>910</v>
      </c>
      <c r="E792" s="190">
        <v>552</v>
      </c>
      <c r="F792" s="187">
        <v>1085</v>
      </c>
      <c r="G792" s="191">
        <v>671</v>
      </c>
      <c r="H792" s="189">
        <v>2360</v>
      </c>
      <c r="I792" s="190">
        <v>1760</v>
      </c>
      <c r="J792" s="187">
        <v>158</v>
      </c>
      <c r="K792" s="191">
        <v>431</v>
      </c>
      <c r="L792" s="189">
        <v>369</v>
      </c>
      <c r="M792" s="187">
        <v>1316</v>
      </c>
      <c r="N792" s="192">
        <v>1789</v>
      </c>
      <c r="O792" s="195">
        <v>2242</v>
      </c>
      <c r="P792" s="187">
        <v>1136</v>
      </c>
      <c r="Q792" s="191">
        <v>541</v>
      </c>
      <c r="R792" s="189">
        <v>1684</v>
      </c>
      <c r="S792" s="190">
        <v>1165</v>
      </c>
      <c r="T792" s="187">
        <v>156</v>
      </c>
      <c r="U792" s="191">
        <v>161</v>
      </c>
      <c r="V792" s="189">
        <v>642</v>
      </c>
      <c r="W792" s="196">
        <v>1942</v>
      </c>
      <c r="X792" s="187">
        <v>960</v>
      </c>
      <c r="Y792" s="191">
        <v>272</v>
      </c>
      <c r="Z792" s="189">
        <v>2723</v>
      </c>
      <c r="AA792" s="187">
        <v>2531</v>
      </c>
      <c r="AB792" s="162">
        <f t="shared" si="15024"/>
        <v>15801</v>
      </c>
      <c r="AC792" s="165">
        <f t="shared" si="15055"/>
        <v>15217</v>
      </c>
      <c r="AE792" s="254" t="str">
        <f>$AE$17</f>
        <v>17:00 - 17:59</v>
      </c>
      <c r="AF792" s="120">
        <f t="shared" ref="AF792:AO794" si="15246">SUMIF($A$9:$A$32,$AE792,B$784:B$807)</f>
        <v>1955</v>
      </c>
      <c r="AG792" s="177">
        <f t="shared" si="15246"/>
        <v>1981</v>
      </c>
      <c r="AH792" s="121">
        <f t="shared" si="15246"/>
        <v>709</v>
      </c>
      <c r="AI792" s="172">
        <f t="shared" si="15246"/>
        <v>809</v>
      </c>
      <c r="AJ792" s="120">
        <f t="shared" si="15246"/>
        <v>926</v>
      </c>
      <c r="AK792" s="122">
        <f t="shared" si="15246"/>
        <v>1135</v>
      </c>
      <c r="AL792" s="121">
        <f t="shared" si="15246"/>
        <v>2340</v>
      </c>
      <c r="AM792" s="172">
        <f t="shared" si="15246"/>
        <v>2875</v>
      </c>
      <c r="AN792" s="120">
        <f t="shared" si="15246"/>
        <v>429</v>
      </c>
      <c r="AO792" s="122">
        <f t="shared" si="15246"/>
        <v>292</v>
      </c>
      <c r="AP792" s="121">
        <f t="shared" ref="AP792:AY794" si="15247">SUMIF($A$9:$A$32,$AE792,L$784:L$807)</f>
        <v>1284</v>
      </c>
      <c r="AQ792" s="120">
        <f t="shared" si="15247"/>
        <v>922</v>
      </c>
      <c r="AR792" s="171">
        <f t="shared" si="15247"/>
        <v>2195</v>
      </c>
      <c r="AS792" s="173">
        <f t="shared" si="15247"/>
        <v>1849</v>
      </c>
      <c r="AT792" s="120">
        <f t="shared" si="15247"/>
        <v>1136</v>
      </c>
      <c r="AU792" s="122">
        <f t="shared" si="15247"/>
        <v>1023</v>
      </c>
      <c r="AV792" s="121">
        <f t="shared" si="15247"/>
        <v>1559</v>
      </c>
      <c r="AW792" s="172">
        <f t="shared" si="15247"/>
        <v>1834</v>
      </c>
      <c r="AX792" s="120">
        <f t="shared" si="15247"/>
        <v>257</v>
      </c>
      <c r="AY792" s="122">
        <f t="shared" si="15247"/>
        <v>234</v>
      </c>
      <c r="AZ792" s="121">
        <f t="shared" ref="AZ792:BE794" si="15248">SUMIF($A$9:$A$32,$AE792,V$784:V$807)</f>
        <v>1447</v>
      </c>
      <c r="BA792" s="172">
        <f t="shared" si="15248"/>
        <v>1734</v>
      </c>
      <c r="BB792" s="120">
        <f t="shared" si="15248"/>
        <v>840</v>
      </c>
      <c r="BC792" s="122">
        <f t="shared" si="15248"/>
        <v>495</v>
      </c>
      <c r="BD792" s="21">
        <f t="shared" si="15248"/>
        <v>2942</v>
      </c>
      <c r="BE792" s="176">
        <f t="shared" si="15248"/>
        <v>3138</v>
      </c>
      <c r="BF792" s="162">
        <f>AF792+AH792+AJ792+AL792+AN792+AP792+AR792+AT792+AV792+AX792+AZ792+BB792+BD792</f>
        <v>18019</v>
      </c>
      <c r="BG792" s="163">
        <f>AG792+AI792+AK792+AM792+AO792+AQ792+AS792+AU792+AW792+AY792+BA792+BC792+BE792</f>
        <v>18321</v>
      </c>
      <c r="BI792" s="139" t="s">
        <v>24</v>
      </c>
      <c r="BJ792" s="123">
        <f>B792/B808</f>
        <v>6.7485794406316871E-2</v>
      </c>
      <c r="BK792" s="124">
        <f t="shared" ref="BK792" si="15249">C792/C808</f>
        <v>6.1750803554547172E-2</v>
      </c>
      <c r="BL792" s="125">
        <f t="shared" ref="BL792" si="15250">D792/D808</f>
        <v>7.2073499128781873E-2</v>
      </c>
      <c r="BM792" s="126">
        <f t="shared" ref="BM792" si="15251">E792/E808</f>
        <v>4.8733115564580209E-2</v>
      </c>
      <c r="BN792" s="123">
        <f t="shared" ref="BN792" si="15252">F792/F808</f>
        <v>7.2241827019109126E-2</v>
      </c>
      <c r="BO792" s="124">
        <f t="shared" ref="BO792" si="15253">G792/G808</f>
        <v>4.5340901412257585E-2</v>
      </c>
      <c r="BP792" s="125">
        <f t="shared" ref="BP792" si="15254">H792/H808</f>
        <v>6.7892178015592192E-2</v>
      </c>
      <c r="BQ792" s="126">
        <f t="shared" ref="BQ792" si="15255">I792/I808</f>
        <v>5.0213980028530669E-2</v>
      </c>
      <c r="BR792" s="123">
        <f t="shared" ref="BR792" si="15256">J792/J808</f>
        <v>3.6388760939659141E-2</v>
      </c>
      <c r="BS792" s="124">
        <f t="shared" ref="BS792" si="15257">K792/K808</f>
        <v>9.4352014010507884E-2</v>
      </c>
      <c r="BT792" s="125">
        <f t="shared" ref="BT792" si="15258">L792/L808</f>
        <v>2.8178694158075602E-2</v>
      </c>
      <c r="BU792" s="123">
        <f t="shared" ref="BU792" si="15259">M792/M808</f>
        <v>8.136515395078521E-2</v>
      </c>
      <c r="BV792" s="127">
        <f t="shared" ref="BV792" si="15260">N792/N808</f>
        <v>5.7750661759958681E-2</v>
      </c>
      <c r="BW792" s="128">
        <f t="shared" ref="BW792" si="15261">O792/O808</f>
        <v>7.3905590717299574E-2</v>
      </c>
      <c r="BX792" s="123">
        <f t="shared" ref="BX792" si="15262">P792/P808</f>
        <v>6.8236424795771258E-2</v>
      </c>
      <c r="BY792" s="124">
        <f t="shared" ref="BY792" si="15263">Q792/Q808</f>
        <v>3.7613849683654312E-2</v>
      </c>
      <c r="BZ792" s="125">
        <f t="shared" ref="BZ792" si="15264">R792/R808</f>
        <v>7.0442566719651975E-2</v>
      </c>
      <c r="CA792" s="126">
        <f t="shared" ref="CA792" si="15265">S792/S808</f>
        <v>5.1780079114627314E-2</v>
      </c>
      <c r="CB792" s="123">
        <f t="shared" ref="CB792" si="15266">T792/T808</f>
        <v>4.9744897959183673E-2</v>
      </c>
      <c r="CC792" s="124">
        <f t="shared" ref="CC792" si="15267">U792/U808</f>
        <v>4.756277695716396E-2</v>
      </c>
      <c r="CD792" s="125">
        <f t="shared" ref="CD792" si="15268">V792/V808</f>
        <v>3.3594976452119306E-2</v>
      </c>
      <c r="CE792" s="126">
        <f t="shared" ref="CE792" si="15269">W792/W808</f>
        <v>7.5347249165826025E-2</v>
      </c>
      <c r="CF792" s="123">
        <f t="shared" ref="CF792" si="15270">X792/X808</f>
        <v>7.3288037254752275E-2</v>
      </c>
      <c r="CG792" s="124">
        <f t="shared" ref="CG792" si="15271">Y792/Y808</f>
        <v>4.1975308641975309E-2</v>
      </c>
      <c r="CH792" s="125">
        <f t="shared" ref="CH792" si="15272">Z792/Z808</f>
        <v>6.483333333333334E-2</v>
      </c>
      <c r="CI792" s="123">
        <f t="shared" ref="CI792" si="15273">AA792/AA808</f>
        <v>5.8246841414862034E-2</v>
      </c>
      <c r="CJ792" s="129">
        <f t="shared" ref="CJ792" si="15274">AB792/AB808</f>
        <v>6.1765602645589508E-2</v>
      </c>
      <c r="CK792" s="130">
        <f t="shared" ref="CK792" si="15275">AC792/AC808</f>
        <v>5.9751131843579809E-2</v>
      </c>
    </row>
    <row r="793" spans="1:89" x14ac:dyDescent="0.25">
      <c r="A793" s="131" t="s">
        <v>25</v>
      </c>
      <c r="B793" s="197">
        <v>1934</v>
      </c>
      <c r="C793" s="181">
        <v>1689</v>
      </c>
      <c r="D793" s="182">
        <v>1031</v>
      </c>
      <c r="E793" s="183">
        <v>591</v>
      </c>
      <c r="F793" s="180">
        <v>1019</v>
      </c>
      <c r="G793" s="184">
        <v>636</v>
      </c>
      <c r="H793" s="182">
        <v>2593</v>
      </c>
      <c r="I793" s="183">
        <v>2028</v>
      </c>
      <c r="J793" s="180">
        <v>220</v>
      </c>
      <c r="K793" s="181">
        <v>378</v>
      </c>
      <c r="L793" s="182">
        <v>513</v>
      </c>
      <c r="M793" s="180">
        <v>1445</v>
      </c>
      <c r="N793" s="185">
        <v>1750</v>
      </c>
      <c r="O793" s="198">
        <v>2188</v>
      </c>
      <c r="P793" s="180">
        <v>1398</v>
      </c>
      <c r="Q793" s="181">
        <v>699</v>
      </c>
      <c r="R793" s="182">
        <v>1705</v>
      </c>
      <c r="S793" s="183">
        <v>1218</v>
      </c>
      <c r="T793" s="189">
        <v>134</v>
      </c>
      <c r="U793" s="180">
        <v>178</v>
      </c>
      <c r="V793" s="182">
        <v>854</v>
      </c>
      <c r="W793" s="199">
        <v>2396</v>
      </c>
      <c r="X793" s="180">
        <v>896</v>
      </c>
      <c r="Y793" s="184">
        <v>321</v>
      </c>
      <c r="Z793" s="182">
        <v>2757</v>
      </c>
      <c r="AA793" s="180">
        <v>2896</v>
      </c>
      <c r="AB793" s="162">
        <f t="shared" si="15024"/>
        <v>16804</v>
      </c>
      <c r="AC793" s="165">
        <f t="shared" si="15055"/>
        <v>16663</v>
      </c>
      <c r="AE793" s="256" t="str">
        <f>$AE$18</f>
        <v>18:00 - 18:59</v>
      </c>
      <c r="AF793" s="120">
        <f t="shared" si="15246"/>
        <v>1941</v>
      </c>
      <c r="AG793" s="181">
        <f t="shared" si="15246"/>
        <v>2021</v>
      </c>
      <c r="AH793" s="182">
        <f t="shared" si="15246"/>
        <v>698</v>
      </c>
      <c r="AI793" s="183">
        <f t="shared" si="15246"/>
        <v>869</v>
      </c>
      <c r="AJ793" s="180">
        <f t="shared" si="15246"/>
        <v>649</v>
      </c>
      <c r="AK793" s="184">
        <f t="shared" si="15246"/>
        <v>1173</v>
      </c>
      <c r="AL793" s="182">
        <f t="shared" si="15246"/>
        <v>2281</v>
      </c>
      <c r="AM793" s="183">
        <f t="shared" si="15246"/>
        <v>2793</v>
      </c>
      <c r="AN793" s="180">
        <f t="shared" si="15246"/>
        <v>376</v>
      </c>
      <c r="AO793" s="184">
        <f t="shared" si="15246"/>
        <v>172</v>
      </c>
      <c r="AP793" s="182">
        <f t="shared" si="15247"/>
        <v>1389</v>
      </c>
      <c r="AQ793" s="180">
        <f t="shared" si="15247"/>
        <v>700</v>
      </c>
      <c r="AR793" s="185">
        <f t="shared" si="15247"/>
        <v>2273</v>
      </c>
      <c r="AS793" s="186">
        <f t="shared" si="15247"/>
        <v>1745</v>
      </c>
      <c r="AT793" s="180">
        <f t="shared" si="15247"/>
        <v>1018</v>
      </c>
      <c r="AU793" s="184">
        <f t="shared" si="15247"/>
        <v>1030</v>
      </c>
      <c r="AV793" s="182">
        <f t="shared" si="15247"/>
        <v>1373</v>
      </c>
      <c r="AW793" s="183">
        <f t="shared" si="15247"/>
        <v>2008</v>
      </c>
      <c r="AX793" s="180">
        <f t="shared" si="15247"/>
        <v>218</v>
      </c>
      <c r="AY793" s="184">
        <f t="shared" si="15247"/>
        <v>169</v>
      </c>
      <c r="AZ793" s="182">
        <f t="shared" si="15248"/>
        <v>1732</v>
      </c>
      <c r="BA793" s="183">
        <f t="shared" si="15248"/>
        <v>1524</v>
      </c>
      <c r="BB793" s="180">
        <f t="shared" si="15248"/>
        <v>873</v>
      </c>
      <c r="BC793" s="184">
        <f t="shared" si="15248"/>
        <v>425</v>
      </c>
      <c r="BD793" s="182">
        <f t="shared" si="15248"/>
        <v>2943</v>
      </c>
      <c r="BE793" s="180">
        <f t="shared" si="15248"/>
        <v>3037</v>
      </c>
      <c r="BF793" s="164">
        <f>SUM(AF793,AH793,AJ793,AL793,AN793,AP793,AR793,AT793,AV793,AX793,AZ793,BB793,BD793)</f>
        <v>17764</v>
      </c>
      <c r="BG793" s="165">
        <f>SUM(AG793,AI793,AK793,AM793,AO793,AQ793,AS793,AU793,AW793,AY793,BA793,BC793,BE793)</f>
        <v>17666</v>
      </c>
      <c r="BI793" s="131" t="s">
        <v>25</v>
      </c>
      <c r="BJ793" s="123">
        <f>B793/B808</f>
        <v>7.1360047228986784E-2</v>
      </c>
      <c r="BK793" s="124">
        <f t="shared" ref="BK793" si="15276">C793/C808</f>
        <v>6.386840612592172E-2</v>
      </c>
      <c r="BL793" s="125">
        <f t="shared" ref="BL793" si="15277">D793/D808</f>
        <v>8.1656898463488045E-2</v>
      </c>
      <c r="BM793" s="126">
        <f t="shared" ref="BM793" si="15278">E793/E808</f>
        <v>5.2176216120773375E-2</v>
      </c>
      <c r="BN793" s="123">
        <f t="shared" ref="BN793" si="15279">F793/F808</f>
        <v>6.7847393301817702E-2</v>
      </c>
      <c r="BO793" s="124">
        <f t="shared" ref="BO793" si="15280">G793/G808</f>
        <v>4.2975876748428947E-2</v>
      </c>
      <c r="BP793" s="125">
        <f t="shared" ref="BP793" si="15281">H793/H808</f>
        <v>7.4595092201029889E-2</v>
      </c>
      <c r="BQ793" s="126">
        <f t="shared" ref="BQ793" si="15282">I793/I808</f>
        <v>5.7860199714693299E-2</v>
      </c>
      <c r="BR793" s="123">
        <f t="shared" ref="BR793" si="15283">J793/J808</f>
        <v>5.0667894979272224E-2</v>
      </c>
      <c r="BS793" s="124">
        <f t="shared" ref="BS793" si="15284">K793/K808</f>
        <v>8.2749562171628724E-2</v>
      </c>
      <c r="BT793" s="125">
        <f t="shared" ref="BT793" si="15285">L793/L808</f>
        <v>3.9175257731958762E-2</v>
      </c>
      <c r="BU793" s="123">
        <f t="shared" ref="BU793" si="15286">M793/M808</f>
        <v>8.9340917521948809E-2</v>
      </c>
      <c r="BV793" s="127">
        <f t="shared" ref="BV793" si="15287">N793/N808</f>
        <v>5.6491703789786303E-2</v>
      </c>
      <c r="BW793" s="128">
        <f t="shared" ref="BW793" si="15288">O793/O808</f>
        <v>7.2125527426160338E-2</v>
      </c>
      <c r="BX793" s="123">
        <f t="shared" ref="BX793" si="15289">P793/P808</f>
        <v>8.3974050937049502E-2</v>
      </c>
      <c r="BY793" s="124">
        <f t="shared" ref="BY793" si="15290">Q793/Q808</f>
        <v>4.859904053396371E-2</v>
      </c>
      <c r="BZ793" s="125">
        <f t="shared" ref="BZ793" si="15291">R793/R808</f>
        <v>7.1321007278507487E-2</v>
      </c>
      <c r="CA793" s="126">
        <f t="shared" ref="CA793" si="15292">S793/S808</f>
        <v>5.4135739366194056E-2</v>
      </c>
      <c r="CB793" s="123">
        <f t="shared" ref="CB793" si="15293">T793/T808</f>
        <v>4.2729591836734693E-2</v>
      </c>
      <c r="CC793" s="124">
        <f t="shared" ref="CC793" si="15294">U793/U808</f>
        <v>5.2584933530280653E-2</v>
      </c>
      <c r="CD793" s="125">
        <f t="shared" ref="CD793" si="15295">V793/V808</f>
        <v>4.4688644688644689E-2</v>
      </c>
      <c r="CE793" s="126">
        <f t="shared" ref="CE793" si="15296">W793/W808</f>
        <v>9.2961899588732827E-2</v>
      </c>
      <c r="CF793" s="123">
        <f t="shared" ref="CF793" si="15297">X793/X808</f>
        <v>6.840216810443546E-2</v>
      </c>
      <c r="CG793" s="124">
        <f t="shared" ref="CG793" si="15298">Y793/Y808</f>
        <v>4.9537037037037039E-2</v>
      </c>
      <c r="CH793" s="125">
        <f t="shared" ref="CH793" si="15299">Z793/Z808</f>
        <v>6.5642857142857142E-2</v>
      </c>
      <c r="CI793" s="123">
        <f t="shared" ref="CI793" si="15300">AA793/AA808</f>
        <v>6.6646721745334037E-2</v>
      </c>
      <c r="CJ793" s="129">
        <f t="shared" ref="CJ793" si="15301">AB793/AB808</f>
        <v>6.568629750373306E-2</v>
      </c>
      <c r="CK793" s="130">
        <f t="shared" ref="CK793" si="15302">AC793/AC808</f>
        <v>6.5429001111228915E-2</v>
      </c>
    </row>
    <row r="794" spans="1:89" ht="13.8" thickBot="1" x14ac:dyDescent="0.3">
      <c r="A794" s="139" t="s">
        <v>26</v>
      </c>
      <c r="B794" s="194">
        <v>1822</v>
      </c>
      <c r="C794" s="188">
        <v>1937</v>
      </c>
      <c r="D794" s="189">
        <v>967</v>
      </c>
      <c r="E794" s="190">
        <v>564</v>
      </c>
      <c r="F794" s="187">
        <v>960</v>
      </c>
      <c r="G794" s="191">
        <v>678</v>
      </c>
      <c r="H794" s="189">
        <v>2461</v>
      </c>
      <c r="I794" s="190">
        <v>1929</v>
      </c>
      <c r="J794" s="187">
        <v>241</v>
      </c>
      <c r="K794" s="188">
        <v>316</v>
      </c>
      <c r="L794" s="189">
        <v>553</v>
      </c>
      <c r="M794" s="187">
        <v>1517</v>
      </c>
      <c r="N794" s="192">
        <v>1849</v>
      </c>
      <c r="O794" s="195">
        <v>2200</v>
      </c>
      <c r="P794" s="187">
        <v>1296</v>
      </c>
      <c r="Q794" s="188">
        <v>913</v>
      </c>
      <c r="R794" s="189">
        <v>1654</v>
      </c>
      <c r="S794" s="190">
        <v>1382</v>
      </c>
      <c r="T794" s="187">
        <v>154</v>
      </c>
      <c r="U794" s="191">
        <v>203</v>
      </c>
      <c r="V794" s="189">
        <v>910</v>
      </c>
      <c r="W794" s="196">
        <v>1805</v>
      </c>
      <c r="X794" s="187">
        <v>798</v>
      </c>
      <c r="Y794" s="191">
        <v>360</v>
      </c>
      <c r="Z794" s="189">
        <v>2830</v>
      </c>
      <c r="AA794" s="187">
        <v>2884</v>
      </c>
      <c r="AB794" s="162">
        <f t="shared" si="15024"/>
        <v>16495</v>
      </c>
      <c r="AC794" s="165">
        <f t="shared" si="15055"/>
        <v>16688</v>
      </c>
      <c r="AE794" s="254">
        <f>$AE$19</f>
        <v>0</v>
      </c>
      <c r="AF794" s="120">
        <f t="shared" si="15246"/>
        <v>0</v>
      </c>
      <c r="AG794" s="188">
        <f t="shared" si="15246"/>
        <v>0</v>
      </c>
      <c r="AH794" s="189">
        <f t="shared" si="15246"/>
        <v>0</v>
      </c>
      <c r="AI794" s="190">
        <f t="shared" si="15246"/>
        <v>0</v>
      </c>
      <c r="AJ794" s="187">
        <f t="shared" si="15246"/>
        <v>0</v>
      </c>
      <c r="AK794" s="191">
        <f t="shared" si="15246"/>
        <v>0</v>
      </c>
      <c r="AL794" s="189">
        <f t="shared" si="15246"/>
        <v>0</v>
      </c>
      <c r="AM794" s="190">
        <f t="shared" si="15246"/>
        <v>0</v>
      </c>
      <c r="AN794" s="187">
        <f t="shared" si="15246"/>
        <v>0</v>
      </c>
      <c r="AO794" s="191">
        <f t="shared" si="15246"/>
        <v>0</v>
      </c>
      <c r="AP794" s="189">
        <f t="shared" si="15247"/>
        <v>0</v>
      </c>
      <c r="AQ794" s="187">
        <f t="shared" si="15247"/>
        <v>0</v>
      </c>
      <c r="AR794" s="192">
        <f t="shared" si="15247"/>
        <v>0</v>
      </c>
      <c r="AS794" s="193">
        <f t="shared" si="15247"/>
        <v>0</v>
      </c>
      <c r="AT794" s="187">
        <f t="shared" si="15247"/>
        <v>0</v>
      </c>
      <c r="AU794" s="191">
        <f t="shared" si="15247"/>
        <v>0</v>
      </c>
      <c r="AV794" s="189">
        <f t="shared" si="15247"/>
        <v>0</v>
      </c>
      <c r="AW794" s="190">
        <f t="shared" si="15247"/>
        <v>0</v>
      </c>
      <c r="AX794" s="187">
        <f t="shared" si="15247"/>
        <v>0</v>
      </c>
      <c r="AY794" s="191">
        <f t="shared" si="15247"/>
        <v>0</v>
      </c>
      <c r="AZ794" s="189">
        <f t="shared" si="15248"/>
        <v>0</v>
      </c>
      <c r="BA794" s="190">
        <f t="shared" si="15248"/>
        <v>0</v>
      </c>
      <c r="BB794" s="187">
        <f t="shared" si="15248"/>
        <v>0</v>
      </c>
      <c r="BC794" s="191">
        <f t="shared" si="15248"/>
        <v>0</v>
      </c>
      <c r="BD794" s="189">
        <f t="shared" si="15248"/>
        <v>0</v>
      </c>
      <c r="BE794" s="187">
        <f t="shared" si="15248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26</v>
      </c>
      <c r="BJ794" s="123">
        <f>B794/B808</f>
        <v>6.7227510884805552E-2</v>
      </c>
      <c r="BK794" s="124">
        <f t="shared" ref="BK794" si="15303">C794/C808</f>
        <v>7.3246360370580452E-2</v>
      </c>
      <c r="BL794" s="125">
        <f t="shared" ref="BL794" si="15304">D794/D808</f>
        <v>7.6587993030255028E-2</v>
      </c>
      <c r="BM794" s="126">
        <f t="shared" ref="BM794" si="15305">E794/E808</f>
        <v>4.9792531120331947E-2</v>
      </c>
      <c r="BN794" s="123">
        <f t="shared" ref="BN794" si="15306">F794/F808</f>
        <v>6.3919035887875356E-2</v>
      </c>
      <c r="BO794" s="124">
        <f t="shared" ref="BO794" si="15307">G794/G808</f>
        <v>4.581390634502331E-2</v>
      </c>
      <c r="BP794" s="125">
        <f t="shared" ref="BP794" si="15308">H794/H808</f>
        <v>7.0797733091683204E-2</v>
      </c>
      <c r="BQ794" s="126">
        <f t="shared" ref="BQ794" si="15309">I794/I808</f>
        <v>5.5035663338088445E-2</v>
      </c>
      <c r="BR794" s="123">
        <f t="shared" ref="BR794" si="15310">J794/J808</f>
        <v>5.55043758636573E-2</v>
      </c>
      <c r="BS794" s="124">
        <f t="shared" ref="BS794" si="15311">K794/K808</f>
        <v>6.9176882661996494E-2</v>
      </c>
      <c r="BT794" s="125">
        <f t="shared" ref="BT794" si="15312">L794/L808</f>
        <v>4.2229858724704084E-2</v>
      </c>
      <c r="BU794" s="123">
        <f t="shared" ref="BU794" si="15313">M794/M808</f>
        <v>9.3792506491900587E-2</v>
      </c>
      <c r="BV794" s="127">
        <f t="shared" ref="BV794" si="15314">N794/N808</f>
        <v>5.9687520175608494E-2</v>
      </c>
      <c r="BW794" s="128">
        <f t="shared" ref="BW794" si="15315">O794/O808</f>
        <v>7.2521097046413505E-2</v>
      </c>
      <c r="BX794" s="123">
        <f t="shared" ref="BX794" si="15316">P794/P808</f>
        <v>7.7847188851513691E-2</v>
      </c>
      <c r="BY794" s="124">
        <f t="shared" ref="BY794" si="15317">Q794/Q808</f>
        <v>6.3477716748939719E-2</v>
      </c>
      <c r="BZ794" s="125">
        <f t="shared" ref="BZ794" si="15318">R794/R808</f>
        <v>6.9187651635572653E-2</v>
      </c>
      <c r="CA794" s="126">
        <f t="shared" ref="CA794" si="15319">S794/S808</f>
        <v>6.1424952220098673E-2</v>
      </c>
      <c r="CB794" s="123">
        <f t="shared" ref="CB794" si="15320">T794/T808</f>
        <v>4.9107142857142856E-2</v>
      </c>
      <c r="CC794" s="124">
        <f t="shared" ref="CC794" si="15321">U794/U808</f>
        <v>5.9970457902511078E-2</v>
      </c>
      <c r="CD794" s="125">
        <f t="shared" ref="CD794" si="15322">V794/V808</f>
        <v>4.7619047619047616E-2</v>
      </c>
      <c r="CE794" s="126">
        <f t="shared" ref="CE794" si="15323">W794/W808</f>
        <v>7.0031815007371767E-2</v>
      </c>
      <c r="CF794" s="123">
        <f t="shared" ref="CF794" si="15324">X794/X808</f>
        <v>6.0920680968012828E-2</v>
      </c>
      <c r="CG794" s="124">
        <f t="shared" ref="CG794" si="15325">Y794/Y808</f>
        <v>5.5555555555555552E-2</v>
      </c>
      <c r="CH794" s="125">
        <f t="shared" ref="CH794" si="15326">Z794/Z808</f>
        <v>6.7380952380952375E-2</v>
      </c>
      <c r="CI794" s="123">
        <f t="shared" ref="CI794" si="15327">AA794/AA808</f>
        <v>6.6370561296113045E-2</v>
      </c>
      <c r="CJ794" s="129">
        <f t="shared" ref="CJ794" si="15328">AB794/AB808</f>
        <v>6.4478426405860323E-2</v>
      </c>
      <c r="CK794" s="130">
        <f t="shared" ref="CK794" si="15329">AC794/AC808</f>
        <v>6.5527166209217308E-2</v>
      </c>
    </row>
    <row r="795" spans="1:89" ht="14.4" thickTop="1" thickBot="1" x14ac:dyDescent="0.3">
      <c r="A795" s="131" t="s">
        <v>27</v>
      </c>
      <c r="B795" s="197">
        <v>1681</v>
      </c>
      <c r="C795" s="181">
        <v>1686</v>
      </c>
      <c r="D795" s="182">
        <v>742</v>
      </c>
      <c r="E795" s="183">
        <v>571</v>
      </c>
      <c r="F795" s="180">
        <v>795</v>
      </c>
      <c r="G795" s="184">
        <v>786</v>
      </c>
      <c r="H795" s="182">
        <v>2451</v>
      </c>
      <c r="I795" s="183">
        <v>2090</v>
      </c>
      <c r="J795" s="180">
        <v>309</v>
      </c>
      <c r="K795" s="181">
        <v>304</v>
      </c>
      <c r="L795" s="182">
        <v>699</v>
      </c>
      <c r="M795" s="180">
        <v>1179</v>
      </c>
      <c r="N795" s="185">
        <v>1670</v>
      </c>
      <c r="O795" s="198">
        <v>1855</v>
      </c>
      <c r="P795" s="180">
        <v>1090</v>
      </c>
      <c r="Q795" s="181">
        <v>851</v>
      </c>
      <c r="R795" s="182">
        <v>1487</v>
      </c>
      <c r="S795" s="183">
        <v>1280</v>
      </c>
      <c r="T795" s="180">
        <v>193</v>
      </c>
      <c r="U795" s="184">
        <v>131</v>
      </c>
      <c r="V795" s="182">
        <v>1194</v>
      </c>
      <c r="W795" s="199">
        <v>1523</v>
      </c>
      <c r="X795" s="180">
        <v>806</v>
      </c>
      <c r="Y795" s="184">
        <v>324</v>
      </c>
      <c r="Z795" s="182">
        <v>2646</v>
      </c>
      <c r="AA795" s="180">
        <v>3291</v>
      </c>
      <c r="AB795" s="162">
        <f t="shared" si="15024"/>
        <v>15763</v>
      </c>
      <c r="AC795" s="165">
        <f t="shared" si="15055"/>
        <v>15871</v>
      </c>
      <c r="AE795" s="251" t="s">
        <v>13</v>
      </c>
      <c r="AF795" s="14">
        <f t="shared" ref="AF795:BG795" si="15330">SUM(AF792:AF794)</f>
        <v>3896</v>
      </c>
      <c r="AG795" s="1">
        <f t="shared" si="15330"/>
        <v>4002</v>
      </c>
      <c r="AH795" s="14">
        <f t="shared" si="15330"/>
        <v>1407</v>
      </c>
      <c r="AI795" s="1">
        <f t="shared" si="15330"/>
        <v>1678</v>
      </c>
      <c r="AJ795" s="14">
        <f t="shared" si="15330"/>
        <v>1575</v>
      </c>
      <c r="AK795" s="1">
        <f t="shared" si="15330"/>
        <v>2308</v>
      </c>
      <c r="AL795" s="14">
        <f t="shared" si="15330"/>
        <v>4621</v>
      </c>
      <c r="AM795" s="1">
        <f t="shared" si="15330"/>
        <v>5668</v>
      </c>
      <c r="AN795" s="14">
        <f t="shared" si="15330"/>
        <v>805</v>
      </c>
      <c r="AO795" s="1">
        <f t="shared" si="15330"/>
        <v>464</v>
      </c>
      <c r="AP795" s="14">
        <f t="shared" si="15330"/>
        <v>2673</v>
      </c>
      <c r="AQ795" s="1">
        <f t="shared" si="15330"/>
        <v>1622</v>
      </c>
      <c r="AR795" s="14">
        <f t="shared" si="15330"/>
        <v>4468</v>
      </c>
      <c r="AS795" s="1">
        <f t="shared" si="15330"/>
        <v>3594</v>
      </c>
      <c r="AT795" s="14">
        <f t="shared" si="15330"/>
        <v>2154</v>
      </c>
      <c r="AU795" s="1">
        <f t="shared" si="15330"/>
        <v>2053</v>
      </c>
      <c r="AV795" s="14">
        <f t="shared" si="15330"/>
        <v>2932</v>
      </c>
      <c r="AW795" s="1">
        <f t="shared" si="15330"/>
        <v>3842</v>
      </c>
      <c r="AX795" s="14">
        <f t="shared" si="15330"/>
        <v>475</v>
      </c>
      <c r="AY795" s="1">
        <f t="shared" si="15330"/>
        <v>403</v>
      </c>
      <c r="AZ795" s="14">
        <f t="shared" si="15330"/>
        <v>3179</v>
      </c>
      <c r="BA795" s="1">
        <f t="shared" si="15330"/>
        <v>3258</v>
      </c>
      <c r="BB795" s="14">
        <f t="shared" si="15330"/>
        <v>1713</v>
      </c>
      <c r="BC795" s="1">
        <f t="shared" si="15330"/>
        <v>920</v>
      </c>
      <c r="BD795" s="14">
        <f t="shared" si="15330"/>
        <v>5885</v>
      </c>
      <c r="BE795" s="1">
        <f t="shared" si="15330"/>
        <v>6175</v>
      </c>
      <c r="BF795" s="166">
        <f t="shared" si="15330"/>
        <v>35783</v>
      </c>
      <c r="BG795" s="167">
        <f t="shared" si="15330"/>
        <v>35987</v>
      </c>
      <c r="BI795" s="131" t="s">
        <v>27</v>
      </c>
      <c r="BJ795" s="123">
        <f>B795/B808</f>
        <v>6.2024942808648807E-2</v>
      </c>
      <c r="BK795" s="124">
        <f t="shared" ref="BK795" si="15331">C795/C808</f>
        <v>6.375496313102666E-2</v>
      </c>
      <c r="BL795" s="125">
        <f t="shared" ref="BL795" si="15332">D795/D808</f>
        <v>5.8767622366545223E-2</v>
      </c>
      <c r="BM795" s="126">
        <f t="shared" ref="BM795" si="15333">E795/E808</f>
        <v>5.0410523527853801E-2</v>
      </c>
      <c r="BN795" s="123">
        <f t="shared" ref="BN795" si="15334">F795/F808</f>
        <v>5.2932951594646782E-2</v>
      </c>
      <c r="BO795" s="124">
        <f t="shared" ref="BO795" si="15335">G795/G808</f>
        <v>5.3111696736265965E-2</v>
      </c>
      <c r="BP795" s="125">
        <f t="shared" ref="BP795" si="15336">H795/H808</f>
        <v>7.051005437127815E-2</v>
      </c>
      <c r="BQ795" s="126">
        <f t="shared" ref="BQ795" si="15337">I795/I808</f>
        <v>5.9629101283880173E-2</v>
      </c>
      <c r="BR795" s="123">
        <f t="shared" ref="BR795" si="15338">J795/J808</f>
        <v>7.116536158452326E-2</v>
      </c>
      <c r="BS795" s="124">
        <f t="shared" ref="BS795" si="15339">K795/K808</f>
        <v>6.6549912434325745E-2</v>
      </c>
      <c r="BT795" s="125">
        <f t="shared" ref="BT795" si="15340">L795/L808</f>
        <v>5.3379152348224511E-2</v>
      </c>
      <c r="BU795" s="123">
        <f t="shared" ref="BU795" si="15341">M795/M808</f>
        <v>7.2894769382960301E-2</v>
      </c>
      <c r="BV795" s="127">
        <f t="shared" ref="BV795" si="15342">N795/N808</f>
        <v>5.3909225902253215E-2</v>
      </c>
      <c r="BW795" s="128">
        <f t="shared" ref="BW795" si="15343">O795/O808</f>
        <v>6.1148470464135019E-2</v>
      </c>
      <c r="BX795" s="123">
        <f t="shared" ref="BX795" si="15344">P795/P808</f>
        <v>6.5473330129745308E-2</v>
      </c>
      <c r="BY795" s="124">
        <f t="shared" ref="BY795" si="15345">Q795/Q808</f>
        <v>5.9167072238058817E-2</v>
      </c>
      <c r="BZ795" s="125">
        <f t="shared" ref="BZ795" si="15346">R795/R808</f>
        <v>6.2201957667531164E-2</v>
      </c>
      <c r="CA795" s="126">
        <f t="shared" ref="CA795" si="15347">S795/S808</f>
        <v>5.6891417396328726E-2</v>
      </c>
      <c r="CB795" s="123">
        <f t="shared" ref="CB795" si="15348">T795/T808</f>
        <v>6.1543367346938778E-2</v>
      </c>
      <c r="CC795" s="124">
        <f t="shared" ref="CC795" si="15349">U795/U808</f>
        <v>3.8700147710487444E-2</v>
      </c>
      <c r="CD795" s="125">
        <f t="shared" ref="CD795" si="15350">V795/V808</f>
        <v>6.2480376766091049E-2</v>
      </c>
      <c r="CE795" s="126">
        <f t="shared" ref="CE795" si="15351">W795/W808</f>
        <v>5.9090556374641112E-2</v>
      </c>
      <c r="CF795" s="123">
        <f t="shared" ref="CF795" si="15352">X795/X808</f>
        <v>6.1531414611802428E-2</v>
      </c>
      <c r="CG795" s="124">
        <f t="shared" ref="CG795" si="15353">Y795/Y808</f>
        <v>0.05</v>
      </c>
      <c r="CH795" s="125">
        <f t="shared" ref="CH795" si="15354">Z795/Z808</f>
        <v>6.3E-2</v>
      </c>
      <c r="CI795" s="123">
        <f t="shared" ref="CI795" si="15355">AA795/AA808</f>
        <v>7.5737003198858538E-2</v>
      </c>
      <c r="CJ795" s="129">
        <f t="shared" ref="CJ795" si="15356">AB795/AB808</f>
        <v>6.1617061863326841E-2</v>
      </c>
      <c r="CK795" s="130">
        <f t="shared" ref="CK795" si="15357">AC795/AC808</f>
        <v>6.231913080695637E-2</v>
      </c>
    </row>
    <row r="796" spans="1:89" ht="13.8" thickTop="1" x14ac:dyDescent="0.25">
      <c r="A796" s="139" t="s">
        <v>28</v>
      </c>
      <c r="B796" s="194">
        <v>1887</v>
      </c>
      <c r="C796" s="188">
        <v>1815</v>
      </c>
      <c r="D796" s="189">
        <v>720</v>
      </c>
      <c r="E796" s="190">
        <v>715</v>
      </c>
      <c r="F796" s="187">
        <v>904</v>
      </c>
      <c r="G796" s="191">
        <v>1029</v>
      </c>
      <c r="H796" s="189">
        <v>2254</v>
      </c>
      <c r="I796" s="190">
        <v>2495</v>
      </c>
      <c r="J796" s="187">
        <v>361</v>
      </c>
      <c r="K796" s="188">
        <v>267</v>
      </c>
      <c r="L796" s="189">
        <v>1112</v>
      </c>
      <c r="M796" s="187">
        <v>1099</v>
      </c>
      <c r="N796" s="192">
        <v>2242</v>
      </c>
      <c r="O796" s="195">
        <v>1848</v>
      </c>
      <c r="P796" s="187">
        <v>1289</v>
      </c>
      <c r="Q796" s="188">
        <v>811</v>
      </c>
      <c r="R796" s="189">
        <v>1584</v>
      </c>
      <c r="S796" s="190">
        <v>1585</v>
      </c>
      <c r="T796" s="187">
        <v>206</v>
      </c>
      <c r="U796" s="191">
        <v>140</v>
      </c>
      <c r="V796" s="189">
        <v>1427</v>
      </c>
      <c r="W796" s="196">
        <v>1640</v>
      </c>
      <c r="X796" s="187">
        <v>826</v>
      </c>
      <c r="Y796" s="191">
        <v>354</v>
      </c>
      <c r="Z796" s="189">
        <v>2884</v>
      </c>
      <c r="AA796" s="187">
        <v>3016</v>
      </c>
      <c r="AB796" s="162">
        <f t="shared" si="15024"/>
        <v>17696</v>
      </c>
      <c r="AC796" s="165">
        <f t="shared" si="15055"/>
        <v>16814</v>
      </c>
      <c r="BI796" s="139" t="s">
        <v>28</v>
      </c>
      <c r="BJ796" s="123">
        <f>B796/B808</f>
        <v>6.9625857870267871E-2</v>
      </c>
      <c r="BK796" s="124">
        <f t="shared" ref="BK796" si="15358">C796/C808</f>
        <v>6.8633011911514469E-2</v>
      </c>
      <c r="BL796" s="125">
        <f t="shared" ref="BL796" si="15359">D796/D808</f>
        <v>5.7025186123871377E-2</v>
      </c>
      <c r="BM796" s="126">
        <f t="shared" ref="BM796" si="15360">E796/E808</f>
        <v>6.3123510196874719E-2</v>
      </c>
      <c r="BN796" s="123">
        <f t="shared" ref="BN796" si="15361">F796/F808</f>
        <v>6.0190425461082629E-2</v>
      </c>
      <c r="BO796" s="124">
        <f t="shared" ref="BO796" si="15362">G796/G808</f>
        <v>6.9531725116561929E-2</v>
      </c>
      <c r="BP796" s="125">
        <f t="shared" ref="BP796" si="15363">H796/H808</f>
        <v>6.4842783579298638E-2</v>
      </c>
      <c r="BQ796" s="126">
        <f t="shared" ref="BQ796" si="15364">I796/I808</f>
        <v>7.1184022824536383E-2</v>
      </c>
      <c r="BR796" s="123">
        <f t="shared" ref="BR796" si="15365">J796/J808</f>
        <v>8.3141409488714874E-2</v>
      </c>
      <c r="BS796" s="124">
        <f t="shared" ref="BS796" si="15366">K796/K808</f>
        <v>5.8450087565674255E-2</v>
      </c>
      <c r="BT796" s="125">
        <f t="shared" ref="BT796" si="15367">L796/L808</f>
        <v>8.4917907598319964E-2</v>
      </c>
      <c r="BU796" s="123">
        <f t="shared" ref="BU796" si="15368">M796/M808</f>
        <v>6.7948559416347226E-2</v>
      </c>
      <c r="BV796" s="127">
        <f t="shared" ref="BV796" si="15369">N796/N808</f>
        <v>7.2373942798114793E-2</v>
      </c>
      <c r="BW796" s="128">
        <f t="shared" ref="BW796" si="15370">O796/O808</f>
        <v>6.091772151898734E-2</v>
      </c>
      <c r="BX796" s="123">
        <f t="shared" ref="BX796" si="15371">P796/P808</f>
        <v>7.7426717924074961E-2</v>
      </c>
      <c r="BY796" s="124">
        <f t="shared" ref="BY796" si="15372">Q796/Q808</f>
        <v>5.6386011263296947E-2</v>
      </c>
      <c r="BZ796" s="125">
        <f t="shared" ref="BZ796" si="15373">R796/R808</f>
        <v>6.62595164393876E-2</v>
      </c>
      <c r="CA796" s="126">
        <f t="shared" ref="CA796" si="15374">S796/S808</f>
        <v>7.0447575447797686E-2</v>
      </c>
      <c r="CB796" s="123">
        <f t="shared" ref="CB796" si="15375">T796/T808</f>
        <v>6.5688775510204078E-2</v>
      </c>
      <c r="CC796" s="124">
        <f t="shared" ref="CC796" si="15376">U796/U808</f>
        <v>4.1358936484490398E-2</v>
      </c>
      <c r="CD796" s="125">
        <f t="shared" ref="CD796" si="15377">V796/V808</f>
        <v>7.4672946101517534E-2</v>
      </c>
      <c r="CE796" s="126">
        <f t="shared" ref="CE796" si="15378">W796/W808</f>
        <v>6.3630014743540006E-2</v>
      </c>
      <c r="CF796" s="123">
        <f t="shared" ref="CF796" si="15379">X796/X808</f>
        <v>6.3058248721276439E-2</v>
      </c>
      <c r="CG796" s="124">
        <f t="shared" ref="CG796" si="15380">Y796/Y808</f>
        <v>5.4629629629629632E-2</v>
      </c>
      <c r="CH796" s="125">
        <f t="shared" ref="CH796" si="15381">Z796/Z808</f>
        <v>6.8666666666666668E-2</v>
      </c>
      <c r="CI796" s="123">
        <f t="shared" ref="CI796" si="15382">AA796/AA808</f>
        <v>6.9408326237544019E-2</v>
      </c>
      <c r="CJ796" s="129">
        <f t="shared" ref="CJ796" si="15383">AB796/AB808</f>
        <v>6.917309691895146E-2</v>
      </c>
      <c r="CK796" s="130">
        <f t="shared" ref="CK796" si="15384">AC796/AC808</f>
        <v>6.6021918303078853E-2</v>
      </c>
    </row>
    <row r="797" spans="1:89" x14ac:dyDescent="0.25">
      <c r="A797" s="131" t="s">
        <v>29</v>
      </c>
      <c r="B797" s="197">
        <v>1966</v>
      </c>
      <c r="C797" s="181">
        <v>2372</v>
      </c>
      <c r="D797" s="182">
        <v>746</v>
      </c>
      <c r="E797" s="183">
        <v>861</v>
      </c>
      <c r="F797" s="180">
        <v>889</v>
      </c>
      <c r="G797" s="184">
        <v>1254</v>
      </c>
      <c r="H797" s="182">
        <v>2389</v>
      </c>
      <c r="I797" s="183">
        <v>2845</v>
      </c>
      <c r="J797" s="180">
        <v>459</v>
      </c>
      <c r="K797" s="181">
        <v>268</v>
      </c>
      <c r="L797" s="182">
        <v>1311</v>
      </c>
      <c r="M797" s="180">
        <v>848</v>
      </c>
      <c r="N797" s="185">
        <v>2542</v>
      </c>
      <c r="O797" s="198">
        <v>1810</v>
      </c>
      <c r="P797" s="180">
        <v>1383</v>
      </c>
      <c r="Q797" s="181">
        <v>908</v>
      </c>
      <c r="R797" s="182">
        <v>1629</v>
      </c>
      <c r="S797" s="183">
        <v>1692</v>
      </c>
      <c r="T797" s="180">
        <v>347</v>
      </c>
      <c r="U797" s="184">
        <v>148</v>
      </c>
      <c r="V797" s="182">
        <v>1495</v>
      </c>
      <c r="W797" s="199">
        <v>1714</v>
      </c>
      <c r="X797" s="180">
        <v>860</v>
      </c>
      <c r="Y797" s="184">
        <v>448</v>
      </c>
      <c r="Z797" s="182">
        <v>3181</v>
      </c>
      <c r="AA797" s="180">
        <v>3565</v>
      </c>
      <c r="AB797" s="162">
        <f t="shared" si="15024"/>
        <v>19197</v>
      </c>
      <c r="AC797" s="165">
        <f t="shared" si="15055"/>
        <v>18733</v>
      </c>
      <c r="BI797" s="131" t="s">
        <v>29</v>
      </c>
      <c r="BJ797" s="123">
        <f>B797/B808</f>
        <v>7.2540771898752854E-2</v>
      </c>
      <c r="BK797" s="124">
        <f t="shared" ref="BK797" si="15385">C797/C808</f>
        <v>8.9695594630364903E-2</v>
      </c>
      <c r="BL797" s="125">
        <f t="shared" ref="BL797" si="15386">D797/D808</f>
        <v>5.9084428956122287E-2</v>
      </c>
      <c r="BM797" s="126">
        <f t="shared" ref="BM797" si="15387">E797/E808</f>
        <v>7.6013066125187601E-2</v>
      </c>
      <c r="BN797" s="123">
        <f t="shared" ref="BN797" si="15388">F797/F808</f>
        <v>5.919169052533458E-2</v>
      </c>
      <c r="BO797" s="124">
        <f t="shared" ref="BO797" si="15389">G797/G808</f>
        <v>8.4735455098317453E-2</v>
      </c>
      <c r="BP797" s="125">
        <f t="shared" ref="BP797" si="15390">H797/H808</f>
        <v>6.8726446304766833E-2</v>
      </c>
      <c r="BQ797" s="126">
        <f t="shared" ref="BQ797" si="15391">I797/I808</f>
        <v>8.1169757489300998E-2</v>
      </c>
      <c r="BR797" s="123">
        <f t="shared" ref="BR797" si="15392">J797/J808</f>
        <v>0.10571165361584524</v>
      </c>
      <c r="BS797" s="124">
        <f t="shared" ref="BS797" si="15393">K797/K808</f>
        <v>5.8669001751313482E-2</v>
      </c>
      <c r="BT797" s="125">
        <f t="shared" ref="BT797" si="15394">L797/L808</f>
        <v>0.10011454753722795</v>
      </c>
      <c r="BU797" s="123">
        <f t="shared" ref="BU797" si="15395">M797/M808</f>
        <v>5.2429825646098674E-2</v>
      </c>
      <c r="BV797" s="127">
        <f t="shared" ref="BV797" si="15396">N797/N808</f>
        <v>8.2058234876363878E-2</v>
      </c>
      <c r="BW797" s="128">
        <f t="shared" ref="BW797" si="15397">O797/O808</f>
        <v>5.9665084388185657E-2</v>
      </c>
      <c r="BX797" s="123">
        <f t="shared" ref="BX797" si="15398">P797/P808</f>
        <v>8.3073041806823636E-2</v>
      </c>
      <c r="BY797" s="124">
        <f t="shared" ref="BY797" si="15399">Q797/Q808</f>
        <v>6.3130084127094491E-2</v>
      </c>
      <c r="BZ797" s="125">
        <f t="shared" ref="BZ797" si="15400">R797/R808</f>
        <v>6.814188906550657E-2</v>
      </c>
      <c r="CA797" s="126">
        <f t="shared" ref="CA797" si="15401">S797/S808</f>
        <v>7.5203342370772031E-2</v>
      </c>
      <c r="CB797" s="123">
        <f t="shared" ref="CB797" si="15402">T797/T808</f>
        <v>0.11065051020408163</v>
      </c>
      <c r="CC797" s="124">
        <f t="shared" ref="CC797" si="15403">U797/U808</f>
        <v>4.3722304283604137E-2</v>
      </c>
      <c r="CD797" s="125">
        <f t="shared" ref="CD797" si="15404">V797/V808</f>
        <v>7.8231292517006806E-2</v>
      </c>
      <c r="CE797" s="126">
        <f t="shared" ref="CE797" si="15405">W797/W808</f>
        <v>6.6501125164894856E-2</v>
      </c>
      <c r="CF797" s="123">
        <f t="shared" ref="CF797" si="15406">X797/X808</f>
        <v>6.5653866707382241E-2</v>
      </c>
      <c r="CG797" s="124">
        <f t="shared" ref="CG797" si="15407">Y797/Y808</f>
        <v>6.9135802469135796E-2</v>
      </c>
      <c r="CH797" s="125">
        <f t="shared" ref="CH797" si="15408">Z797/Z808</f>
        <v>7.5738095238095243E-2</v>
      </c>
      <c r="CI797" s="123">
        <f t="shared" ref="CI797" si="15409">AA797/AA808</f>
        <v>8.2042666789404639E-2</v>
      </c>
      <c r="CJ797" s="129">
        <f t="shared" ref="CJ797" si="15410">AB797/AB808</f>
        <v>7.50404578183268E-2</v>
      </c>
      <c r="CK797" s="130">
        <f t="shared" ref="CK797" si="15411">AC797/AC808</f>
        <v>7.3557071224668494E-2</v>
      </c>
    </row>
    <row r="798" spans="1:89" x14ac:dyDescent="0.25">
      <c r="A798" s="139" t="s">
        <v>30</v>
      </c>
      <c r="B798" s="280">
        <v>1955</v>
      </c>
      <c r="C798" s="267">
        <v>1981</v>
      </c>
      <c r="D798" s="268">
        <v>709</v>
      </c>
      <c r="E798" s="269">
        <v>809</v>
      </c>
      <c r="F798" s="266">
        <v>926</v>
      </c>
      <c r="G798" s="270">
        <v>1135</v>
      </c>
      <c r="H798" s="268">
        <v>2340</v>
      </c>
      <c r="I798" s="269">
        <v>2875</v>
      </c>
      <c r="J798" s="266">
        <v>429</v>
      </c>
      <c r="K798" s="267">
        <v>292</v>
      </c>
      <c r="L798" s="268">
        <v>1284</v>
      </c>
      <c r="M798" s="266">
        <v>922</v>
      </c>
      <c r="N798" s="271">
        <v>2195</v>
      </c>
      <c r="O798" s="281">
        <v>1849</v>
      </c>
      <c r="P798" s="266">
        <v>1136</v>
      </c>
      <c r="Q798" s="267">
        <v>1023</v>
      </c>
      <c r="R798" s="268">
        <v>1559</v>
      </c>
      <c r="S798" s="269">
        <v>1834</v>
      </c>
      <c r="T798" s="266">
        <v>257</v>
      </c>
      <c r="U798" s="270">
        <v>234</v>
      </c>
      <c r="V798" s="268">
        <v>1447</v>
      </c>
      <c r="W798" s="282">
        <v>1734</v>
      </c>
      <c r="X798" s="266">
        <v>840</v>
      </c>
      <c r="Y798" s="270">
        <v>495</v>
      </c>
      <c r="Z798" s="268">
        <v>2942</v>
      </c>
      <c r="AA798" s="266">
        <v>3138</v>
      </c>
      <c r="AB798" s="162">
        <f t="shared" si="15024"/>
        <v>18019</v>
      </c>
      <c r="AC798" s="165">
        <f t="shared" si="15055"/>
        <v>18321</v>
      </c>
      <c r="BI798" s="139" t="s">
        <v>30</v>
      </c>
      <c r="BJ798" s="123">
        <f>B798/B808</f>
        <v>7.213489779352078E-2</v>
      </c>
      <c r="BK798" s="124">
        <f t="shared" ref="BK798" si="15412">C798/C808</f>
        <v>7.4910190962374737E-2</v>
      </c>
      <c r="BL798" s="125">
        <f t="shared" ref="BL798" si="15413">D798/D808</f>
        <v>5.615396800253445E-2</v>
      </c>
      <c r="BM798" s="126">
        <f t="shared" ref="BM798" si="15414">E798/E808</f>
        <v>7.1422265383596722E-2</v>
      </c>
      <c r="BN798" s="123">
        <f t="shared" ref="BN798" si="15415">F798/F808</f>
        <v>6.165523670017977E-2</v>
      </c>
      <c r="BO798" s="124">
        <f t="shared" ref="BO798" si="15416">G798/G808</f>
        <v>7.6694371241300088E-2</v>
      </c>
      <c r="BP798" s="125">
        <f t="shared" ref="BP798" si="15417">H798/H808</f>
        <v>6.7316820574782082E-2</v>
      </c>
      <c r="BQ798" s="126">
        <f t="shared" ref="BQ798" si="15418">I798/I808</f>
        <v>8.2025677603423677E-2</v>
      </c>
      <c r="BR798" s="123">
        <f t="shared" ref="BR798" si="15419">J798/J808</f>
        <v>9.880239520958084E-2</v>
      </c>
      <c r="BS798" s="124">
        <f t="shared" ref="BS798" si="15420">K798/K808</f>
        <v>6.3922942206654995E-2</v>
      </c>
      <c r="BT798" s="125">
        <f t="shared" ref="BT798" si="15421">L798/L808</f>
        <v>9.8052691867124855E-2</v>
      </c>
      <c r="BU798" s="123">
        <f t="shared" ref="BU798" si="15422">M798/M808</f>
        <v>5.7005069865215779E-2</v>
      </c>
      <c r="BV798" s="127">
        <f t="shared" ref="BV798" si="15423">N798/N808</f>
        <v>7.0856737039189099E-2</v>
      </c>
      <c r="BW798" s="128">
        <f t="shared" ref="BW798" si="15424">O798/O808</f>
        <v>6.0950685654008442E-2</v>
      </c>
      <c r="BX798" s="123">
        <f t="shared" ref="BX798" si="15425">P798/P808</f>
        <v>6.8236424795771258E-2</v>
      </c>
      <c r="BY798" s="124">
        <f t="shared" ref="BY798" si="15426">Q798/Q808</f>
        <v>7.1125634429534873E-2</v>
      </c>
      <c r="BZ798" s="125">
        <f t="shared" ref="BZ798" si="15427">R798/R808</f>
        <v>6.5213753869321503E-2</v>
      </c>
      <c r="CA798" s="126">
        <f t="shared" ref="CA798" si="15428">S798/S808</f>
        <v>8.1514733988177254E-2</v>
      </c>
      <c r="CB798" s="123">
        <f t="shared" ref="CB798" si="15429">T798/T808</f>
        <v>8.1951530612244902E-2</v>
      </c>
      <c r="CC798" s="124">
        <f t="shared" ref="CC798" si="15430">U798/U808</f>
        <v>6.912850812407681E-2</v>
      </c>
      <c r="CD798" s="125">
        <f t="shared" ref="CD798" si="15431">V798/V808</f>
        <v>7.571951857666144E-2</v>
      </c>
      <c r="CE798" s="126">
        <f t="shared" ref="CE798" si="15432">W798/W808</f>
        <v>6.727710095445022E-2</v>
      </c>
      <c r="CF798" s="123">
        <f t="shared" ref="CF798" si="15433">X798/X808</f>
        <v>6.4127032597908237E-2</v>
      </c>
      <c r="CG798" s="124">
        <f t="shared" ref="CG798" si="15434">Y798/Y808</f>
        <v>7.6388888888888895E-2</v>
      </c>
      <c r="CH798" s="125">
        <f t="shared" ref="CH798" si="15435">Z798/Z808</f>
        <v>7.0047619047619053E-2</v>
      </c>
      <c r="CI798" s="123">
        <f t="shared" ref="CI798" si="15436">AA798/AA808</f>
        <v>7.2215957471290823E-2</v>
      </c>
      <c r="CJ798" s="129">
        <f t="shared" ref="CJ798" si="15437">AB798/AB808</f>
        <v>7.0435693568184132E-2</v>
      </c>
      <c r="CK798" s="130">
        <f t="shared" ref="CK798" si="15438">AC798/AC808</f>
        <v>7.1939310409819657E-2</v>
      </c>
    </row>
    <row r="799" spans="1:89" x14ac:dyDescent="0.25">
      <c r="A799" s="131" t="s">
        <v>31</v>
      </c>
      <c r="B799" s="283">
        <v>1941</v>
      </c>
      <c r="C799" s="274">
        <v>2021</v>
      </c>
      <c r="D799" s="275">
        <v>698</v>
      </c>
      <c r="E799" s="276">
        <v>869</v>
      </c>
      <c r="F799" s="273">
        <v>649</v>
      </c>
      <c r="G799" s="277">
        <v>1173</v>
      </c>
      <c r="H799" s="275">
        <v>2281</v>
      </c>
      <c r="I799" s="276">
        <v>2793</v>
      </c>
      <c r="J799" s="273">
        <v>376</v>
      </c>
      <c r="K799" s="274">
        <v>172</v>
      </c>
      <c r="L799" s="275">
        <v>1389</v>
      </c>
      <c r="M799" s="273">
        <v>700</v>
      </c>
      <c r="N799" s="278">
        <v>2273</v>
      </c>
      <c r="O799" s="284">
        <v>1745</v>
      </c>
      <c r="P799" s="273">
        <v>1018</v>
      </c>
      <c r="Q799" s="274">
        <v>1030</v>
      </c>
      <c r="R799" s="275">
        <v>1373</v>
      </c>
      <c r="S799" s="276">
        <v>2008</v>
      </c>
      <c r="T799" s="273">
        <v>218</v>
      </c>
      <c r="U799" s="277">
        <v>169</v>
      </c>
      <c r="V799" s="275">
        <v>1732</v>
      </c>
      <c r="W799" s="285">
        <v>1524</v>
      </c>
      <c r="X799" s="273">
        <v>873</v>
      </c>
      <c r="Y799" s="277">
        <v>425</v>
      </c>
      <c r="Z799" s="275">
        <v>2943</v>
      </c>
      <c r="AA799" s="273">
        <v>3037</v>
      </c>
      <c r="AB799" s="162">
        <f t="shared" si="15024"/>
        <v>17764</v>
      </c>
      <c r="AC799" s="165">
        <f t="shared" si="15055"/>
        <v>17666</v>
      </c>
      <c r="BI799" s="131" t="s">
        <v>31</v>
      </c>
      <c r="BJ799" s="123">
        <f>B799/B808</f>
        <v>7.1618330750498116E-2</v>
      </c>
      <c r="BK799" s="124">
        <f t="shared" ref="BK799" si="15439">C799/C808</f>
        <v>7.642276422764227E-2</v>
      </c>
      <c r="BL799" s="125">
        <f t="shared" ref="BL799" si="15440">D799/D808</f>
        <v>5.5282749881197531E-2</v>
      </c>
      <c r="BM799" s="126">
        <f t="shared" ref="BM799" si="15441">E799/E808</f>
        <v>7.671934316235543E-2</v>
      </c>
      <c r="BN799" s="123">
        <f t="shared" ref="BN799" si="15442">F799/F808</f>
        <v>4.3211931553365737E-2</v>
      </c>
      <c r="BO799" s="124">
        <f t="shared" ref="BO799" si="15443">G799/G808</f>
        <v>7.926211230488546E-2</v>
      </c>
      <c r="BP799" s="125">
        <f t="shared" ref="BP799" si="15444">H799/H808</f>
        <v>6.5619516124392277E-2</v>
      </c>
      <c r="BQ799" s="126">
        <f t="shared" ref="BQ799" si="15445">I799/I808</f>
        <v>7.9686162624821685E-2</v>
      </c>
      <c r="BR799" s="123">
        <f t="shared" ref="BR799" si="15446">J799/J808</f>
        <v>8.659603869184708E-2</v>
      </c>
      <c r="BS799" s="124">
        <f t="shared" ref="BS799" si="15447">K799/K808</f>
        <v>3.7653239929947457E-2</v>
      </c>
      <c r="BT799" s="125">
        <f t="shared" ref="BT799" si="15448">L799/L808</f>
        <v>0.10607101947308133</v>
      </c>
      <c r="BU799" s="123">
        <f t="shared" ref="BU799" si="15449">M799/M808</f>
        <v>4.3279337207864477E-2</v>
      </c>
      <c r="BV799" s="127">
        <f t="shared" ref="BV799" si="15450">N799/N808</f>
        <v>7.3374652979533869E-2</v>
      </c>
      <c r="BW799" s="128">
        <f t="shared" ref="BW799" si="15451">O799/O808</f>
        <v>5.7522415611814343E-2</v>
      </c>
      <c r="BX799" s="123">
        <f t="shared" ref="BX799" si="15452">P799/P808</f>
        <v>6.1148486304661222E-2</v>
      </c>
      <c r="BY799" s="124">
        <f t="shared" ref="BY799" si="15453">Q799/Q808</f>
        <v>7.1612320100118199E-2</v>
      </c>
      <c r="BZ799" s="125">
        <f t="shared" ref="BZ799" si="15454">R799/R808</f>
        <v>5.7433280348029782E-2</v>
      </c>
      <c r="CA799" s="126">
        <f t="shared" ref="CA799" si="15455">S799/S808</f>
        <v>8.9248411040490694E-2</v>
      </c>
      <c r="CB799" s="123">
        <f t="shared" ref="CB799" si="15456">T799/T808</f>
        <v>6.951530612244898E-2</v>
      </c>
      <c r="CC799" s="124">
        <f t="shared" ref="CC799" si="15457">U799/U808</f>
        <v>4.9926144756277699E-2</v>
      </c>
      <c r="CD799" s="125">
        <f t="shared" ref="CD799" si="15458">V799/V808</f>
        <v>9.0633176347462055E-2</v>
      </c>
      <c r="CE799" s="126">
        <f t="shared" ref="CE799" si="15459">W799/W808</f>
        <v>5.912935516411888E-2</v>
      </c>
      <c r="CF799" s="123">
        <f t="shared" ref="CF799" si="15460">X799/X808</f>
        <v>6.6646308878540353E-2</v>
      </c>
      <c r="CG799" s="124">
        <f t="shared" ref="CG799" si="15461">Y799/Y808</f>
        <v>6.558641975308642E-2</v>
      </c>
      <c r="CH799" s="125">
        <f t="shared" ref="CH799" si="15462">Z799/Z808</f>
        <v>7.0071428571428576E-2</v>
      </c>
      <c r="CI799" s="123">
        <f t="shared" ref="CI799" si="15463">AA799/AA808</f>
        <v>6.989160702368076E-2</v>
      </c>
      <c r="CJ799" s="129">
        <f t="shared" ref="CJ799" si="15464">AB799/AB808</f>
        <v>6.9438906739842543E-2</v>
      </c>
      <c r="CK799" s="130">
        <f t="shared" ref="CK799" si="15465">AC799/AC808</f>
        <v>6.9367384842523555E-2</v>
      </c>
    </row>
    <row r="800" spans="1:89" x14ac:dyDescent="0.25">
      <c r="A800" s="139" t="s">
        <v>32</v>
      </c>
      <c r="B800" s="194">
        <v>1925</v>
      </c>
      <c r="C800" s="188">
        <v>1849</v>
      </c>
      <c r="D800" s="189">
        <v>586</v>
      </c>
      <c r="E800" s="190">
        <v>811</v>
      </c>
      <c r="F800" s="187">
        <v>680</v>
      </c>
      <c r="G800" s="191">
        <v>1194</v>
      </c>
      <c r="H800" s="189">
        <v>1996</v>
      </c>
      <c r="I800" s="190">
        <v>2758</v>
      </c>
      <c r="J800" s="187">
        <v>287</v>
      </c>
      <c r="K800" s="188">
        <v>158</v>
      </c>
      <c r="L800" s="189">
        <v>1257</v>
      </c>
      <c r="M800" s="187">
        <v>571</v>
      </c>
      <c r="N800" s="192">
        <v>2286</v>
      </c>
      <c r="O800" s="195">
        <v>1709</v>
      </c>
      <c r="P800" s="187">
        <v>707</v>
      </c>
      <c r="Q800" s="188">
        <v>1173</v>
      </c>
      <c r="R800" s="189">
        <v>1173</v>
      </c>
      <c r="S800" s="190">
        <v>1716</v>
      </c>
      <c r="T800" s="187">
        <v>227</v>
      </c>
      <c r="U800" s="191">
        <v>205</v>
      </c>
      <c r="V800" s="189">
        <v>2023</v>
      </c>
      <c r="W800" s="196">
        <v>1209</v>
      </c>
      <c r="X800" s="187">
        <v>624</v>
      </c>
      <c r="Y800" s="191">
        <v>473</v>
      </c>
      <c r="Z800" s="189">
        <v>2526</v>
      </c>
      <c r="AA800" s="187">
        <v>3055</v>
      </c>
      <c r="AB800" s="162">
        <f t="shared" si="15024"/>
        <v>16297</v>
      </c>
      <c r="AC800" s="165">
        <f t="shared" si="15055"/>
        <v>16881</v>
      </c>
      <c r="BI800" s="139" t="s">
        <v>32</v>
      </c>
      <c r="BJ800" s="123">
        <f>B800/B808</f>
        <v>7.1027968415615081E-2</v>
      </c>
      <c r="BK800" s="124">
        <f t="shared" ref="BK800" si="15466">C800/C808</f>
        <v>6.9918699186991867E-2</v>
      </c>
      <c r="BL800" s="125">
        <f t="shared" ref="BL800" si="15467">D800/D808</f>
        <v>4.6412165373039757E-2</v>
      </c>
      <c r="BM800" s="126">
        <f t="shared" ref="BM800" si="15468">E800/E808</f>
        <v>7.1598834642888673E-2</v>
      </c>
      <c r="BN800" s="123">
        <f t="shared" ref="BN800" si="15469">F800/F808</f>
        <v>4.527598375391171E-2</v>
      </c>
      <c r="BO800" s="124">
        <f t="shared" ref="BO800" si="15470">G800/G808</f>
        <v>8.0681127103182648E-2</v>
      </c>
      <c r="BP800" s="125">
        <f t="shared" ref="BP800" si="15471">H800/H808</f>
        <v>5.7420672592848304E-2</v>
      </c>
      <c r="BQ800" s="126">
        <f t="shared" ref="BQ800" si="15472">I800/I808</f>
        <v>7.8687589158345228E-2</v>
      </c>
      <c r="BR800" s="123">
        <f t="shared" ref="BR800" si="15473">J800/J808</f>
        <v>6.6098572086596044E-2</v>
      </c>
      <c r="BS800" s="124">
        <f t="shared" ref="BS800" si="15474">K800/K808</f>
        <v>3.4588441330998247E-2</v>
      </c>
      <c r="BT800" s="125">
        <f t="shared" ref="BT800" si="15475">L800/L808</f>
        <v>9.599083619702177E-2</v>
      </c>
      <c r="BU800" s="123">
        <f t="shared" ref="BU800" si="15476">M800/M808</f>
        <v>3.5303573636700877E-2</v>
      </c>
      <c r="BV800" s="127">
        <f t="shared" ref="BV800" si="15477">N800/N808</f>
        <v>7.3794305636257995E-2</v>
      </c>
      <c r="BW800" s="128">
        <f t="shared" ref="BW800" si="15478">O800/O808</f>
        <v>5.633570675105485E-2</v>
      </c>
      <c r="BX800" s="123">
        <f t="shared" ref="BX800" si="15479">P800/P808</f>
        <v>4.2467563671311867E-2</v>
      </c>
      <c r="BY800" s="124">
        <f t="shared" ref="BY800" si="15480">Q800/Q808</f>
        <v>8.1554613084891883E-2</v>
      </c>
      <c r="BZ800" s="125">
        <f t="shared" ref="BZ800" si="15481">R800/R808</f>
        <v>4.9067179787501046E-2</v>
      </c>
      <c r="CA800" s="126">
        <f t="shared" ref="CA800" si="15482">S800/S808</f>
        <v>7.6270056446953199E-2</v>
      </c>
      <c r="CB800" s="123">
        <f t="shared" ref="CB800" si="15483">T800/T808</f>
        <v>7.2385204081632654E-2</v>
      </c>
      <c r="CC800" s="124">
        <f t="shared" ref="CC800" si="15484">U800/U808</f>
        <v>6.0561299852289516E-2</v>
      </c>
      <c r="CD800" s="125">
        <f t="shared" ref="CD800" si="15485">V800/V808</f>
        <v>0.10586080586080586</v>
      </c>
      <c r="CE800" s="126">
        <f t="shared" ref="CE800" si="15486">W800/W808</f>
        <v>4.690773647862187E-2</v>
      </c>
      <c r="CF800" s="123">
        <f t="shared" ref="CF800" si="15487">X800/X808</f>
        <v>4.7637224215588976E-2</v>
      </c>
      <c r="CG800" s="124">
        <f t="shared" ref="CG800" si="15488">Y800/Y808</f>
        <v>7.2993827160493824E-2</v>
      </c>
      <c r="CH800" s="125">
        <f t="shared" ref="CH800" si="15489">Z800/Z808</f>
        <v>6.0142857142857144E-2</v>
      </c>
      <c r="CI800" s="123">
        <f t="shared" ref="CI800" si="15490">AA800/AA808</f>
        <v>7.0305847697512261E-2</v>
      </c>
      <c r="CJ800" s="129">
        <f t="shared" ref="CJ800" si="15491">AB800/AB808</f>
        <v>6.3704450750912744E-2</v>
      </c>
      <c r="CK800" s="130">
        <f t="shared" ref="CK800" si="15492">AC800/AC808</f>
        <v>6.628500076568776E-2</v>
      </c>
    </row>
    <row r="801" spans="1:89" x14ac:dyDescent="0.25">
      <c r="A801" s="131" t="s">
        <v>33</v>
      </c>
      <c r="B801" s="197">
        <v>1729</v>
      </c>
      <c r="C801" s="181">
        <v>1577</v>
      </c>
      <c r="D801" s="182">
        <v>509</v>
      </c>
      <c r="E801" s="183">
        <v>770</v>
      </c>
      <c r="F801" s="180">
        <v>555</v>
      </c>
      <c r="G801" s="184">
        <v>988</v>
      </c>
      <c r="H801" s="182">
        <v>1907</v>
      </c>
      <c r="I801" s="183">
        <v>2317</v>
      </c>
      <c r="J801" s="180">
        <v>351</v>
      </c>
      <c r="K801" s="181">
        <v>137</v>
      </c>
      <c r="L801" s="182">
        <v>1089</v>
      </c>
      <c r="M801" s="180">
        <v>467</v>
      </c>
      <c r="N801" s="185">
        <v>1999</v>
      </c>
      <c r="O801" s="198">
        <v>1549</v>
      </c>
      <c r="P801" s="180">
        <v>532</v>
      </c>
      <c r="Q801" s="181">
        <v>1110</v>
      </c>
      <c r="R801" s="182">
        <v>1074</v>
      </c>
      <c r="S801" s="183">
        <v>1561</v>
      </c>
      <c r="T801" s="180">
        <v>121</v>
      </c>
      <c r="U801" s="184">
        <v>204</v>
      </c>
      <c r="V801" s="182">
        <v>1725</v>
      </c>
      <c r="W801" s="199">
        <v>1090</v>
      </c>
      <c r="X801" s="180">
        <v>570</v>
      </c>
      <c r="Y801" s="184">
        <v>417</v>
      </c>
      <c r="Z801" s="182">
        <v>2293</v>
      </c>
      <c r="AA801" s="180">
        <v>2482</v>
      </c>
      <c r="AB801" s="162">
        <f t="shared" si="15024"/>
        <v>14454</v>
      </c>
      <c r="AC801" s="165">
        <f t="shared" si="15055"/>
        <v>14669</v>
      </c>
      <c r="BI801" s="131" t="s">
        <v>33</v>
      </c>
      <c r="BJ801" s="123">
        <f>B801/B808</f>
        <v>6.3796029813297905E-2</v>
      </c>
      <c r="BK801" s="124">
        <f t="shared" ref="BK801" si="15493">C801/C808</f>
        <v>5.9633200983172624E-2</v>
      </c>
      <c r="BL801" s="125">
        <f t="shared" ref="BL801" si="15494">D801/D808</f>
        <v>4.0313638523681292E-2</v>
      </c>
      <c r="BM801" s="126">
        <f t="shared" ref="BM801" si="15495">E801/E808</f>
        <v>6.7979164827403543E-2</v>
      </c>
      <c r="BN801" s="123">
        <f t="shared" ref="BN801" si="15496">F801/F808</f>
        <v>3.695319262267794E-2</v>
      </c>
      <c r="BO801" s="124">
        <f t="shared" ref="BO801" si="15497">G801/G808</f>
        <v>6.6761267653219811E-2</v>
      </c>
      <c r="BP801" s="125">
        <f t="shared" ref="BP801" si="15498">H801/H808</f>
        <v>5.4860331981243349E-2</v>
      </c>
      <c r="BQ801" s="126">
        <f t="shared" ref="BQ801" si="15499">I801/I808</f>
        <v>6.61055634807418E-2</v>
      </c>
      <c r="BR801" s="123">
        <f t="shared" ref="BR801" si="15500">J801/J808</f>
        <v>8.0838323353293412E-2</v>
      </c>
      <c r="BS801" s="124">
        <f t="shared" ref="BS801" si="15501">K801/K808</f>
        <v>2.9991243432574432E-2</v>
      </c>
      <c r="BT801" s="125">
        <f t="shared" ref="BT801" si="15502">L801/L808</f>
        <v>8.3161512027491405E-2</v>
      </c>
      <c r="BU801" s="123">
        <f t="shared" ref="BU801" si="15503">M801/M808</f>
        <v>2.8873500680103869E-2</v>
      </c>
      <c r="BV801" s="127">
        <f t="shared" ref="BV801" si="15504">N801/N808</f>
        <v>6.4529666214733036E-2</v>
      </c>
      <c r="BW801" s="128">
        <f t="shared" ref="BW801" si="15505">O801/O808</f>
        <v>5.1061445147679324E-2</v>
      </c>
      <c r="BX801" s="123">
        <f t="shared" ref="BX801" si="15506">P801/P808</f>
        <v>3.1955790485343583E-2</v>
      </c>
      <c r="BY801" s="124">
        <f t="shared" ref="BY801" si="15507">Q801/Q808</f>
        <v>7.7174442049641939E-2</v>
      </c>
      <c r="BZ801" s="125">
        <f t="shared" ref="BZ801" si="15508">R801/R808</f>
        <v>4.4925960010039317E-2</v>
      </c>
      <c r="CA801" s="126">
        <f t="shared" ref="CA801" si="15509">S801/S808</f>
        <v>6.9380861371616517E-2</v>
      </c>
      <c r="CB801" s="123">
        <f t="shared" ref="CB801" si="15510">T801/T808</f>
        <v>3.8584183673469385E-2</v>
      </c>
      <c r="CC801" s="124">
        <f t="shared" ref="CC801" si="15511">U801/U808</f>
        <v>6.0265878877400293E-2</v>
      </c>
      <c r="CD801" s="125">
        <f t="shared" ref="CD801" si="15512">V801/V808</f>
        <v>9.026687598116169E-2</v>
      </c>
      <c r="CE801" s="126">
        <f t="shared" ref="CE801" si="15513">W801/W808</f>
        <v>4.2290680530767441E-2</v>
      </c>
      <c r="CF801" s="123">
        <f t="shared" ref="CF801" si="15514">X801/X808</f>
        <v>4.3514772120009163E-2</v>
      </c>
      <c r="CG801" s="124">
        <f t="shared" ref="CG801" si="15515">Y801/Y808</f>
        <v>6.4351851851851855E-2</v>
      </c>
      <c r="CH801" s="125">
        <f t="shared" ref="CH801" si="15516">Z801/Z808</f>
        <v>5.4595238095238093E-2</v>
      </c>
      <c r="CI801" s="123">
        <f t="shared" ref="CI801" si="15517">AA801/AA808</f>
        <v>5.711918624720963E-2</v>
      </c>
      <c r="CJ801" s="129">
        <f t="shared" ref="CJ801" si="15518">AB801/AB808</f>
        <v>5.6500222811173395E-2</v>
      </c>
      <c r="CK801" s="130">
        <f t="shared" ref="CK801" si="15519">AC801/AC808</f>
        <v>5.7599352895674062E-2</v>
      </c>
    </row>
    <row r="802" spans="1:89" x14ac:dyDescent="0.25">
      <c r="A802" s="139" t="s">
        <v>34</v>
      </c>
      <c r="B802" s="194">
        <v>641</v>
      </c>
      <c r="C802" s="188">
        <v>1340</v>
      </c>
      <c r="D802" s="189">
        <v>270</v>
      </c>
      <c r="E802" s="190">
        <v>799</v>
      </c>
      <c r="F802" s="187">
        <v>248</v>
      </c>
      <c r="G802" s="191">
        <v>1083</v>
      </c>
      <c r="H802" s="189">
        <v>1135</v>
      </c>
      <c r="I802" s="190">
        <v>2030</v>
      </c>
      <c r="J802" s="187">
        <v>320</v>
      </c>
      <c r="K802" s="188">
        <v>83</v>
      </c>
      <c r="L802" s="189">
        <v>908</v>
      </c>
      <c r="M802" s="187">
        <v>373</v>
      </c>
      <c r="N802" s="192">
        <v>1802</v>
      </c>
      <c r="O802" s="195">
        <v>1321</v>
      </c>
      <c r="P802" s="187">
        <v>350</v>
      </c>
      <c r="Q802" s="188">
        <v>1121</v>
      </c>
      <c r="R802" s="189">
        <v>729</v>
      </c>
      <c r="S802" s="190">
        <v>1317</v>
      </c>
      <c r="T802" s="187">
        <v>123</v>
      </c>
      <c r="U802" s="191">
        <v>191</v>
      </c>
      <c r="V802" s="189">
        <v>1751</v>
      </c>
      <c r="W802" s="196">
        <v>865</v>
      </c>
      <c r="X802" s="187">
        <v>424</v>
      </c>
      <c r="Y802" s="191">
        <v>383</v>
      </c>
      <c r="Z802" s="189">
        <v>1716</v>
      </c>
      <c r="AA802" s="187">
        <v>2198</v>
      </c>
      <c r="AB802" s="162">
        <f t="shared" si="15024"/>
        <v>10417</v>
      </c>
      <c r="AC802" s="165">
        <f t="shared" si="15055"/>
        <v>13104</v>
      </c>
      <c r="BI802" s="139" t="s">
        <v>34</v>
      </c>
      <c r="BJ802" s="123">
        <f>B802/B808</f>
        <v>2.3651391041251569E-2</v>
      </c>
      <c r="BK802" s="124">
        <f t="shared" ref="BK802" si="15520">C802/C808</f>
        <v>5.0671204386462471E-2</v>
      </c>
      <c r="BL802" s="125">
        <f t="shared" ref="BL802" si="15521">D802/D808</f>
        <v>2.1384444796451765E-2</v>
      </c>
      <c r="BM802" s="126">
        <f t="shared" ref="BM802" si="15522">E802/E808</f>
        <v>7.0539419087136929E-2</v>
      </c>
      <c r="BN802" s="123">
        <f t="shared" ref="BN802" si="15523">F802/F808</f>
        <v>1.65124176043678E-2</v>
      </c>
      <c r="BO802" s="124">
        <f t="shared" ref="BO802" si="15524">G802/G808</f>
        <v>7.3180620312183253E-2</v>
      </c>
      <c r="BP802" s="125">
        <f t="shared" ref="BP802" si="15525">H802/H808</f>
        <v>3.2651534765973364E-2</v>
      </c>
      <c r="BQ802" s="126">
        <f t="shared" ref="BQ802" si="15526">I802/I808</f>
        <v>5.7917261055634807E-2</v>
      </c>
      <c r="BR802" s="123">
        <f t="shared" ref="BR802" si="15527">J802/J808</f>
        <v>7.3698756333486867E-2</v>
      </c>
      <c r="BS802" s="124">
        <f t="shared" ref="BS802" si="15528">K802/K808</f>
        <v>1.8169877408056041E-2</v>
      </c>
      <c r="BT802" s="125">
        <f t="shared" ref="BT802" si="15529">L802/L808</f>
        <v>6.9339442535318818E-2</v>
      </c>
      <c r="BU802" s="123">
        <f t="shared" ref="BU802" si="15530">M802/M808</f>
        <v>2.3061703969333498E-2</v>
      </c>
      <c r="BV802" s="127">
        <f t="shared" ref="BV802" si="15531">N802/N808</f>
        <v>5.8170314416682807E-2</v>
      </c>
      <c r="BW802" s="128">
        <f t="shared" ref="BW802" si="15532">O802/O808</f>
        <v>4.3545622362869199E-2</v>
      </c>
      <c r="BX802" s="123">
        <f t="shared" ref="BX802" si="15533">P802/P808</f>
        <v>2.1023546371936569E-2</v>
      </c>
      <c r="BY802" s="124">
        <f t="shared" ref="BY802" si="15534">Q802/Q808</f>
        <v>7.7939233817701459E-2</v>
      </c>
      <c r="BZ802" s="125">
        <f t="shared" ref="BZ802" si="15535">R802/R808</f>
        <v>3.0494436543127248E-2</v>
      </c>
      <c r="CA802" s="126">
        <f t="shared" ref="CA802" si="15536">S802/S808</f>
        <v>5.8535934930441354E-2</v>
      </c>
      <c r="CB802" s="123">
        <f t="shared" ref="CB802" si="15537">T802/T808</f>
        <v>3.9221938775510203E-2</v>
      </c>
      <c r="CC802" s="124">
        <f t="shared" ref="CC802" si="15538">U802/U808</f>
        <v>5.642540620384047E-2</v>
      </c>
      <c r="CD802" s="125">
        <f t="shared" ref="CD802" si="15539">V802/V808</f>
        <v>9.1627420198848772E-2</v>
      </c>
      <c r="CE802" s="126">
        <f t="shared" ref="CE802" si="15540">W802/W808</f>
        <v>3.3560952898269575E-2</v>
      </c>
      <c r="CF802" s="123">
        <f t="shared" ref="CF802" si="15541">X802/X808</f>
        <v>3.2368883120848922E-2</v>
      </c>
      <c r="CG802" s="124">
        <f t="shared" ref="CG802" si="15542">Y802/Y808</f>
        <v>5.9104938271604936E-2</v>
      </c>
      <c r="CH802" s="125">
        <f t="shared" ref="CH802" si="15543">Z802/Z808</f>
        <v>4.0857142857142856E-2</v>
      </c>
      <c r="CI802" s="123">
        <f t="shared" ref="CI802" si="15544">AA802/AA808</f>
        <v>5.058338894897936E-2</v>
      </c>
      <c r="CJ802" s="129">
        <f t="shared" ref="CJ802" si="15545">AB802/AB808</f>
        <v>4.0719719179742167E-2</v>
      </c>
      <c r="CK802" s="130">
        <f t="shared" ref="CK802" si="15546">AC802/AC808</f>
        <v>5.1454217761600168E-2</v>
      </c>
    </row>
    <row r="803" spans="1:89" x14ac:dyDescent="0.25">
      <c r="A803" s="131" t="s">
        <v>35</v>
      </c>
      <c r="B803" s="197">
        <v>0</v>
      </c>
      <c r="C803" s="181">
        <v>755</v>
      </c>
      <c r="D803" s="182">
        <v>6</v>
      </c>
      <c r="E803" s="183">
        <v>393</v>
      </c>
      <c r="F803" s="180">
        <v>16</v>
      </c>
      <c r="G803" s="184">
        <v>561</v>
      </c>
      <c r="H803" s="182">
        <v>53</v>
      </c>
      <c r="I803" s="183">
        <v>873</v>
      </c>
      <c r="J803" s="180">
        <v>111</v>
      </c>
      <c r="K803" s="181">
        <v>38</v>
      </c>
      <c r="L803" s="182">
        <v>402</v>
      </c>
      <c r="M803" s="180">
        <v>78</v>
      </c>
      <c r="N803" s="185">
        <v>352</v>
      </c>
      <c r="O803" s="198">
        <v>269</v>
      </c>
      <c r="P803" s="180">
        <v>133</v>
      </c>
      <c r="Q803" s="181">
        <v>179</v>
      </c>
      <c r="R803" s="182">
        <v>129</v>
      </c>
      <c r="S803" s="183">
        <v>142</v>
      </c>
      <c r="T803" s="180">
        <v>28</v>
      </c>
      <c r="U803" s="184">
        <v>9</v>
      </c>
      <c r="V803" s="182">
        <v>396</v>
      </c>
      <c r="W803" s="199">
        <v>13</v>
      </c>
      <c r="X803" s="180">
        <v>45</v>
      </c>
      <c r="Y803" s="184">
        <v>18</v>
      </c>
      <c r="Z803" s="182">
        <v>46</v>
      </c>
      <c r="AA803" s="180">
        <v>124</v>
      </c>
      <c r="AB803" s="162">
        <f t="shared" si="15024"/>
        <v>1717</v>
      </c>
      <c r="AC803" s="165">
        <f t="shared" si="15055"/>
        <v>3452</v>
      </c>
      <c r="BI803" s="131" t="s">
        <v>35</v>
      </c>
      <c r="BJ803" s="123">
        <f>B803/B808</f>
        <v>0</v>
      </c>
      <c r="BK803" s="124">
        <f t="shared" ref="BK803" si="15547">C803/C808</f>
        <v>2.8549820381924749E-2</v>
      </c>
      <c r="BL803" s="125">
        <f t="shared" ref="BL803" si="15548">D803/D808</f>
        <v>4.7520988436559479E-4</v>
      </c>
      <c r="BM803" s="126">
        <f t="shared" ref="BM803" si="15549">E803/E808</f>
        <v>3.4695859450869601E-2</v>
      </c>
      <c r="BN803" s="123">
        <f t="shared" ref="BN803" si="15550">F803/F808</f>
        <v>1.0653172647979226E-3</v>
      </c>
      <c r="BO803" s="124">
        <f t="shared" ref="BO803" si="15551">G803/G808</f>
        <v>3.7907966754510442E-2</v>
      </c>
      <c r="BP803" s="125">
        <f t="shared" ref="BP803" si="15552">H803/H808</f>
        <v>1.5246972181467736E-3</v>
      </c>
      <c r="BQ803" s="126">
        <f t="shared" ref="BQ803" si="15553">I803/I808</f>
        <v>2.4907275320970042E-2</v>
      </c>
      <c r="BR803" s="123">
        <f t="shared" ref="BR803" si="15554">J803/J808</f>
        <v>2.5564256103178258E-2</v>
      </c>
      <c r="BS803" s="124">
        <f t="shared" ref="BS803" si="15555">K803/K808</f>
        <v>8.3187390542907181E-3</v>
      </c>
      <c r="BT803" s="125">
        <f t="shared" ref="BT803" si="15556">L803/L808</f>
        <v>3.0698739977090491E-2</v>
      </c>
      <c r="BU803" s="123">
        <f t="shared" ref="BU803" si="15557">M803/M808</f>
        <v>4.8225547174477554E-3</v>
      </c>
      <c r="BV803" s="127">
        <f t="shared" ref="BV803" si="15558">N803/N808</f>
        <v>1.1362902705145587E-2</v>
      </c>
      <c r="BW803" s="128">
        <f t="shared" ref="BW803" si="15559">O803/O808</f>
        <v>8.8673523206751047E-3</v>
      </c>
      <c r="BX803" s="123">
        <f t="shared" ref="BX803" si="15560">P803/P808</f>
        <v>7.9889476213358956E-3</v>
      </c>
      <c r="BY803" s="124">
        <f t="shared" ref="BY803" si="15561">Q803/Q808</f>
        <v>1.2445247862059375E-2</v>
      </c>
      <c r="BZ803" s="125">
        <f t="shared" ref="BZ803" si="15562">R803/R808</f>
        <v>5.3961348615410359E-3</v>
      </c>
      <c r="CA803" s="126">
        <f t="shared" ref="CA803" si="15563">S803/S808</f>
        <v>6.3113916174052176E-3</v>
      </c>
      <c r="CB803" s="123">
        <f t="shared" ref="CB803" si="15564">T803/T808</f>
        <v>8.9285714285714281E-3</v>
      </c>
      <c r="CC803" s="124">
        <f t="shared" ref="CC803" si="15565">U803/U808</f>
        <v>2.6587887740029542E-3</v>
      </c>
      <c r="CD803" s="125">
        <f t="shared" ref="CD803" si="15566">V803/V808</f>
        <v>2.0722135007849293E-2</v>
      </c>
      <c r="CE803" s="126">
        <f t="shared" ref="CE803" si="15567">W803/W808</f>
        <v>5.0438426321098781E-4</v>
      </c>
      <c r="CF803" s="123">
        <f t="shared" ref="CF803" si="15568">X803/X808</f>
        <v>3.4353767463165129E-3</v>
      </c>
      <c r="CG803" s="124">
        <f t="shared" ref="CG803" si="15569">Y803/Y808</f>
        <v>2.7777777777777779E-3</v>
      </c>
      <c r="CH803" s="125">
        <f t="shared" ref="CH803" si="15570">Z803/Z808</f>
        <v>1.0952380952380953E-3</v>
      </c>
      <c r="CI803" s="123">
        <f t="shared" ref="CI803" si="15571">AA803/AA808</f>
        <v>2.8536579752836398E-3</v>
      </c>
      <c r="CJ803" s="129">
        <f t="shared" ref="CJ803" si="15572">AB803/AB808</f>
        <v>6.7116979774999802E-3</v>
      </c>
      <c r="CK803" s="130">
        <f t="shared" ref="CK803" si="15573">AC803/AC808</f>
        <v>1.3554636730238384E-2</v>
      </c>
    </row>
    <row r="804" spans="1:89" x14ac:dyDescent="0.25">
      <c r="A804" s="139" t="s">
        <v>36</v>
      </c>
      <c r="B804" s="194"/>
      <c r="C804" s="188"/>
      <c r="D804" s="189"/>
      <c r="E804" s="190"/>
      <c r="F804" s="187"/>
      <c r="G804" s="191"/>
      <c r="H804" s="189"/>
      <c r="I804" s="190"/>
      <c r="J804" s="187"/>
      <c r="K804" s="191"/>
      <c r="L804" s="189"/>
      <c r="M804" s="187"/>
      <c r="N804" s="192"/>
      <c r="O804" s="195"/>
      <c r="P804" s="187"/>
      <c r="Q804" s="191"/>
      <c r="R804" s="189"/>
      <c r="S804" s="190"/>
      <c r="T804" s="187"/>
      <c r="U804" s="191"/>
      <c r="V804" s="189"/>
      <c r="W804" s="190"/>
      <c r="X804" s="187"/>
      <c r="Y804" s="191"/>
      <c r="Z804" s="189"/>
      <c r="AA804" s="187"/>
      <c r="AB804" s="162">
        <f t="shared" si="15024"/>
        <v>0</v>
      </c>
      <c r="AC804" s="165">
        <f t="shared" si="15055"/>
        <v>0</v>
      </c>
      <c r="BI804" s="139" t="s">
        <v>36</v>
      </c>
      <c r="BJ804" s="123">
        <f>B804/B808</f>
        <v>0</v>
      </c>
      <c r="BK804" s="124">
        <f t="shared" ref="BK804" si="15574">C804/C808</f>
        <v>0</v>
      </c>
      <c r="BL804" s="125">
        <f t="shared" ref="BL804" si="15575">D804/D808</f>
        <v>0</v>
      </c>
      <c r="BM804" s="126">
        <f t="shared" ref="BM804" si="15576">E804/E808</f>
        <v>0</v>
      </c>
      <c r="BN804" s="123">
        <f t="shared" ref="BN804" si="15577">F804/F808</f>
        <v>0</v>
      </c>
      <c r="BO804" s="124">
        <f t="shared" ref="BO804" si="15578">G804/G808</f>
        <v>0</v>
      </c>
      <c r="BP804" s="125">
        <f t="shared" ref="BP804" si="15579">H804/H808</f>
        <v>0</v>
      </c>
      <c r="BQ804" s="126">
        <f t="shared" ref="BQ804" si="15580">I804/I808</f>
        <v>0</v>
      </c>
      <c r="BR804" s="123">
        <f t="shared" ref="BR804" si="15581">J804/J808</f>
        <v>0</v>
      </c>
      <c r="BS804" s="124">
        <f t="shared" ref="BS804" si="15582">K804/K808</f>
        <v>0</v>
      </c>
      <c r="BT804" s="125">
        <f t="shared" ref="BT804" si="15583">L804/L808</f>
        <v>0</v>
      </c>
      <c r="BU804" s="123">
        <f t="shared" ref="BU804" si="15584">M804/M808</f>
        <v>0</v>
      </c>
      <c r="BV804" s="127">
        <f t="shared" ref="BV804" si="15585">N804/N808</f>
        <v>0</v>
      </c>
      <c r="BW804" s="128">
        <f t="shared" ref="BW804" si="15586">O804/O808</f>
        <v>0</v>
      </c>
      <c r="BX804" s="123">
        <f t="shared" ref="BX804" si="15587">P804/P808</f>
        <v>0</v>
      </c>
      <c r="BY804" s="124">
        <f t="shared" ref="BY804" si="15588">Q804/Q808</f>
        <v>0</v>
      </c>
      <c r="BZ804" s="125">
        <f t="shared" ref="BZ804" si="15589">R804/R808</f>
        <v>0</v>
      </c>
      <c r="CA804" s="126">
        <f t="shared" ref="CA804" si="15590">S804/S808</f>
        <v>0</v>
      </c>
      <c r="CB804" s="123">
        <f t="shared" ref="CB804" si="15591">T804/T808</f>
        <v>0</v>
      </c>
      <c r="CC804" s="124">
        <f t="shared" ref="CC804" si="15592">U804/U808</f>
        <v>0</v>
      </c>
      <c r="CD804" s="125">
        <f t="shared" ref="CD804" si="15593">V804/V808</f>
        <v>0</v>
      </c>
      <c r="CE804" s="126">
        <f t="shared" ref="CE804" si="15594">W804/W808</f>
        <v>0</v>
      </c>
      <c r="CF804" s="123">
        <f t="shared" ref="CF804" si="15595">X804/X808</f>
        <v>0</v>
      </c>
      <c r="CG804" s="124">
        <f t="shared" ref="CG804" si="15596">Y804/Y808</f>
        <v>0</v>
      </c>
      <c r="CH804" s="125">
        <f t="shared" ref="CH804" si="15597">Z804/Z808</f>
        <v>0</v>
      </c>
      <c r="CI804" s="123">
        <f t="shared" ref="CI804" si="15598">AA804/AA808</f>
        <v>0</v>
      </c>
      <c r="CJ804" s="129">
        <f t="shared" ref="CJ804" si="15599">AB804/AB808</f>
        <v>0</v>
      </c>
      <c r="CK804" s="130">
        <f t="shared" ref="CK804" si="15600">AC804/AC808</f>
        <v>0</v>
      </c>
    </row>
    <row r="805" spans="1:89" x14ac:dyDescent="0.25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2">
        <f t="shared" si="15024"/>
        <v>0</v>
      </c>
      <c r="AC805" s="165">
        <f t="shared" si="15055"/>
        <v>0</v>
      </c>
      <c r="BI805" s="131" t="s">
        <v>37</v>
      </c>
      <c r="BJ805" s="123">
        <f>B805/B808</f>
        <v>0</v>
      </c>
      <c r="BK805" s="124">
        <f t="shared" ref="BK805" si="15601">C805/C808</f>
        <v>0</v>
      </c>
      <c r="BL805" s="125">
        <f t="shared" ref="BL805" si="15602">D805/D808</f>
        <v>0</v>
      </c>
      <c r="BM805" s="126">
        <f t="shared" ref="BM805" si="15603">E805/E808</f>
        <v>0</v>
      </c>
      <c r="BN805" s="123">
        <f t="shared" ref="BN805" si="15604">F805/F808</f>
        <v>0</v>
      </c>
      <c r="BO805" s="124">
        <f t="shared" ref="BO805" si="15605">G805/G808</f>
        <v>0</v>
      </c>
      <c r="BP805" s="125">
        <f t="shared" ref="BP805" si="15606">H805/H808</f>
        <v>0</v>
      </c>
      <c r="BQ805" s="126">
        <f t="shared" ref="BQ805" si="15607">I805/I808</f>
        <v>0</v>
      </c>
      <c r="BR805" s="123">
        <f t="shared" ref="BR805" si="15608">J805/J808</f>
        <v>0</v>
      </c>
      <c r="BS805" s="124">
        <f t="shared" ref="BS805" si="15609">K805/K808</f>
        <v>0</v>
      </c>
      <c r="BT805" s="125">
        <f t="shared" ref="BT805" si="15610">L805/L808</f>
        <v>0</v>
      </c>
      <c r="BU805" s="123">
        <f t="shared" ref="BU805" si="15611">M805/M808</f>
        <v>0</v>
      </c>
      <c r="BV805" s="127">
        <f t="shared" ref="BV805" si="15612">N805/N808</f>
        <v>0</v>
      </c>
      <c r="BW805" s="128">
        <f t="shared" ref="BW805" si="15613">O805/O808</f>
        <v>0</v>
      </c>
      <c r="BX805" s="123">
        <f t="shared" ref="BX805" si="15614">P805/P808</f>
        <v>0</v>
      </c>
      <c r="BY805" s="124">
        <f t="shared" ref="BY805" si="15615">Q805/Q808</f>
        <v>0</v>
      </c>
      <c r="BZ805" s="125">
        <f t="shared" ref="BZ805" si="15616">R805/R808</f>
        <v>0</v>
      </c>
      <c r="CA805" s="126">
        <f t="shared" ref="CA805" si="15617">S805/S808</f>
        <v>0</v>
      </c>
      <c r="CB805" s="123">
        <f t="shared" ref="CB805" si="15618">T805/T808</f>
        <v>0</v>
      </c>
      <c r="CC805" s="124">
        <f t="shared" ref="CC805" si="15619">U805/U808</f>
        <v>0</v>
      </c>
      <c r="CD805" s="125">
        <f t="shared" ref="CD805" si="15620">V805/V808</f>
        <v>0</v>
      </c>
      <c r="CE805" s="126">
        <f t="shared" ref="CE805" si="15621">W805/W808</f>
        <v>0</v>
      </c>
      <c r="CF805" s="123">
        <f t="shared" ref="CF805" si="15622">X805/X808</f>
        <v>0</v>
      </c>
      <c r="CG805" s="124">
        <f t="shared" ref="CG805" si="15623">Y805/Y808</f>
        <v>0</v>
      </c>
      <c r="CH805" s="125">
        <f t="shared" ref="CH805" si="15624">Z805/Z808</f>
        <v>0</v>
      </c>
      <c r="CI805" s="123">
        <f t="shared" ref="CI805" si="15625">AA805/AA808</f>
        <v>0</v>
      </c>
      <c r="CJ805" s="129">
        <f t="shared" ref="CJ805" si="15626">AB805/AB808</f>
        <v>0</v>
      </c>
      <c r="CK805" s="130">
        <f t="shared" ref="CK805" si="15627">AC805/AC808</f>
        <v>0</v>
      </c>
    </row>
    <row r="806" spans="1:89" x14ac:dyDescent="0.25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2">
        <f t="shared" si="15024"/>
        <v>0</v>
      </c>
      <c r="AC806" s="165">
        <f t="shared" si="15055"/>
        <v>0</v>
      </c>
      <c r="BI806" s="139" t="s">
        <v>38</v>
      </c>
      <c r="BJ806" s="123">
        <f>B806/B808</f>
        <v>0</v>
      </c>
      <c r="BK806" s="124">
        <f t="shared" ref="BK806" si="15628">C806/C808</f>
        <v>0</v>
      </c>
      <c r="BL806" s="125">
        <f t="shared" ref="BL806" si="15629">D806/D808</f>
        <v>0</v>
      </c>
      <c r="BM806" s="126">
        <f t="shared" ref="BM806" si="15630">E806/E808</f>
        <v>0</v>
      </c>
      <c r="BN806" s="123">
        <f t="shared" ref="BN806" si="15631">F806/F808</f>
        <v>0</v>
      </c>
      <c r="BO806" s="124">
        <f t="shared" ref="BO806" si="15632">G806/G808</f>
        <v>0</v>
      </c>
      <c r="BP806" s="125">
        <f t="shared" ref="BP806" si="15633">H806/H808</f>
        <v>0</v>
      </c>
      <c r="BQ806" s="126">
        <f t="shared" ref="BQ806" si="15634">I806/I808</f>
        <v>0</v>
      </c>
      <c r="BR806" s="123">
        <f t="shared" ref="BR806" si="15635">J806/J808</f>
        <v>0</v>
      </c>
      <c r="BS806" s="124">
        <f t="shared" ref="BS806" si="15636">K806/K808</f>
        <v>0</v>
      </c>
      <c r="BT806" s="125">
        <f t="shared" ref="BT806" si="15637">L806/L808</f>
        <v>0</v>
      </c>
      <c r="BU806" s="123">
        <f t="shared" ref="BU806" si="15638">M806/M808</f>
        <v>0</v>
      </c>
      <c r="BV806" s="127">
        <f t="shared" ref="BV806" si="15639">N806/N808</f>
        <v>0</v>
      </c>
      <c r="BW806" s="128">
        <f t="shared" ref="BW806" si="15640">O806/O808</f>
        <v>0</v>
      </c>
      <c r="BX806" s="123">
        <f t="shared" ref="BX806" si="15641">P806/P808</f>
        <v>0</v>
      </c>
      <c r="BY806" s="124">
        <f t="shared" ref="BY806" si="15642">Q806/Q808</f>
        <v>0</v>
      </c>
      <c r="BZ806" s="125">
        <f t="shared" ref="BZ806" si="15643">R806/R808</f>
        <v>0</v>
      </c>
      <c r="CA806" s="126">
        <f t="shared" ref="CA806" si="15644">S806/S808</f>
        <v>0</v>
      </c>
      <c r="CB806" s="123">
        <f t="shared" ref="CB806" si="15645">T806/T808</f>
        <v>0</v>
      </c>
      <c r="CC806" s="124">
        <f t="shared" ref="CC806" si="15646">U806/U808</f>
        <v>0</v>
      </c>
      <c r="CD806" s="125">
        <f t="shared" ref="CD806" si="15647">V806/V808</f>
        <v>0</v>
      </c>
      <c r="CE806" s="126">
        <f t="shared" ref="CE806" si="15648">W806/W808</f>
        <v>0</v>
      </c>
      <c r="CF806" s="123">
        <f t="shared" ref="CF806" si="15649">X806/X808</f>
        <v>0</v>
      </c>
      <c r="CG806" s="124">
        <f t="shared" ref="CG806" si="15650">Y806/Y808</f>
        <v>0</v>
      </c>
      <c r="CH806" s="125">
        <f t="shared" ref="CH806" si="15651">Z806/Z808</f>
        <v>0</v>
      </c>
      <c r="CI806" s="123">
        <f t="shared" ref="CI806" si="15652">AA806/AA808</f>
        <v>0</v>
      </c>
      <c r="CJ806" s="129">
        <f t="shared" ref="CJ806" si="15653">AB806/AB808</f>
        <v>0</v>
      </c>
      <c r="CK806" s="130">
        <f t="shared" ref="CK806" si="15654">AC806/AC808</f>
        <v>0</v>
      </c>
    </row>
    <row r="807" spans="1:89" ht="13.8" thickBot="1" x14ac:dyDescent="0.3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2">
        <f t="shared" si="15024"/>
        <v>0</v>
      </c>
      <c r="AC807" s="165">
        <f t="shared" si="15055"/>
        <v>0</v>
      </c>
      <c r="BI807" s="131" t="s">
        <v>39</v>
      </c>
      <c r="BJ807" s="123">
        <f>B807/B808</f>
        <v>0</v>
      </c>
      <c r="BK807" s="124">
        <f t="shared" ref="BK807" si="15655">C807/C808</f>
        <v>0</v>
      </c>
      <c r="BL807" s="125">
        <f t="shared" ref="BL807" si="15656">D807/D808</f>
        <v>0</v>
      </c>
      <c r="BM807" s="126">
        <f t="shared" ref="BM807" si="15657">E807/E808</f>
        <v>0</v>
      </c>
      <c r="BN807" s="123">
        <f t="shared" ref="BN807" si="15658">F807/F808</f>
        <v>0</v>
      </c>
      <c r="BO807" s="124">
        <f t="shared" ref="BO807" si="15659">G807/G808</f>
        <v>0</v>
      </c>
      <c r="BP807" s="125">
        <f t="shared" ref="BP807" si="15660">H807/H808</f>
        <v>0</v>
      </c>
      <c r="BQ807" s="126">
        <f t="shared" ref="BQ807" si="15661">I807/I808</f>
        <v>0</v>
      </c>
      <c r="BR807" s="123">
        <f t="shared" ref="BR807" si="15662">J807/J808</f>
        <v>0</v>
      </c>
      <c r="BS807" s="124">
        <f t="shared" ref="BS807" si="15663">K807/K808</f>
        <v>0</v>
      </c>
      <c r="BT807" s="125">
        <f t="shared" ref="BT807" si="15664">L807/L808</f>
        <v>0</v>
      </c>
      <c r="BU807" s="123">
        <f t="shared" ref="BU807" si="15665">M807/M808</f>
        <v>0</v>
      </c>
      <c r="BV807" s="127">
        <f t="shared" ref="BV807" si="15666">N807/N808</f>
        <v>0</v>
      </c>
      <c r="BW807" s="128">
        <f t="shared" ref="BW807" si="15667">O807/O808</f>
        <v>0</v>
      </c>
      <c r="BX807" s="123">
        <f t="shared" ref="BX807" si="15668">P807/P808</f>
        <v>0</v>
      </c>
      <c r="BY807" s="124">
        <f t="shared" ref="BY807" si="15669">Q807/Q808</f>
        <v>0</v>
      </c>
      <c r="BZ807" s="125">
        <f t="shared" ref="BZ807" si="15670">R807/R808</f>
        <v>0</v>
      </c>
      <c r="CA807" s="126">
        <f t="shared" ref="CA807" si="15671">S807/S808</f>
        <v>0</v>
      </c>
      <c r="CB807" s="123">
        <f t="shared" ref="CB807" si="15672">T807/T808</f>
        <v>0</v>
      </c>
      <c r="CC807" s="124">
        <f t="shared" ref="CC807" si="15673">U807/U808</f>
        <v>0</v>
      </c>
      <c r="CD807" s="125">
        <f t="shared" ref="CD807" si="15674">V807/V808</f>
        <v>0</v>
      </c>
      <c r="CE807" s="126">
        <f t="shared" ref="CE807" si="15675">W807/W808</f>
        <v>0</v>
      </c>
      <c r="CF807" s="123">
        <f t="shared" ref="CF807" si="15676">X807/X808</f>
        <v>0</v>
      </c>
      <c r="CG807" s="124">
        <f t="shared" ref="CG807" si="15677">Y807/Y808</f>
        <v>0</v>
      </c>
      <c r="CH807" s="125">
        <f t="shared" ref="CH807" si="15678">Z807/Z808</f>
        <v>0</v>
      </c>
      <c r="CI807" s="123">
        <f t="shared" ref="CI807" si="15679">AA807/AA808</f>
        <v>0</v>
      </c>
      <c r="CJ807" s="129">
        <f t="shared" ref="CJ807" si="15680">AB807/AB808</f>
        <v>0</v>
      </c>
      <c r="CK807" s="130">
        <f t="shared" ref="CK807" si="15681">AC807/AC808</f>
        <v>0</v>
      </c>
    </row>
    <row r="808" spans="1:89" ht="14.4" thickTop="1" thickBot="1" x14ac:dyDescent="0.3">
      <c r="A808" s="251" t="s">
        <v>13</v>
      </c>
      <c r="B808" s="14">
        <f t="shared" ref="B808:AA808" si="15682">SUM(B785:B807)</f>
        <v>27102</v>
      </c>
      <c r="C808" s="1">
        <f t="shared" si="15682"/>
        <v>26445</v>
      </c>
      <c r="D808" s="14">
        <f t="shared" si="15682"/>
        <v>12626</v>
      </c>
      <c r="E808" s="1">
        <f t="shared" si="15682"/>
        <v>11327</v>
      </c>
      <c r="F808" s="14">
        <f t="shared" si="15682"/>
        <v>15019</v>
      </c>
      <c r="G808" s="1">
        <f t="shared" si="15682"/>
        <v>14799</v>
      </c>
      <c r="H808" s="14">
        <f t="shared" si="15682"/>
        <v>34761</v>
      </c>
      <c r="I808" s="1">
        <f t="shared" si="15682"/>
        <v>35050</v>
      </c>
      <c r="J808" s="14">
        <f t="shared" si="15682"/>
        <v>4342</v>
      </c>
      <c r="K808" s="1">
        <f t="shared" si="15682"/>
        <v>4568</v>
      </c>
      <c r="L808" s="14">
        <f t="shared" si="15682"/>
        <v>13095</v>
      </c>
      <c r="M808" s="1">
        <f t="shared" si="15682"/>
        <v>16174</v>
      </c>
      <c r="N808" s="14">
        <f t="shared" si="15682"/>
        <v>30978</v>
      </c>
      <c r="O808" s="1">
        <f t="shared" si="15682"/>
        <v>30336</v>
      </c>
      <c r="P808" s="14">
        <f t="shared" si="15682"/>
        <v>16648</v>
      </c>
      <c r="Q808" s="1">
        <f t="shared" si="15682"/>
        <v>14383</v>
      </c>
      <c r="R808" s="14">
        <f t="shared" si="15682"/>
        <v>23906</v>
      </c>
      <c r="S808" s="1">
        <f t="shared" si="15682"/>
        <v>22499</v>
      </c>
      <c r="T808" s="14">
        <f t="shared" si="15682"/>
        <v>3136</v>
      </c>
      <c r="U808" s="1">
        <f t="shared" si="15682"/>
        <v>3385</v>
      </c>
      <c r="V808" s="14">
        <f t="shared" si="15682"/>
        <v>19110</v>
      </c>
      <c r="W808" s="1">
        <f t="shared" si="15682"/>
        <v>25774</v>
      </c>
      <c r="X808" s="14">
        <f t="shared" si="15682"/>
        <v>13099</v>
      </c>
      <c r="Y808" s="1">
        <f t="shared" si="15682"/>
        <v>6480</v>
      </c>
      <c r="Z808" s="14">
        <f t="shared" si="15682"/>
        <v>42000</v>
      </c>
      <c r="AA808" s="1">
        <f t="shared" si="15682"/>
        <v>43453</v>
      </c>
      <c r="AB808" s="166">
        <f t="shared" ref="AB808:AC808" si="15683">SUM(AB784:AB807)</f>
        <v>255822</v>
      </c>
      <c r="AC808" s="167">
        <f t="shared" si="15683"/>
        <v>254673</v>
      </c>
      <c r="BI808" s="251" t="s">
        <v>13</v>
      </c>
      <c r="BJ808" s="147">
        <f>SUM(BJ784:BJ807)</f>
        <v>1</v>
      </c>
      <c r="BK808" s="148">
        <f t="shared" ref="BK808:CK808" si="15684">SUM(BK784:BK807)</f>
        <v>1</v>
      </c>
      <c r="BL808" s="147">
        <f t="shared" si="15684"/>
        <v>0.99999999999999989</v>
      </c>
      <c r="BM808" s="148">
        <f t="shared" si="15684"/>
        <v>0.99999999999999989</v>
      </c>
      <c r="BN808" s="147">
        <f t="shared" si="15684"/>
        <v>1.0000000000000002</v>
      </c>
      <c r="BO808" s="148">
        <f t="shared" si="15684"/>
        <v>1</v>
      </c>
      <c r="BP808" s="147">
        <f t="shared" si="15684"/>
        <v>1</v>
      </c>
      <c r="BQ808" s="148">
        <f t="shared" si="15684"/>
        <v>1</v>
      </c>
      <c r="BR808" s="147">
        <f t="shared" si="15684"/>
        <v>1.0000000000000002</v>
      </c>
      <c r="BS808" s="148">
        <f t="shared" si="15684"/>
        <v>1</v>
      </c>
      <c r="BT808" s="147">
        <f t="shared" si="15684"/>
        <v>0.99999999999999989</v>
      </c>
      <c r="BU808" s="148">
        <f t="shared" si="15684"/>
        <v>1</v>
      </c>
      <c r="BV808" s="147">
        <f t="shared" si="15684"/>
        <v>1</v>
      </c>
      <c r="BW808" s="148">
        <f t="shared" si="15684"/>
        <v>0.99999999999999989</v>
      </c>
      <c r="BX808" s="147">
        <f t="shared" si="15684"/>
        <v>1</v>
      </c>
      <c r="BY808" s="148">
        <f t="shared" si="15684"/>
        <v>1</v>
      </c>
      <c r="BZ808" s="147">
        <f t="shared" si="15684"/>
        <v>0.99999999999999989</v>
      </c>
      <c r="CA808" s="148">
        <f t="shared" si="15684"/>
        <v>1</v>
      </c>
      <c r="CB808" s="147">
        <f t="shared" si="15684"/>
        <v>1</v>
      </c>
      <c r="CC808" s="148">
        <f t="shared" si="15684"/>
        <v>1.0000000000000002</v>
      </c>
      <c r="CD808" s="147">
        <f t="shared" si="15684"/>
        <v>0.99999999999999989</v>
      </c>
      <c r="CE808" s="148">
        <f t="shared" si="15684"/>
        <v>0.99999999999999989</v>
      </c>
      <c r="CF808" s="147">
        <f t="shared" si="15684"/>
        <v>1.0000000000000002</v>
      </c>
      <c r="CG808" s="148">
        <f t="shared" si="15684"/>
        <v>1</v>
      </c>
      <c r="CH808" s="147">
        <f t="shared" si="15684"/>
        <v>1</v>
      </c>
      <c r="CI808" s="148">
        <f t="shared" si="15684"/>
        <v>1.0000000000000002</v>
      </c>
      <c r="CJ808" s="147">
        <f t="shared" si="15684"/>
        <v>0.99999999999999989</v>
      </c>
      <c r="CK808" s="148">
        <f t="shared" si="15684"/>
        <v>1</v>
      </c>
    </row>
    <row r="809" spans="1:89" ht="13.8" thickTop="1" x14ac:dyDescent="0.25">
      <c r="A809" s="178"/>
    </row>
    <row r="810" spans="1:89" x14ac:dyDescent="0.25">
      <c r="A810" s="219"/>
    </row>
    <row r="811" spans="1:89" x14ac:dyDescent="0.25">
      <c r="A811" s="299">
        <f>+A780+1</f>
        <v>45257</v>
      </c>
      <c r="B811" s="299"/>
      <c r="C811" s="299"/>
      <c r="D811" s="299"/>
      <c r="BI811" s="298">
        <f>+BI749+2</f>
        <v>45257</v>
      </c>
      <c r="BJ811" s="298"/>
      <c r="BK811" s="298"/>
      <c r="BL811" s="298"/>
    </row>
    <row r="812" spans="1:89" ht="13.8" thickBot="1" x14ac:dyDescent="0.3">
      <c r="AE812" t="s">
        <v>84</v>
      </c>
    </row>
    <row r="813" spans="1:89" ht="14.4" thickTop="1" thickBot="1" x14ac:dyDescent="0.3">
      <c r="A813" s="290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0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0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5">
      <c r="A814" s="291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68" t="s">
        <v>14</v>
      </c>
      <c r="AC814" s="169" t="s">
        <v>15</v>
      </c>
      <c r="AE814" s="291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68" t="s">
        <v>14</v>
      </c>
      <c r="BG814" s="169" t="s">
        <v>15</v>
      </c>
      <c r="BI814" s="291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8" thickTop="1" x14ac:dyDescent="0.25">
      <c r="A815" s="119" t="s">
        <v>16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1"/>
      <c r="AA815" s="176"/>
      <c r="AB815" s="162">
        <f t="shared" ref="AB815:AB838" si="15685">B815+D815+F815+H815+J815+L815+N815+P815+R815+T815+V815+X815+Z815</f>
        <v>0</v>
      </c>
      <c r="AC815" s="163">
        <f>C815+E815+G815+I815+K815+M815+O815+Q815+S815+U815+W815+Y815+AA815</f>
        <v>0</v>
      </c>
      <c r="AE815" s="254" t="str">
        <f>$AE$9</f>
        <v>07:00 - 07:59</v>
      </c>
      <c r="AF815" s="120">
        <f t="shared" ref="AF815:AO817" si="15686">SUMIF($A$9:$A$32,$AE815,B$815:B$838)</f>
        <v>1387</v>
      </c>
      <c r="AG815" s="177">
        <f t="shared" si="15686"/>
        <v>814</v>
      </c>
      <c r="AH815" s="121">
        <f t="shared" si="15686"/>
        <v>770</v>
      </c>
      <c r="AI815" s="172">
        <f t="shared" si="15686"/>
        <v>707</v>
      </c>
      <c r="AJ815" s="120">
        <f t="shared" si="15686"/>
        <v>1206</v>
      </c>
      <c r="AK815" s="122">
        <f t="shared" si="15686"/>
        <v>742</v>
      </c>
      <c r="AL815" s="121">
        <f t="shared" si="15686"/>
        <v>1616</v>
      </c>
      <c r="AM815" s="172">
        <f t="shared" si="15686"/>
        <v>1514</v>
      </c>
      <c r="AN815" s="120">
        <f t="shared" si="15686"/>
        <v>151</v>
      </c>
      <c r="AO815" s="122">
        <f t="shared" si="15686"/>
        <v>361</v>
      </c>
      <c r="AP815" s="121">
        <f t="shared" ref="AP815:AY817" si="15687">SUMIF($A$9:$A$32,$AE815,L$815:L$838)</f>
        <v>389</v>
      </c>
      <c r="AQ815" s="120">
        <f t="shared" si="15687"/>
        <v>1239</v>
      </c>
      <c r="AR815" s="171">
        <f t="shared" si="15687"/>
        <v>1412</v>
      </c>
      <c r="AS815" s="173">
        <f t="shared" si="15687"/>
        <v>1832</v>
      </c>
      <c r="AT815" s="120">
        <f t="shared" si="15687"/>
        <v>851</v>
      </c>
      <c r="AU815" s="122">
        <f t="shared" si="15687"/>
        <v>709</v>
      </c>
      <c r="AV815" s="121">
        <f t="shared" si="15687"/>
        <v>1379</v>
      </c>
      <c r="AW815" s="172">
        <f t="shared" si="15687"/>
        <v>1140</v>
      </c>
      <c r="AX815" s="120">
        <f t="shared" si="15687"/>
        <v>190</v>
      </c>
      <c r="AY815" s="122">
        <f t="shared" si="15687"/>
        <v>398</v>
      </c>
      <c r="AZ815" s="121">
        <f t="shared" ref="AZ815:BE817" si="15688">SUMIF($A$9:$A$32,$AE815,V$815:V$838)</f>
        <v>629</v>
      </c>
      <c r="BA815" s="172">
        <f t="shared" si="15688"/>
        <v>1344</v>
      </c>
      <c r="BB815" s="120">
        <f t="shared" si="15688"/>
        <v>779</v>
      </c>
      <c r="BC815" s="122">
        <f t="shared" si="15688"/>
        <v>591</v>
      </c>
      <c r="BD815" s="21">
        <f t="shared" si="15688"/>
        <v>2212</v>
      </c>
      <c r="BE815" s="176">
        <f t="shared" si="15688"/>
        <v>1952</v>
      </c>
      <c r="BF815" s="162">
        <f>AF815+AH815+AJ815+AL815+AN815+AP815+AR815+AT815+AV815+AX815+AZ815+BB815+BD815</f>
        <v>12971</v>
      </c>
      <c r="BG815" s="163">
        <f>AG815+AI815+AK815+AM815+AO815+AQ815+AS815+AU815+AW815+AY815+BA815+BC815+BE815</f>
        <v>13343</v>
      </c>
      <c r="BI815" s="119" t="s">
        <v>16</v>
      </c>
      <c r="BJ815" s="123">
        <f>B815/B839</f>
        <v>0</v>
      </c>
      <c r="BK815" s="124">
        <f t="shared" ref="BK815" si="15689">C815/C839</f>
        <v>0</v>
      </c>
      <c r="BL815" s="125">
        <f t="shared" ref="BL815" si="15690">D815/D839</f>
        <v>0</v>
      </c>
      <c r="BM815" s="126">
        <f t="shared" ref="BM815" si="15691">E815/E839</f>
        <v>0</v>
      </c>
      <c r="BN815" s="123">
        <f t="shared" ref="BN815" si="15692">F815/F839</f>
        <v>0</v>
      </c>
      <c r="BO815" s="124">
        <f t="shared" ref="BO815" si="15693">G815/G839</f>
        <v>0</v>
      </c>
      <c r="BP815" s="125">
        <f t="shared" ref="BP815" si="15694">H815/H839</f>
        <v>0</v>
      </c>
      <c r="BQ815" s="126">
        <f t="shared" ref="BQ815" si="15695">I815/I839</f>
        <v>0</v>
      </c>
      <c r="BR815" s="123">
        <f t="shared" ref="BR815" si="15696">J815/J839</f>
        <v>0</v>
      </c>
      <c r="BS815" s="124">
        <f t="shared" ref="BS815" si="15697">K815/K839</f>
        <v>0</v>
      </c>
      <c r="BT815" s="125">
        <f t="shared" ref="BT815" si="15698">L815/L839</f>
        <v>0</v>
      </c>
      <c r="BU815" s="123">
        <f t="shared" ref="BU815" si="15699">M815/M839</f>
        <v>0</v>
      </c>
      <c r="BV815" s="127">
        <f t="shared" ref="BV815" si="15700">N815/N839</f>
        <v>0</v>
      </c>
      <c r="BW815" s="128">
        <f t="shared" ref="BW815" si="15701">O815/O839</f>
        <v>0</v>
      </c>
      <c r="BX815" s="123">
        <f t="shared" ref="BX815" si="15702">P815/P839</f>
        <v>0</v>
      </c>
      <c r="BY815" s="124">
        <f t="shared" ref="BY815" si="15703">Q815/Q839</f>
        <v>0</v>
      </c>
      <c r="BZ815" s="125">
        <f t="shared" ref="BZ815" si="15704">R815/R839</f>
        <v>0</v>
      </c>
      <c r="CA815" s="126">
        <f t="shared" ref="CA815" si="15705">S815/S839</f>
        <v>0</v>
      </c>
      <c r="CB815" s="123">
        <f t="shared" ref="CB815" si="15706">T815/T839</f>
        <v>0</v>
      </c>
      <c r="CC815" s="124">
        <f t="shared" ref="CC815" si="15707">U815/U839</f>
        <v>0</v>
      </c>
      <c r="CD815" s="125">
        <f t="shared" ref="CD815" si="15708">V815/V839</f>
        <v>0</v>
      </c>
      <c r="CE815" s="126">
        <f t="shared" ref="CE815" si="15709">W815/W839</f>
        <v>0</v>
      </c>
      <c r="CF815" s="123">
        <f t="shared" ref="CF815" si="15710">X815/X839</f>
        <v>0</v>
      </c>
      <c r="CG815" s="124">
        <f t="shared" ref="CG815" si="15711">Y815/Y839</f>
        <v>0</v>
      </c>
      <c r="CH815" s="125">
        <f t="shared" ref="CH815" si="15712">Z815/Z839</f>
        <v>0</v>
      </c>
      <c r="CI815" s="123">
        <f t="shared" ref="CI815" si="15713">AA815/AA839</f>
        <v>0</v>
      </c>
      <c r="CJ815" s="129">
        <f t="shared" ref="CJ815" si="15714">AB815/AB839</f>
        <v>0</v>
      </c>
      <c r="CK815" s="130">
        <f t="shared" ref="CK815" si="15715">AC815/AC839</f>
        <v>0</v>
      </c>
    </row>
    <row r="816" spans="1:89" x14ac:dyDescent="0.25">
      <c r="A816" s="131" t="s">
        <v>17</v>
      </c>
      <c r="B816" s="180">
        <v>411</v>
      </c>
      <c r="C816" s="181">
        <v>0</v>
      </c>
      <c r="D816" s="182">
        <v>306</v>
      </c>
      <c r="E816" s="183">
        <v>3</v>
      </c>
      <c r="F816" s="180">
        <v>589</v>
      </c>
      <c r="G816" s="184">
        <v>7</v>
      </c>
      <c r="H816" s="182">
        <v>476</v>
      </c>
      <c r="I816" s="183">
        <v>21</v>
      </c>
      <c r="J816" s="180">
        <v>8</v>
      </c>
      <c r="K816" s="184">
        <v>15</v>
      </c>
      <c r="L816" s="182">
        <v>26</v>
      </c>
      <c r="M816" s="180">
        <v>95</v>
      </c>
      <c r="N816" s="185">
        <v>250</v>
      </c>
      <c r="O816" s="186">
        <v>160</v>
      </c>
      <c r="P816" s="180">
        <v>64</v>
      </c>
      <c r="Q816" s="184">
        <v>60</v>
      </c>
      <c r="R816" s="182">
        <v>45</v>
      </c>
      <c r="S816" s="183">
        <v>119</v>
      </c>
      <c r="T816" s="180">
        <v>2</v>
      </c>
      <c r="U816" s="184">
        <v>2</v>
      </c>
      <c r="V816" s="182">
        <v>10</v>
      </c>
      <c r="W816" s="183">
        <v>0</v>
      </c>
      <c r="X816" s="180">
        <v>0</v>
      </c>
      <c r="Y816" s="184">
        <v>0</v>
      </c>
      <c r="Z816" s="182">
        <v>1</v>
      </c>
      <c r="AA816" s="180">
        <v>0</v>
      </c>
      <c r="AB816" s="162">
        <f t="shared" si="15685"/>
        <v>2188</v>
      </c>
      <c r="AC816" s="165">
        <f t="shared" ref="AC816:AC838" si="15716">SUM(C816,E816,G816,I816,K816,M816,O816,Q816,S816,U816,W816,Y816,AA816)</f>
        <v>482</v>
      </c>
      <c r="AE816" s="256" t="str">
        <f>$AE$10</f>
        <v>08:00 - 08:59</v>
      </c>
      <c r="AF816" s="120">
        <f t="shared" si="15686"/>
        <v>1578</v>
      </c>
      <c r="AG816" s="181">
        <f t="shared" si="15686"/>
        <v>969</v>
      </c>
      <c r="AH816" s="182">
        <f t="shared" si="15686"/>
        <v>822</v>
      </c>
      <c r="AI816" s="183">
        <f t="shared" si="15686"/>
        <v>528</v>
      </c>
      <c r="AJ816" s="180">
        <f t="shared" si="15686"/>
        <v>1009</v>
      </c>
      <c r="AK816" s="184">
        <f t="shared" si="15686"/>
        <v>540</v>
      </c>
      <c r="AL816" s="182">
        <f t="shared" si="15686"/>
        <v>1810</v>
      </c>
      <c r="AM816" s="183">
        <f t="shared" si="15686"/>
        <v>1483</v>
      </c>
      <c r="AN816" s="180">
        <f t="shared" si="15686"/>
        <v>172</v>
      </c>
      <c r="AO816" s="184">
        <f t="shared" si="15686"/>
        <v>382</v>
      </c>
      <c r="AP816" s="182">
        <f t="shared" si="15687"/>
        <v>347</v>
      </c>
      <c r="AQ816" s="180">
        <f t="shared" si="15687"/>
        <v>1300</v>
      </c>
      <c r="AR816" s="185">
        <f t="shared" si="15687"/>
        <v>1288</v>
      </c>
      <c r="AS816" s="186">
        <f t="shared" si="15687"/>
        <v>1818</v>
      </c>
      <c r="AT816" s="180">
        <f t="shared" si="15687"/>
        <v>860</v>
      </c>
      <c r="AU816" s="184">
        <f t="shared" si="15687"/>
        <v>644</v>
      </c>
      <c r="AV816" s="182">
        <f t="shared" si="15687"/>
        <v>1451</v>
      </c>
      <c r="AW816" s="183">
        <f t="shared" si="15687"/>
        <v>949</v>
      </c>
      <c r="AX816" s="180">
        <f t="shared" si="15687"/>
        <v>147</v>
      </c>
      <c r="AY816" s="184">
        <f t="shared" si="15687"/>
        <v>321</v>
      </c>
      <c r="AZ816" s="182">
        <f t="shared" si="15688"/>
        <v>527</v>
      </c>
      <c r="BA816" s="183">
        <f t="shared" si="15688"/>
        <v>1444</v>
      </c>
      <c r="BB816" s="180">
        <f t="shared" si="15688"/>
        <v>852</v>
      </c>
      <c r="BC816" s="184">
        <f t="shared" si="15688"/>
        <v>567</v>
      </c>
      <c r="BD816" s="182">
        <f t="shared" si="15688"/>
        <v>2181</v>
      </c>
      <c r="BE816" s="180">
        <f t="shared" si="15688"/>
        <v>1780</v>
      </c>
      <c r="BF816" s="164">
        <f>SUM(AF816,AH816,AJ816,AL816,AN816,AP816,AR816,AT816,AV816,AX816,AZ816,BB816,BD816)</f>
        <v>13044</v>
      </c>
      <c r="BG816" s="165">
        <f>SUM(AG816,AI816,AK816,AM816,AO816,AQ816,AS816,AU816,AW816,AY816,BA816,BC816,BE816)</f>
        <v>12725</v>
      </c>
      <c r="BI816" s="131" t="s">
        <v>17</v>
      </c>
      <c r="BJ816" s="123">
        <f>B816/B839</f>
        <v>1.327733807139396E-2</v>
      </c>
      <c r="BK816" s="124">
        <f t="shared" ref="BK816" si="15717">C816/C839</f>
        <v>0</v>
      </c>
      <c r="BL816" s="125">
        <f t="shared" ref="BL816" si="15718">D816/D839</f>
        <v>2.2781417510422872E-2</v>
      </c>
      <c r="BM816" s="126">
        <f t="shared" ref="BM816" si="15719">E816/E839</f>
        <v>2.5138260432378077E-4</v>
      </c>
      <c r="BN816" s="123">
        <f t="shared" ref="BN816" si="15720">F816/F839</f>
        <v>3.2773202759848651E-2</v>
      </c>
      <c r="BO816" s="124">
        <f t="shared" ref="BO816" si="15721">G816/G839</f>
        <v>5.2048479440850619E-4</v>
      </c>
      <c r="BP816" s="125">
        <f t="shared" ref="BP816" si="15722">H816/H839</f>
        <v>1.3218183332870512E-2</v>
      </c>
      <c r="BQ816" s="126">
        <f t="shared" ref="BQ816" si="15723">I816/I839</f>
        <v>6.1761072878065994E-4</v>
      </c>
      <c r="BR816" s="123">
        <f t="shared" ref="BR816" si="15724">J816/J839</f>
        <v>1.7471063550993666E-3</v>
      </c>
      <c r="BS816" s="124">
        <f t="shared" ref="BS816" si="15725">K816/K839</f>
        <v>2.972651605231867E-3</v>
      </c>
      <c r="BT816" s="125">
        <f t="shared" ref="BT816" si="15726">L816/L839</f>
        <v>1.967312348668281E-3</v>
      </c>
      <c r="BU816" s="123">
        <f t="shared" ref="BU816" si="15727">M816/M839</f>
        <v>5.2212146194009343E-3</v>
      </c>
      <c r="BV816" s="127">
        <f t="shared" ref="BV816" si="15728">N816/N839</f>
        <v>8.7202204471729054E-3</v>
      </c>
      <c r="BW816" s="128">
        <f t="shared" ref="BW816" si="15729">O816/O839</f>
        <v>4.9067713444553487E-3</v>
      </c>
      <c r="BX816" s="123">
        <f t="shared" ref="BX816" si="15730">P816/P839</f>
        <v>4.3319344794909981E-3</v>
      </c>
      <c r="BY816" s="124">
        <f t="shared" ref="BY816" si="15731">Q816/Q839</f>
        <v>3.6877688998156115E-3</v>
      </c>
      <c r="BZ816" s="125">
        <f t="shared" ref="BZ816" si="15732">R816/R839</f>
        <v>2.011892520230697E-3</v>
      </c>
      <c r="CA816" s="126">
        <f t="shared" ref="CA816" si="15733">S816/S839</f>
        <v>4.9141063759497849E-3</v>
      </c>
      <c r="CB816" s="123">
        <f t="shared" ref="CB816" si="15734">T816/T839</f>
        <v>6.3091482649842276E-4</v>
      </c>
      <c r="CC816" s="124">
        <f t="shared" ref="CC816" si="15735">U816/U839</f>
        <v>4.4883303411131061E-4</v>
      </c>
      <c r="CD816" s="125">
        <f t="shared" ref="CD816" si="15736">V816/V839</f>
        <v>5.3395984621956434E-4</v>
      </c>
      <c r="CE816" s="126">
        <f t="shared" ref="CE816" si="15737">W816/W839</f>
        <v>0</v>
      </c>
      <c r="CF816" s="123">
        <f t="shared" ref="CF816" si="15738">X816/X839</f>
        <v>0</v>
      </c>
      <c r="CG816" s="124">
        <f t="shared" ref="CG816" si="15739">Y816/Y839</f>
        <v>0</v>
      </c>
      <c r="CH816" s="125">
        <f t="shared" ref="CH816" si="15740">Z816/Z839</f>
        <v>2.321640006500592E-5</v>
      </c>
      <c r="CI816" s="123">
        <f t="shared" ref="CI816" si="15741">AA816/AA839</f>
        <v>0</v>
      </c>
      <c r="CJ816" s="129">
        <f t="shared" ref="CJ816" si="15742">AB816/AB839</f>
        <v>8.3681688320132175E-3</v>
      </c>
      <c r="CK816" s="130">
        <f t="shared" ref="CK816" si="15743">AC816/AC839</f>
        <v>1.8483225131050668E-3</v>
      </c>
    </row>
    <row r="817" spans="1:89" ht="13.8" thickBot="1" x14ac:dyDescent="0.3">
      <c r="A817" s="139" t="s">
        <v>18</v>
      </c>
      <c r="B817" s="187">
        <v>1240</v>
      </c>
      <c r="C817" s="188">
        <v>305</v>
      </c>
      <c r="D817" s="189">
        <v>744</v>
      </c>
      <c r="E817" s="190">
        <v>268</v>
      </c>
      <c r="F817" s="187">
        <v>1446</v>
      </c>
      <c r="G817" s="191">
        <v>239</v>
      </c>
      <c r="H817" s="189">
        <v>1590</v>
      </c>
      <c r="I817" s="190">
        <v>642</v>
      </c>
      <c r="J817" s="187">
        <v>50</v>
      </c>
      <c r="K817" s="191">
        <v>214</v>
      </c>
      <c r="L817" s="189">
        <v>234</v>
      </c>
      <c r="M817" s="187">
        <v>844</v>
      </c>
      <c r="N817" s="192">
        <v>1021</v>
      </c>
      <c r="O817" s="193">
        <v>1267</v>
      </c>
      <c r="P817" s="187">
        <v>500</v>
      </c>
      <c r="Q817" s="191">
        <v>597</v>
      </c>
      <c r="R817" s="189">
        <v>829</v>
      </c>
      <c r="S817" s="190">
        <v>763</v>
      </c>
      <c r="T817" s="187">
        <v>78</v>
      </c>
      <c r="U817" s="191">
        <v>355</v>
      </c>
      <c r="V817" s="189">
        <v>274</v>
      </c>
      <c r="W817" s="190">
        <v>1219</v>
      </c>
      <c r="X817" s="187">
        <v>601</v>
      </c>
      <c r="Y817" s="191">
        <v>593</v>
      </c>
      <c r="Z817" s="189">
        <v>1885</v>
      </c>
      <c r="AA817" s="187">
        <v>1448</v>
      </c>
      <c r="AB817" s="162">
        <f t="shared" si="15685"/>
        <v>10492</v>
      </c>
      <c r="AC817" s="165">
        <f t="shared" si="15716"/>
        <v>8754</v>
      </c>
      <c r="AE817" s="254">
        <f>$AE$11</f>
        <v>0</v>
      </c>
      <c r="AF817" s="120">
        <f t="shared" si="15686"/>
        <v>0</v>
      </c>
      <c r="AG817" s="188">
        <f t="shared" si="15686"/>
        <v>0</v>
      </c>
      <c r="AH817" s="189">
        <f t="shared" si="15686"/>
        <v>0</v>
      </c>
      <c r="AI817" s="190">
        <f t="shared" si="15686"/>
        <v>0</v>
      </c>
      <c r="AJ817" s="187">
        <f t="shared" si="15686"/>
        <v>0</v>
      </c>
      <c r="AK817" s="191">
        <f t="shared" si="15686"/>
        <v>0</v>
      </c>
      <c r="AL817" s="189">
        <f t="shared" si="15686"/>
        <v>0</v>
      </c>
      <c r="AM817" s="190">
        <f t="shared" si="15686"/>
        <v>0</v>
      </c>
      <c r="AN817" s="187">
        <f t="shared" si="15686"/>
        <v>0</v>
      </c>
      <c r="AO817" s="191">
        <f t="shared" si="15686"/>
        <v>0</v>
      </c>
      <c r="AP817" s="189">
        <f t="shared" si="15687"/>
        <v>0</v>
      </c>
      <c r="AQ817" s="187">
        <f t="shared" si="15687"/>
        <v>0</v>
      </c>
      <c r="AR817" s="192">
        <f t="shared" si="15687"/>
        <v>0</v>
      </c>
      <c r="AS817" s="193">
        <f t="shared" si="15687"/>
        <v>0</v>
      </c>
      <c r="AT817" s="187">
        <f t="shared" si="15687"/>
        <v>0</v>
      </c>
      <c r="AU817" s="191">
        <f t="shared" si="15687"/>
        <v>0</v>
      </c>
      <c r="AV817" s="189">
        <f t="shared" si="15687"/>
        <v>0</v>
      </c>
      <c r="AW817" s="190">
        <f t="shared" si="15687"/>
        <v>0</v>
      </c>
      <c r="AX817" s="187">
        <f t="shared" si="15687"/>
        <v>0</v>
      </c>
      <c r="AY817" s="191">
        <f t="shared" si="15687"/>
        <v>0</v>
      </c>
      <c r="AZ817" s="189">
        <f t="shared" si="15688"/>
        <v>0</v>
      </c>
      <c r="BA817" s="190">
        <f t="shared" si="15688"/>
        <v>0</v>
      </c>
      <c r="BB817" s="187">
        <f t="shared" si="15688"/>
        <v>0</v>
      </c>
      <c r="BC817" s="191">
        <f t="shared" si="15688"/>
        <v>0</v>
      </c>
      <c r="BD817" s="189">
        <f t="shared" si="15688"/>
        <v>0</v>
      </c>
      <c r="BE817" s="187">
        <f t="shared" si="15688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18</v>
      </c>
      <c r="BJ817" s="123">
        <f>B817/B839</f>
        <v>4.0058148925860119E-2</v>
      </c>
      <c r="BK817" s="124">
        <f t="shared" ref="BK817" si="15744">C817/C839</f>
        <v>1.2336690531084415E-2</v>
      </c>
      <c r="BL817" s="125">
        <f t="shared" ref="BL817" si="15745">D817/D839</f>
        <v>5.5390113162596781E-2</v>
      </c>
      <c r="BM817" s="126">
        <f t="shared" ref="BM817" si="15746">E817/E839</f>
        <v>2.2456845986257752E-2</v>
      </c>
      <c r="BN817" s="123">
        <f t="shared" ref="BN817" si="15747">F817/F839</f>
        <v>8.0458490985978182E-2</v>
      </c>
      <c r="BO817" s="124">
        <f t="shared" ref="BO817" si="15748">G817/G839</f>
        <v>1.7770837980518997E-2</v>
      </c>
      <c r="BP817" s="125">
        <f t="shared" ref="BP817" si="15749">H817/H839</f>
        <v>4.4153175418622084E-2</v>
      </c>
      <c r="BQ817" s="126">
        <f t="shared" ref="BQ817" si="15750">I817/I839</f>
        <v>1.888124227986589E-2</v>
      </c>
      <c r="BR817" s="123">
        <f t="shared" ref="BR817" si="15751">J817/J839</f>
        <v>1.0919414719371042E-2</v>
      </c>
      <c r="BS817" s="124">
        <f t="shared" ref="BS817" si="15752">K817/K839</f>
        <v>4.2409829567974636E-2</v>
      </c>
      <c r="BT817" s="125">
        <f t="shared" ref="BT817" si="15753">L817/L839</f>
        <v>1.7705811138014529E-2</v>
      </c>
      <c r="BU817" s="123">
        <f t="shared" ref="BU817" si="15754">M817/M839</f>
        <v>4.6386369881835671E-2</v>
      </c>
      <c r="BV817" s="127">
        <f t="shared" ref="BV817" si="15755">N817/N839</f>
        <v>3.561338030625414E-2</v>
      </c>
      <c r="BW817" s="128">
        <f t="shared" ref="BW817" si="15756">O817/O839</f>
        <v>3.8855495583905789E-2</v>
      </c>
      <c r="BX817" s="123">
        <f t="shared" ref="BX817" si="15757">P817/P839</f>
        <v>3.3843238121023418E-2</v>
      </c>
      <c r="BY817" s="124">
        <f t="shared" ref="BY817" si="15758">Q817/Q839</f>
        <v>3.6693300553165338E-2</v>
      </c>
      <c r="BZ817" s="125">
        <f t="shared" ref="BZ817" si="15759">R817/R839</f>
        <v>3.706353109491662E-2</v>
      </c>
      <c r="CA817" s="126">
        <f t="shared" ref="CA817" si="15760">S817/S839</f>
        <v>3.150809382226627E-2</v>
      </c>
      <c r="CB817" s="123">
        <f t="shared" ref="CB817" si="15761">T817/T839</f>
        <v>2.4605678233438486E-2</v>
      </c>
      <c r="CC817" s="124">
        <f t="shared" ref="CC817" si="15762">U817/U839</f>
        <v>7.9667863554757634E-2</v>
      </c>
      <c r="CD817" s="125">
        <f t="shared" ref="CD817" si="15763">V817/V839</f>
        <v>1.4630499786416061E-2</v>
      </c>
      <c r="CE817" s="126">
        <f t="shared" ref="CE817" si="15764">W817/W839</f>
        <v>4.4601368409498375E-2</v>
      </c>
      <c r="CF817" s="123">
        <f t="shared" ref="CF817" si="15765">X817/X839</f>
        <v>4.1388334136767443E-2</v>
      </c>
      <c r="CG817" s="124">
        <f t="shared" ref="CG817" si="15766">Y817/Y839</f>
        <v>6.6101883847954526E-2</v>
      </c>
      <c r="CH817" s="125">
        <f t="shared" ref="CH817" si="15767">Z817/Z839</f>
        <v>4.3762914122536162E-2</v>
      </c>
      <c r="CI817" s="123">
        <f t="shared" ref="CI817" si="15768">AA817/AA839</f>
        <v>3.6587831008692139E-2</v>
      </c>
      <c r="CJ817" s="129">
        <f t="shared" ref="CJ817" si="15769">AB817/AB839</f>
        <v>4.0127434819690437E-2</v>
      </c>
      <c r="CK817" s="130">
        <f t="shared" ref="CK817" si="15770">AC817/AC839</f>
        <v>3.3568911368717334E-2</v>
      </c>
    </row>
    <row r="818" spans="1:89" ht="14.4" thickTop="1" thickBot="1" x14ac:dyDescent="0.3">
      <c r="A818" s="131" t="s">
        <v>19</v>
      </c>
      <c r="B818" s="180">
        <v>1576</v>
      </c>
      <c r="C818" s="181">
        <v>1035</v>
      </c>
      <c r="D818" s="182">
        <v>757</v>
      </c>
      <c r="E818" s="183">
        <v>491</v>
      </c>
      <c r="F818" s="180">
        <v>1434</v>
      </c>
      <c r="G818" s="184">
        <v>542</v>
      </c>
      <c r="H818" s="182">
        <v>1726</v>
      </c>
      <c r="I818" s="183">
        <v>1248</v>
      </c>
      <c r="J818" s="180">
        <v>108</v>
      </c>
      <c r="K818" s="184">
        <v>273</v>
      </c>
      <c r="L818" s="182">
        <v>419</v>
      </c>
      <c r="M818" s="180">
        <v>1147</v>
      </c>
      <c r="N818" s="185">
        <v>1341</v>
      </c>
      <c r="O818" s="186">
        <v>1892</v>
      </c>
      <c r="P818" s="180">
        <v>711</v>
      </c>
      <c r="Q818" s="184">
        <v>710</v>
      </c>
      <c r="R818" s="182">
        <v>1127</v>
      </c>
      <c r="S818" s="183">
        <v>1039</v>
      </c>
      <c r="T818" s="180">
        <v>185</v>
      </c>
      <c r="U818" s="184">
        <v>414</v>
      </c>
      <c r="V818" s="182">
        <v>543</v>
      </c>
      <c r="W818" s="183">
        <v>1350</v>
      </c>
      <c r="X818" s="180">
        <v>833</v>
      </c>
      <c r="Y818" s="184">
        <v>453</v>
      </c>
      <c r="Z818" s="182">
        <v>2088</v>
      </c>
      <c r="AA818" s="180">
        <v>1574</v>
      </c>
      <c r="AB818" s="162">
        <f t="shared" si="15685"/>
        <v>12848</v>
      </c>
      <c r="AC818" s="165">
        <f t="shared" si="15716"/>
        <v>12168</v>
      </c>
      <c r="AE818" s="251" t="s">
        <v>13</v>
      </c>
      <c r="AF818" s="14">
        <f t="shared" ref="AF818:BG818" si="15771">SUM(AF815:AF817)</f>
        <v>2965</v>
      </c>
      <c r="AG818" s="1">
        <f t="shared" si="15771"/>
        <v>1783</v>
      </c>
      <c r="AH818" s="14">
        <f t="shared" si="15771"/>
        <v>1592</v>
      </c>
      <c r="AI818" s="1">
        <f t="shared" si="15771"/>
        <v>1235</v>
      </c>
      <c r="AJ818" s="14">
        <f t="shared" si="15771"/>
        <v>2215</v>
      </c>
      <c r="AK818" s="1">
        <f t="shared" si="15771"/>
        <v>1282</v>
      </c>
      <c r="AL818" s="14">
        <f t="shared" si="15771"/>
        <v>3426</v>
      </c>
      <c r="AM818" s="1">
        <f t="shared" si="15771"/>
        <v>2997</v>
      </c>
      <c r="AN818" s="14">
        <f t="shared" si="15771"/>
        <v>323</v>
      </c>
      <c r="AO818" s="1">
        <f t="shared" si="15771"/>
        <v>743</v>
      </c>
      <c r="AP818" s="14">
        <f t="shared" si="15771"/>
        <v>736</v>
      </c>
      <c r="AQ818" s="1">
        <f t="shared" si="15771"/>
        <v>2539</v>
      </c>
      <c r="AR818" s="14">
        <f t="shared" si="15771"/>
        <v>2700</v>
      </c>
      <c r="AS818" s="1">
        <f t="shared" si="15771"/>
        <v>3650</v>
      </c>
      <c r="AT818" s="14">
        <f t="shared" si="15771"/>
        <v>1711</v>
      </c>
      <c r="AU818" s="1">
        <f t="shared" si="15771"/>
        <v>1353</v>
      </c>
      <c r="AV818" s="14">
        <f t="shared" si="15771"/>
        <v>2830</v>
      </c>
      <c r="AW818" s="1">
        <f t="shared" si="15771"/>
        <v>2089</v>
      </c>
      <c r="AX818" s="14">
        <f t="shared" si="15771"/>
        <v>337</v>
      </c>
      <c r="AY818" s="1">
        <f t="shared" si="15771"/>
        <v>719</v>
      </c>
      <c r="AZ818" s="14">
        <f t="shared" si="15771"/>
        <v>1156</v>
      </c>
      <c r="BA818" s="1">
        <f t="shared" si="15771"/>
        <v>2788</v>
      </c>
      <c r="BB818" s="14">
        <f t="shared" si="15771"/>
        <v>1631</v>
      </c>
      <c r="BC818" s="1">
        <f t="shared" si="15771"/>
        <v>1158</v>
      </c>
      <c r="BD818" s="14">
        <f t="shared" si="15771"/>
        <v>4393</v>
      </c>
      <c r="BE818" s="1">
        <f t="shared" si="15771"/>
        <v>3732</v>
      </c>
      <c r="BF818" s="166">
        <f t="shared" si="15771"/>
        <v>26015</v>
      </c>
      <c r="BG818" s="167">
        <f t="shared" si="15771"/>
        <v>26068</v>
      </c>
      <c r="BI818" s="131" t="s">
        <v>19</v>
      </c>
      <c r="BJ818" s="123">
        <f>B818/B839</f>
        <v>5.0912615086415765E-2</v>
      </c>
      <c r="BK818" s="124">
        <f t="shared" ref="BK818" si="15772">C818/C839</f>
        <v>4.1863851474335641E-2</v>
      </c>
      <c r="BL818" s="125">
        <f t="shared" ref="BL818" si="15773">D818/D839</f>
        <v>5.6357951161405601E-2</v>
      </c>
      <c r="BM818" s="126">
        <f t="shared" ref="BM818" si="15774">E818/E839</f>
        <v>4.1142952907658792E-2</v>
      </c>
      <c r="BN818" s="123">
        <f t="shared" ref="BN818" si="15775">F818/F839</f>
        <v>7.9790785666592479E-2</v>
      </c>
      <c r="BO818" s="124">
        <f t="shared" ref="BO818" si="15776">G818/G839</f>
        <v>4.0300394081344337E-2</v>
      </c>
      <c r="BP818" s="125">
        <f t="shared" ref="BP818" si="15777">H818/H839</f>
        <v>4.7929799228013666E-2</v>
      </c>
      <c r="BQ818" s="126">
        <f t="shared" ref="BQ818" si="15778">I818/I839</f>
        <v>3.6703723310393503E-2</v>
      </c>
      <c r="BR818" s="123">
        <f t="shared" ref="BR818" si="15779">J818/J839</f>
        <v>2.358593579384145E-2</v>
      </c>
      <c r="BS818" s="124">
        <f t="shared" ref="BS818" si="15780">K818/K839</f>
        <v>5.4102259215219974E-2</v>
      </c>
      <c r="BT818" s="125">
        <f t="shared" ref="BT818" si="15781">L818/L839</f>
        <v>3.1703995157384986E-2</v>
      </c>
      <c r="BU818" s="123">
        <f t="shared" ref="BU818" si="15782">M818/M839</f>
        <v>6.3039296510030235E-2</v>
      </c>
      <c r="BV818" s="127">
        <f t="shared" ref="BV818" si="15783">N818/N839</f>
        <v>4.6775262478635463E-2</v>
      </c>
      <c r="BW818" s="128">
        <f t="shared" ref="BW818" si="15784">O818/O839</f>
        <v>5.8022571148184494E-2</v>
      </c>
      <c r="BX818" s="123">
        <f t="shared" ref="BX818" si="15785">P818/P839</f>
        <v>4.8125084608095302E-2</v>
      </c>
      <c r="BY818" s="124">
        <f t="shared" ref="BY818" si="15786">Q818/Q839</f>
        <v>4.3638598647818071E-2</v>
      </c>
      <c r="BZ818" s="125">
        <f t="shared" ref="BZ818" si="15787">R818/R839</f>
        <v>5.0386730451111014E-2</v>
      </c>
      <c r="CA818" s="126">
        <f t="shared" ref="CA818" si="15788">S818/S839</f>
        <v>4.2905517013544767E-2</v>
      </c>
      <c r="CB818" s="123">
        <f t="shared" ref="CB818" si="15789">T818/T839</f>
        <v>5.8359621451104099E-2</v>
      </c>
      <c r="CC818" s="124">
        <f t="shared" ref="CC818" si="15790">U818/U839</f>
        <v>9.2908438061041293E-2</v>
      </c>
      <c r="CD818" s="125">
        <f t="shared" ref="CD818" si="15791">V818/V839</f>
        <v>2.8994019649722341E-2</v>
      </c>
      <c r="CE818" s="126">
        <f t="shared" ref="CE818" si="15792">W818/W839</f>
        <v>4.9394460502725841E-2</v>
      </c>
      <c r="CF818" s="123">
        <f t="shared" ref="CF818" si="15793">X818/X839</f>
        <v>5.7365195234487985E-2</v>
      </c>
      <c r="CG818" s="124">
        <f t="shared" ref="CG818" si="15794">Y818/Y839</f>
        <v>5.0496042804592578E-2</v>
      </c>
      <c r="CH818" s="125">
        <f t="shared" ref="CH818" si="15795">Z818/Z839</f>
        <v>4.8475843335732363E-2</v>
      </c>
      <c r="CI818" s="123">
        <f t="shared" ref="CI818" si="15796">AA818/AA839</f>
        <v>3.9771578734586616E-2</v>
      </c>
      <c r="CJ818" s="129">
        <f t="shared" ref="CJ818" si="15797">AB818/AB839</f>
        <v>4.9138132154344524E-2</v>
      </c>
      <c r="CK818" s="130">
        <f t="shared" ref="CK818" si="15798">AC818/AC839</f>
        <v>4.6660556720876455E-2</v>
      </c>
    </row>
    <row r="819" spans="1:89" ht="13.8" thickTop="1" x14ac:dyDescent="0.25">
      <c r="A819" s="139" t="s">
        <v>20</v>
      </c>
      <c r="B819" s="266">
        <v>1387</v>
      </c>
      <c r="C819" s="267">
        <v>814</v>
      </c>
      <c r="D819" s="268">
        <v>770</v>
      </c>
      <c r="E819" s="269">
        <v>707</v>
      </c>
      <c r="F819" s="266">
        <v>1206</v>
      </c>
      <c r="G819" s="270">
        <v>742</v>
      </c>
      <c r="H819" s="268">
        <v>1616</v>
      </c>
      <c r="I819" s="269">
        <v>1514</v>
      </c>
      <c r="J819" s="266">
        <v>151</v>
      </c>
      <c r="K819" s="270">
        <v>361</v>
      </c>
      <c r="L819" s="268">
        <v>389</v>
      </c>
      <c r="M819" s="266">
        <v>1239</v>
      </c>
      <c r="N819" s="271">
        <v>1412</v>
      </c>
      <c r="O819" s="272">
        <v>1832</v>
      </c>
      <c r="P819" s="266">
        <v>851</v>
      </c>
      <c r="Q819" s="270">
        <v>709</v>
      </c>
      <c r="R819" s="268">
        <v>1379</v>
      </c>
      <c r="S819" s="269">
        <v>1140</v>
      </c>
      <c r="T819" s="266">
        <v>190</v>
      </c>
      <c r="U819" s="270">
        <v>398</v>
      </c>
      <c r="V819" s="268">
        <v>629</v>
      </c>
      <c r="W819" s="269">
        <v>1344</v>
      </c>
      <c r="X819" s="266">
        <v>779</v>
      </c>
      <c r="Y819" s="270">
        <v>591</v>
      </c>
      <c r="Z819" s="268">
        <v>2212</v>
      </c>
      <c r="AA819" s="266">
        <v>1952</v>
      </c>
      <c r="AB819" s="162">
        <f t="shared" si="15685"/>
        <v>12971</v>
      </c>
      <c r="AC819" s="165">
        <f t="shared" si="15716"/>
        <v>13343</v>
      </c>
      <c r="BI819" s="139" t="s">
        <v>20</v>
      </c>
      <c r="BJ819" s="123">
        <f>B819/B839</f>
        <v>4.4806977871103215E-2</v>
      </c>
      <c r="BK819" s="124">
        <f t="shared" ref="BK819" si="15799">C819/C839</f>
        <v>3.2924806860008898E-2</v>
      </c>
      <c r="BL819" s="125">
        <f t="shared" ref="BL819" si="15800">D819/D839</f>
        <v>5.7325789160214413E-2</v>
      </c>
      <c r="BM819" s="126">
        <f t="shared" ref="BM819" si="15801">E819/E839</f>
        <v>5.9242500418971007E-2</v>
      </c>
      <c r="BN819" s="123">
        <f t="shared" ref="BN819" si="15802">F819/F839</f>
        <v>6.7104384598263969E-2</v>
      </c>
      <c r="BO819" s="124">
        <f t="shared" ref="BO819" si="15803">G819/G839</f>
        <v>5.5171388207301657E-2</v>
      </c>
      <c r="BP819" s="125">
        <f t="shared" ref="BP819" si="15804">H819/H839</f>
        <v>4.4875177029241063E-2</v>
      </c>
      <c r="BQ819" s="126">
        <f t="shared" ref="BQ819" si="15805">I819/I839</f>
        <v>4.45267925416152E-2</v>
      </c>
      <c r="BR819" s="123">
        <f t="shared" ref="BR819" si="15806">J819/J839</f>
        <v>3.2976632452500543E-2</v>
      </c>
      <c r="BS819" s="124">
        <f t="shared" ref="BS819" si="15807">K819/K839</f>
        <v>7.1541815299246928E-2</v>
      </c>
      <c r="BT819" s="125">
        <f t="shared" ref="BT819" si="15808">L819/L839</f>
        <v>2.9434019370460047E-2</v>
      </c>
      <c r="BU819" s="123">
        <f t="shared" ref="BU819" si="15809">M819/M839</f>
        <v>6.8095630667765875E-2</v>
      </c>
      <c r="BV819" s="127">
        <f t="shared" ref="BV819" si="15810">N819/N839</f>
        <v>4.9251805085632566E-2</v>
      </c>
      <c r="BW819" s="128">
        <f t="shared" ref="BW819" si="15811">O819/O839</f>
        <v>5.6182531894013739E-2</v>
      </c>
      <c r="BX819" s="123">
        <f t="shared" ref="BX819" si="15812">P819/P839</f>
        <v>5.7601191281981858E-2</v>
      </c>
      <c r="BY819" s="124">
        <f t="shared" ref="BY819" si="15813">Q819/Q839</f>
        <v>4.3577135832821141E-2</v>
      </c>
      <c r="BZ819" s="125">
        <f t="shared" ref="BZ819" si="15814">R819/R839</f>
        <v>6.1653328564402914E-2</v>
      </c>
      <c r="CA819" s="126">
        <f t="shared" ref="CA819" si="15815">S819/S839</f>
        <v>4.7076313181367693E-2</v>
      </c>
      <c r="CB819" s="123">
        <f t="shared" ref="CB819" si="15816">T819/T839</f>
        <v>5.993690851735016E-2</v>
      </c>
      <c r="CC819" s="124">
        <f t="shared" ref="CC819" si="15817">U819/U839</f>
        <v>8.9317773788150812E-2</v>
      </c>
      <c r="CD819" s="125">
        <f t="shared" ref="CD819" si="15818">V819/V839</f>
        <v>3.3586074327210592E-2</v>
      </c>
      <c r="CE819" s="126">
        <f t="shared" ref="CE819" si="15819">W819/W839</f>
        <v>4.9174929567158174E-2</v>
      </c>
      <c r="CF819" s="123">
        <f t="shared" ref="CF819" si="15820">X819/X839</f>
        <v>5.3646443082432341E-2</v>
      </c>
      <c r="CG819" s="124">
        <f t="shared" ref="CG819" si="15821">Y819/Y839</f>
        <v>6.5878943261620776E-2</v>
      </c>
      <c r="CH819" s="125">
        <f t="shared" ref="CH819" si="15822">Z819/Z839</f>
        <v>5.1354676943793094E-2</v>
      </c>
      <c r="CI819" s="123">
        <f t="shared" ref="CI819" si="15823">AA819/AA839</f>
        <v>4.9322821912270061E-2</v>
      </c>
      <c r="CJ819" s="129">
        <f t="shared" ref="CJ819" si="15824">AB819/AB839</f>
        <v>4.9608554808063733E-2</v>
      </c>
      <c r="CK819" s="130">
        <f t="shared" ref="CK819" si="15825">AC819/AC839</f>
        <v>5.1166322183321379E-2</v>
      </c>
    </row>
    <row r="820" spans="1:89" ht="13.8" thickBot="1" x14ac:dyDescent="0.3">
      <c r="A820" s="131" t="s">
        <v>21</v>
      </c>
      <c r="B820" s="273">
        <v>1578</v>
      </c>
      <c r="C820" s="274">
        <v>969</v>
      </c>
      <c r="D820" s="275">
        <v>822</v>
      </c>
      <c r="E820" s="276">
        <v>528</v>
      </c>
      <c r="F820" s="273">
        <v>1009</v>
      </c>
      <c r="G820" s="277">
        <v>540</v>
      </c>
      <c r="H820" s="275">
        <v>1810</v>
      </c>
      <c r="I820" s="276">
        <v>1483</v>
      </c>
      <c r="J820" s="273">
        <v>172</v>
      </c>
      <c r="K820" s="277">
        <v>382</v>
      </c>
      <c r="L820" s="275">
        <v>347</v>
      </c>
      <c r="M820" s="273">
        <v>1300</v>
      </c>
      <c r="N820" s="278">
        <v>1288</v>
      </c>
      <c r="O820" s="279">
        <v>1818</v>
      </c>
      <c r="P820" s="273">
        <v>860</v>
      </c>
      <c r="Q820" s="277">
        <v>644</v>
      </c>
      <c r="R820" s="275">
        <v>1451</v>
      </c>
      <c r="S820" s="276">
        <v>949</v>
      </c>
      <c r="T820" s="273">
        <v>147</v>
      </c>
      <c r="U820" s="277">
        <v>321</v>
      </c>
      <c r="V820" s="275">
        <v>527</v>
      </c>
      <c r="W820" s="276">
        <v>1444</v>
      </c>
      <c r="X820" s="273">
        <v>852</v>
      </c>
      <c r="Y820" s="277">
        <v>567</v>
      </c>
      <c r="Z820" s="275">
        <v>2181</v>
      </c>
      <c r="AA820" s="273">
        <v>1780</v>
      </c>
      <c r="AB820" s="162">
        <f t="shared" si="15685"/>
        <v>13044</v>
      </c>
      <c r="AC820" s="165">
        <f t="shared" si="15716"/>
        <v>12725</v>
      </c>
      <c r="AE820" t="s">
        <v>85</v>
      </c>
      <c r="BI820" s="131" t="s">
        <v>21</v>
      </c>
      <c r="BJ820" s="123">
        <f>B820/B839</f>
        <v>5.0977225004038118E-2</v>
      </c>
      <c r="BK820" s="124">
        <f t="shared" ref="BK820" si="15826">C820/C839</f>
        <v>3.9194272539740324E-2</v>
      </c>
      <c r="BL820" s="125">
        <f t="shared" ref="BL820" si="15827">D820/D839</f>
        <v>6.1197141155449671E-2</v>
      </c>
      <c r="BM820" s="126">
        <f t="shared" ref="BM820" si="15828">E820/E839</f>
        <v>4.4243338360985422E-2</v>
      </c>
      <c r="BN820" s="123">
        <f t="shared" ref="BN820" si="15829">F820/F839</f>
        <v>5.614288893834854E-2</v>
      </c>
      <c r="BO820" s="124">
        <f t="shared" ref="BO820" si="15830">G820/G839</f>
        <v>4.0151684140084763E-2</v>
      </c>
      <c r="BP820" s="125">
        <f t="shared" ref="BP820" si="15831">H820/H839</f>
        <v>5.0262419816167282E-2</v>
      </c>
      <c r="BQ820" s="126">
        <f t="shared" ref="BQ820" si="15832">I820/I839</f>
        <v>4.3615081465796131E-2</v>
      </c>
      <c r="BR820" s="123">
        <f t="shared" ref="BR820" si="15833">J820/J839</f>
        <v>3.7562786634636386E-2</v>
      </c>
      <c r="BS820" s="124">
        <f t="shared" ref="BS820" si="15834">K820/K839</f>
        <v>7.5703527546571545E-2</v>
      </c>
      <c r="BT820" s="125">
        <f t="shared" ref="BT820" si="15835">L820/L839</f>
        <v>2.6256053268765133E-2</v>
      </c>
      <c r="BU820" s="123">
        <f t="shared" ref="BU820" si="15836">M820/M839</f>
        <v>7.1448200054960151E-2</v>
      </c>
      <c r="BV820" s="127">
        <f t="shared" ref="BV820" si="15837">N820/N839</f>
        <v>4.4926575743834803E-2</v>
      </c>
      <c r="BW820" s="128">
        <f t="shared" ref="BW820" si="15838">O820/O839</f>
        <v>5.5753189401373894E-2</v>
      </c>
      <c r="BX820" s="123">
        <f t="shared" ref="BX820" si="15839">P820/P839</f>
        <v>5.8210369568160281E-2</v>
      </c>
      <c r="BY820" s="124">
        <f t="shared" ref="BY820" si="15840">Q820/Q839</f>
        <v>3.9582052858020897E-2</v>
      </c>
      <c r="BZ820" s="125">
        <f t="shared" ref="BZ820" si="15841">R820/R839</f>
        <v>6.4872356596772027E-2</v>
      </c>
      <c r="CA820" s="126">
        <f t="shared" ref="CA820" si="15842">S820/S839</f>
        <v>3.9188965972910474E-2</v>
      </c>
      <c r="CB820" s="123">
        <f t="shared" ref="CB820" si="15843">T820/T839</f>
        <v>4.6372239747634068E-2</v>
      </c>
      <c r="CC820" s="124">
        <f t="shared" ref="CC820" si="15844">U820/U839</f>
        <v>7.2037701974865351E-2</v>
      </c>
      <c r="CD820" s="125">
        <f t="shared" ref="CD820" si="15845">V820/V839</f>
        <v>2.8139683895771039E-2</v>
      </c>
      <c r="CE820" s="126">
        <f t="shared" ref="CE820" si="15846">W820/W839</f>
        <v>5.2833778493286014E-2</v>
      </c>
      <c r="CF820" s="123">
        <f t="shared" ref="CF820" si="15847">X820/X839</f>
        <v>5.8673645065766819E-2</v>
      </c>
      <c r="CG820" s="124">
        <f t="shared" ref="CG820" si="15848">Y820/Y839</f>
        <v>6.320365622561587E-2</v>
      </c>
      <c r="CH820" s="125">
        <f t="shared" ref="CH820" si="15849">Z820/Z839</f>
        <v>5.063496854177791E-2</v>
      </c>
      <c r="CI820" s="123">
        <f t="shared" ref="CI820" si="15850">AA820/AA839</f>
        <v>4.4976753588033151E-2</v>
      </c>
      <c r="CJ820" s="129">
        <f t="shared" ref="CJ820" si="15851">AB820/AB839</f>
        <v>4.9887748740758874E-2</v>
      </c>
      <c r="CK820" s="130">
        <f t="shared" ref="CK820" si="15852">AC820/AC839</f>
        <v>4.8796481284775879E-2</v>
      </c>
    </row>
    <row r="821" spans="1:89" ht="14.4" thickTop="1" thickBot="1" x14ac:dyDescent="0.3">
      <c r="A821" s="139" t="s">
        <v>22</v>
      </c>
      <c r="B821" s="187">
        <v>1643</v>
      </c>
      <c r="C821" s="188">
        <v>996</v>
      </c>
      <c r="D821" s="189">
        <v>827</v>
      </c>
      <c r="E821" s="190">
        <v>579</v>
      </c>
      <c r="F821" s="187">
        <v>1079</v>
      </c>
      <c r="G821" s="191">
        <v>518</v>
      </c>
      <c r="H821" s="189">
        <v>2006</v>
      </c>
      <c r="I821" s="190">
        <v>1543</v>
      </c>
      <c r="J821" s="187">
        <v>171</v>
      </c>
      <c r="K821" s="191">
        <v>427</v>
      </c>
      <c r="L821" s="189">
        <v>390</v>
      </c>
      <c r="M821" s="187">
        <v>1355</v>
      </c>
      <c r="N821" s="192">
        <v>1390</v>
      </c>
      <c r="O821" s="193">
        <v>2106</v>
      </c>
      <c r="P821" s="187">
        <v>911</v>
      </c>
      <c r="Q821" s="191">
        <v>618</v>
      </c>
      <c r="R821" s="189">
        <v>1496</v>
      </c>
      <c r="S821" s="190">
        <v>948</v>
      </c>
      <c r="T821" s="187">
        <v>135</v>
      </c>
      <c r="U821" s="191">
        <v>275</v>
      </c>
      <c r="V821" s="189">
        <v>540</v>
      </c>
      <c r="W821" s="190">
        <v>1833</v>
      </c>
      <c r="X821" s="187">
        <v>796</v>
      </c>
      <c r="Y821" s="191">
        <v>530</v>
      </c>
      <c r="Z821" s="189">
        <v>2342</v>
      </c>
      <c r="AA821" s="187">
        <v>1979</v>
      </c>
      <c r="AB821" s="162">
        <f t="shared" si="15685"/>
        <v>13726</v>
      </c>
      <c r="AC821" s="165">
        <f t="shared" si="15716"/>
        <v>13707</v>
      </c>
      <c r="AE821" s="290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39" t="s">
        <v>22</v>
      </c>
      <c r="BJ821" s="123">
        <f>B821/B839</f>
        <v>5.3077047326764659E-2</v>
      </c>
      <c r="BK821" s="124">
        <f t="shared" ref="BK821" si="15853">C821/C839</f>
        <v>4.0286373012983864E-2</v>
      </c>
      <c r="BL821" s="125">
        <f t="shared" ref="BL821" si="15854">D821/D839</f>
        <v>6.1569386539606911E-2</v>
      </c>
      <c r="BM821" s="126">
        <f t="shared" ref="BM821" si="15855">E821/E839</f>
        <v>4.8516842634489694E-2</v>
      </c>
      <c r="BN821" s="123">
        <f t="shared" ref="BN821" si="15856">F821/F839</f>
        <v>6.0037836634765189E-2</v>
      </c>
      <c r="BO821" s="124">
        <f t="shared" ref="BO821" si="15857">G821/G839</f>
        <v>3.8515874786229462E-2</v>
      </c>
      <c r="BP821" s="125">
        <f t="shared" ref="BP821" si="15858">H821/H839</f>
        <v>5.5705201188525726E-2</v>
      </c>
      <c r="BQ821" s="126">
        <f t="shared" ref="BQ821" si="15859">I821/I839</f>
        <v>4.5379683548026586E-2</v>
      </c>
      <c r="BR821" s="123">
        <f t="shared" ref="BR821" si="15860">J821/J839</f>
        <v>3.7344398340248962E-2</v>
      </c>
      <c r="BS821" s="124">
        <f t="shared" ref="BS821" si="15861">K821/K839</f>
        <v>8.4621482362267145E-2</v>
      </c>
      <c r="BT821" s="125">
        <f t="shared" ref="BT821" si="15862">L821/L839</f>
        <v>2.9509685230024212E-2</v>
      </c>
      <c r="BU821" s="123">
        <f t="shared" ref="BU821" si="15863">M821/M839</f>
        <v>7.447100851882385E-2</v>
      </c>
      <c r="BV821" s="127">
        <f t="shared" ref="BV821" si="15864">N821/N839</f>
        <v>4.8484425686281349E-2</v>
      </c>
      <c r="BW821" s="128">
        <f t="shared" ref="BW821" si="15865">O821/O839</f>
        <v>6.4585377821393522E-2</v>
      </c>
      <c r="BX821" s="123">
        <f t="shared" ref="BX821" si="15866">P821/P839</f>
        <v>6.1662379856504669E-2</v>
      </c>
      <c r="BY821" s="124">
        <f t="shared" ref="BY821" si="15867">Q821/Q839</f>
        <v>3.7984019668100798E-2</v>
      </c>
      <c r="BZ821" s="125">
        <f t="shared" ref="BZ821" si="15868">R821/R839</f>
        <v>6.6884249117002734E-2</v>
      </c>
      <c r="CA821" s="126">
        <f t="shared" ref="CA821" si="15869">S821/S839</f>
        <v>3.9147670961347872E-2</v>
      </c>
      <c r="CB821" s="123">
        <f t="shared" ref="CB821" si="15870">T821/T839</f>
        <v>4.2586750788643532E-2</v>
      </c>
      <c r="CC821" s="124">
        <f t="shared" ref="CC821" si="15871">U821/U839</f>
        <v>6.1714542190305206E-2</v>
      </c>
      <c r="CD821" s="125">
        <f t="shared" ref="CD821" si="15872">V821/V839</f>
        <v>2.883383169585647E-2</v>
      </c>
      <c r="CE821" s="126">
        <f t="shared" ref="CE821" si="15873">W821/W839</f>
        <v>6.7066700815923308E-2</v>
      </c>
      <c r="CF821" s="123">
        <f t="shared" ref="CF821" si="15874">X821/X839</f>
        <v>5.481716135252393E-2</v>
      </c>
      <c r="CG821" s="124">
        <f t="shared" ref="CG821" si="15875">Y821/Y839</f>
        <v>5.9079255378441643E-2</v>
      </c>
      <c r="CH821" s="125">
        <f t="shared" ref="CH821" si="15876">Z821/Z839</f>
        <v>5.4372808952243862E-2</v>
      </c>
      <c r="CI821" s="123">
        <f t="shared" ref="CI821" si="15877">AA821/AA839</f>
        <v>5.0005053567818883E-2</v>
      </c>
      <c r="CJ821" s="129">
        <f t="shared" ref="CJ821" si="15878">AB821/AB839</f>
        <v>5.2496108495527161E-2</v>
      </c>
      <c r="CK821" s="130">
        <f t="shared" ref="CK821" si="15879">AC821/AC839</f>
        <v>5.2562150803176659E-2</v>
      </c>
    </row>
    <row r="822" spans="1:89" ht="15" thickTop="1" thickBot="1" x14ac:dyDescent="0.35">
      <c r="A822" s="131" t="s">
        <v>23</v>
      </c>
      <c r="B822" s="180">
        <v>1669</v>
      </c>
      <c r="C822" s="181">
        <v>1169</v>
      </c>
      <c r="D822" s="182">
        <v>797</v>
      </c>
      <c r="E822" s="183">
        <v>437</v>
      </c>
      <c r="F822" s="180">
        <v>984</v>
      </c>
      <c r="G822" s="184">
        <v>436</v>
      </c>
      <c r="H822" s="182">
        <v>2064</v>
      </c>
      <c r="I822" s="183">
        <v>1599</v>
      </c>
      <c r="J822" s="180">
        <v>173</v>
      </c>
      <c r="K822" s="184">
        <v>576</v>
      </c>
      <c r="L822" s="182">
        <v>344</v>
      </c>
      <c r="M822" s="180">
        <v>1074</v>
      </c>
      <c r="N822" s="185">
        <v>1315</v>
      </c>
      <c r="O822" s="186">
        <v>1683</v>
      </c>
      <c r="P822" s="180">
        <v>1003</v>
      </c>
      <c r="Q822" s="184">
        <v>659</v>
      </c>
      <c r="R822" s="182">
        <v>1426</v>
      </c>
      <c r="S822" s="183">
        <v>955</v>
      </c>
      <c r="T822" s="180">
        <v>126</v>
      </c>
      <c r="U822" s="184">
        <v>206</v>
      </c>
      <c r="V822" s="182">
        <v>577</v>
      </c>
      <c r="W822" s="183">
        <v>2040</v>
      </c>
      <c r="X822" s="180">
        <v>753</v>
      </c>
      <c r="Y822" s="184">
        <v>454</v>
      </c>
      <c r="Z822" s="182">
        <v>2381</v>
      </c>
      <c r="AA822" s="180">
        <v>2089</v>
      </c>
      <c r="AB822" s="162">
        <f t="shared" si="15685"/>
        <v>13612</v>
      </c>
      <c r="AC822" s="165">
        <f t="shared" si="15716"/>
        <v>13377</v>
      </c>
      <c r="AE822" s="291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68" t="s">
        <v>14</v>
      </c>
      <c r="BG822" s="169" t="s">
        <v>15</v>
      </c>
      <c r="BI822" s="131" t="s">
        <v>23</v>
      </c>
      <c r="BJ822" s="123">
        <f>B822/B839</f>
        <v>5.3916976255855273E-2</v>
      </c>
      <c r="BK822" s="124">
        <f t="shared" ref="BK822" si="15880">C822/C839</f>
        <v>4.7283905674877641E-2</v>
      </c>
      <c r="BL822" s="125">
        <f t="shared" ref="BL822" si="15881">D822/D839</f>
        <v>5.9335914234663494E-2</v>
      </c>
      <c r="BM822" s="126">
        <f t="shared" ref="BM822" si="15882">E822/E839</f>
        <v>3.6618066029830733E-2</v>
      </c>
      <c r="BN822" s="123">
        <f t="shared" ref="BN822" si="15883">F822/F839</f>
        <v>5.4751836189628311E-2</v>
      </c>
      <c r="BO822" s="124">
        <f t="shared" ref="BO822" si="15884">G822/G839</f>
        <v>3.2418767194586959E-2</v>
      </c>
      <c r="BP822" s="125">
        <f t="shared" ref="BP822" si="15885">H822/H839</f>
        <v>5.731582016606037E-2</v>
      </c>
      <c r="BQ822" s="126">
        <f t="shared" ref="BQ822" si="15886">I822/I839</f>
        <v>4.7026645491441678E-2</v>
      </c>
      <c r="BR822" s="123">
        <f t="shared" ref="BR822" si="15887">J822/J839</f>
        <v>3.7781174929023803E-2</v>
      </c>
      <c r="BS822" s="124">
        <f t="shared" ref="BS822" si="15888">K822/K839</f>
        <v>0.11414982164090369</v>
      </c>
      <c r="BT822" s="125">
        <f t="shared" ref="BT822" si="15889">L822/L839</f>
        <v>2.602905569007264E-2</v>
      </c>
      <c r="BU822" s="123">
        <f t="shared" ref="BU822" si="15890">M822/M839</f>
        <v>5.9027205276174777E-2</v>
      </c>
      <c r="BV822" s="127">
        <f t="shared" ref="BV822" si="15891">N822/N839</f>
        <v>4.5868359552129478E-2</v>
      </c>
      <c r="BW822" s="128">
        <f t="shared" ref="BW822" si="15892">O822/O839</f>
        <v>5.1613101079489694E-2</v>
      </c>
      <c r="BX822" s="123">
        <f t="shared" ref="BX822" si="15893">P822/P839</f>
        <v>6.788953567077298E-2</v>
      </c>
      <c r="BY822" s="124">
        <f t="shared" ref="BY822" si="15894">Q822/Q839</f>
        <v>4.0503995082974802E-2</v>
      </c>
      <c r="BZ822" s="125">
        <f t="shared" ref="BZ822" si="15895">R822/R839</f>
        <v>6.3754638529977203E-2</v>
      </c>
      <c r="CA822" s="126">
        <f t="shared" ref="CA822" si="15896">S822/S839</f>
        <v>3.9436736042286091E-2</v>
      </c>
      <c r="CB822" s="123">
        <f t="shared" ref="CB822" si="15897">T822/T839</f>
        <v>3.9747634069400628E-2</v>
      </c>
      <c r="CC822" s="124">
        <f t="shared" ref="CC822" si="15898">U822/U839</f>
        <v>4.6229802513464993E-2</v>
      </c>
      <c r="CD822" s="125">
        <f t="shared" ref="CD822" si="15899">V822/V839</f>
        <v>3.0809483126868858E-2</v>
      </c>
      <c r="CE822" s="126">
        <f t="shared" ref="CE822" si="15900">W822/W839</f>
        <v>7.4640518093007938E-2</v>
      </c>
      <c r="CF822" s="123">
        <f t="shared" ref="CF822" si="15901">X822/X839</f>
        <v>5.1855932786998141E-2</v>
      </c>
      <c r="CG822" s="124">
        <f t="shared" ref="CG822" si="15902">Y822/Y839</f>
        <v>5.0607513097759446E-2</v>
      </c>
      <c r="CH822" s="125">
        <f t="shared" ref="CH822" si="15903">Z822/Z839</f>
        <v>5.5278248554779093E-2</v>
      </c>
      <c r="CI822" s="123">
        <f t="shared" ref="CI822" si="15904">AA822/AA839</f>
        <v>5.2784515868202951E-2</v>
      </c>
      <c r="CJ822" s="129">
        <f t="shared" ref="CJ822" si="15905">AB822/AB839</f>
        <v>5.2060107011592284E-2</v>
      </c>
      <c r="CK822" s="130">
        <f t="shared" ref="CK822" si="15906">AC822/AC839</f>
        <v>5.1296701779681493E-2</v>
      </c>
    </row>
    <row r="823" spans="1:89" ht="13.8" thickTop="1" x14ac:dyDescent="0.25">
      <c r="A823" s="139" t="s">
        <v>24</v>
      </c>
      <c r="B823" s="194">
        <v>1864</v>
      </c>
      <c r="C823" s="188">
        <v>1336</v>
      </c>
      <c r="D823" s="189">
        <v>765</v>
      </c>
      <c r="E823" s="190">
        <v>491</v>
      </c>
      <c r="F823" s="187">
        <v>1162</v>
      </c>
      <c r="G823" s="191">
        <v>504</v>
      </c>
      <c r="H823" s="189">
        <v>2143</v>
      </c>
      <c r="I823" s="190">
        <v>1704</v>
      </c>
      <c r="J823" s="187">
        <v>196</v>
      </c>
      <c r="K823" s="191">
        <v>482</v>
      </c>
      <c r="L823" s="189">
        <v>359</v>
      </c>
      <c r="M823" s="187">
        <v>1217</v>
      </c>
      <c r="N823" s="192">
        <v>1342</v>
      </c>
      <c r="O823" s="195">
        <v>1893</v>
      </c>
      <c r="P823" s="187">
        <v>922</v>
      </c>
      <c r="Q823" s="191">
        <v>598</v>
      </c>
      <c r="R823" s="189">
        <v>1431</v>
      </c>
      <c r="S823" s="190">
        <v>1099</v>
      </c>
      <c r="T823" s="187">
        <v>116</v>
      </c>
      <c r="U823" s="191">
        <v>194</v>
      </c>
      <c r="V823" s="189">
        <v>632</v>
      </c>
      <c r="W823" s="196">
        <v>1749</v>
      </c>
      <c r="X823" s="187">
        <v>748</v>
      </c>
      <c r="Y823" s="191">
        <v>394</v>
      </c>
      <c r="Z823" s="189">
        <v>2500</v>
      </c>
      <c r="AA823" s="187">
        <v>2139</v>
      </c>
      <c r="AB823" s="162">
        <f t="shared" si="15685"/>
        <v>14180</v>
      </c>
      <c r="AC823" s="165">
        <f t="shared" si="15716"/>
        <v>13800</v>
      </c>
      <c r="AE823" s="254" t="str">
        <f>$AE$17</f>
        <v>17:00 - 17:59</v>
      </c>
      <c r="AF823" s="120">
        <f t="shared" ref="AF823:AO825" si="15907">SUMIF($A$9:$A$32,$AE823,B$815:B$838)</f>
        <v>2088</v>
      </c>
      <c r="AG823" s="177">
        <f t="shared" si="15907"/>
        <v>2268</v>
      </c>
      <c r="AH823" s="121">
        <f t="shared" si="15907"/>
        <v>843</v>
      </c>
      <c r="AI823" s="172">
        <f t="shared" si="15907"/>
        <v>876</v>
      </c>
      <c r="AJ823" s="120">
        <f t="shared" si="15907"/>
        <v>1070</v>
      </c>
      <c r="AK823" s="122">
        <f t="shared" si="15907"/>
        <v>1208</v>
      </c>
      <c r="AL823" s="121">
        <f t="shared" si="15907"/>
        <v>2511</v>
      </c>
      <c r="AM823" s="172">
        <f t="shared" si="15907"/>
        <v>2714</v>
      </c>
      <c r="AN823" s="120">
        <f t="shared" si="15907"/>
        <v>437</v>
      </c>
      <c r="AO823" s="122">
        <f t="shared" si="15907"/>
        <v>245</v>
      </c>
      <c r="AP823" s="121">
        <f t="shared" ref="AP823:AY825" si="15908">SUMIF($A$9:$A$32,$AE823,L$815:L$838)</f>
        <v>1520</v>
      </c>
      <c r="AQ823" s="120">
        <f t="shared" si="15908"/>
        <v>871</v>
      </c>
      <c r="AR823" s="171">
        <f t="shared" si="15908"/>
        <v>2232</v>
      </c>
      <c r="AS823" s="173">
        <f t="shared" si="15908"/>
        <v>2018</v>
      </c>
      <c r="AT823" s="120">
        <f t="shared" si="15908"/>
        <v>1066</v>
      </c>
      <c r="AU823" s="122">
        <f t="shared" si="15908"/>
        <v>1277</v>
      </c>
      <c r="AV823" s="121">
        <f t="shared" si="15908"/>
        <v>1346</v>
      </c>
      <c r="AW823" s="172">
        <f t="shared" si="15908"/>
        <v>2022</v>
      </c>
      <c r="AX823" s="120">
        <f t="shared" si="15908"/>
        <v>326</v>
      </c>
      <c r="AY823" s="122">
        <f t="shared" si="15908"/>
        <v>244</v>
      </c>
      <c r="AZ823" s="121">
        <f t="shared" ref="AZ823:BE825" si="15909">SUMIF($A$9:$A$32,$AE823,V$815:V$838)</f>
        <v>1782</v>
      </c>
      <c r="BA823" s="172">
        <f t="shared" si="15909"/>
        <v>1664</v>
      </c>
      <c r="BB823" s="120">
        <f t="shared" si="15909"/>
        <v>1138</v>
      </c>
      <c r="BC823" s="122">
        <f t="shared" si="15909"/>
        <v>530</v>
      </c>
      <c r="BD823" s="21">
        <f t="shared" si="15909"/>
        <v>3092</v>
      </c>
      <c r="BE823" s="176">
        <f t="shared" si="15909"/>
        <v>3094</v>
      </c>
      <c r="BF823" s="162">
        <f>AF823+AH823+AJ823+AL823+AN823+AP823+AR823+AT823+AV823+AX823+AZ823+BB823+BD823</f>
        <v>19451</v>
      </c>
      <c r="BG823" s="163">
        <f>AG823+AI823+AK823+AM823+AO823+AQ823+AS823+AU823+AW823+AY823+BA823+BC823+BE823</f>
        <v>19031</v>
      </c>
      <c r="BI823" s="139" t="s">
        <v>24</v>
      </c>
      <c r="BJ823" s="123">
        <f>B823/B839</f>
        <v>6.0216443224034889E-2</v>
      </c>
      <c r="BK823" s="124">
        <f t="shared" ref="BK823" si="15910">C823/C839</f>
        <v>5.403874934271731E-2</v>
      </c>
      <c r="BL823" s="125">
        <f t="shared" ref="BL823" si="15911">D823/D839</f>
        <v>5.6953543776057179E-2</v>
      </c>
      <c r="BM823" s="126">
        <f t="shared" ref="BM823" si="15912">E823/E839</f>
        <v>4.1142952907658792E-2</v>
      </c>
      <c r="BN823" s="123">
        <f t="shared" ref="BN823" si="15913">F823/F839</f>
        <v>6.4656131760516364E-2</v>
      </c>
      <c r="BO823" s="124">
        <f t="shared" ref="BO823" si="15914">G823/G839</f>
        <v>3.747490519741245E-2</v>
      </c>
      <c r="BP823" s="125">
        <f t="shared" ref="BP823" si="15915">H823/H839</f>
        <v>5.9509594290633419E-2</v>
      </c>
      <c r="BQ823" s="126">
        <f t="shared" ref="BQ823" si="15916">I823/I839</f>
        <v>5.0114699135344977E-2</v>
      </c>
      <c r="BR823" s="123">
        <f t="shared" ref="BR823" si="15917">J823/J839</f>
        <v>4.280410569993448E-2</v>
      </c>
      <c r="BS823" s="124">
        <f t="shared" ref="BS823" si="15918">K823/K839</f>
        <v>9.5521204914783983E-2</v>
      </c>
      <c r="BT823" s="125">
        <f t="shared" ref="BT823" si="15919">L823/L839</f>
        <v>2.7164043583535108E-2</v>
      </c>
      <c r="BU823" s="123">
        <f t="shared" ref="BU823" si="15920">M823/M839</f>
        <v>6.6886507282220384E-2</v>
      </c>
      <c r="BV823" s="127">
        <f t="shared" ref="BV823" si="15921">N823/N839</f>
        <v>4.6810143360424154E-2</v>
      </c>
      <c r="BW823" s="128">
        <f t="shared" ref="BW823" si="15922">O823/O839</f>
        <v>5.8053238469087338E-2</v>
      </c>
      <c r="BX823" s="123">
        <f t="shared" ref="BX823" si="15923">P823/P839</f>
        <v>6.2406931095167185E-2</v>
      </c>
      <c r="BY823" s="124">
        <f t="shared" ref="BY823" si="15924">Q823/Q839</f>
        <v>3.675476336816226E-2</v>
      </c>
      <c r="BZ823" s="125">
        <f t="shared" ref="BZ823" si="15925">R823/R839</f>
        <v>6.3978182143336171E-2</v>
      </c>
      <c r="CA823" s="126">
        <f t="shared" ref="CA823" si="15926">S823/S839</f>
        <v>4.5383217707300957E-2</v>
      </c>
      <c r="CB823" s="123">
        <f t="shared" ref="CB823" si="15927">T823/T839</f>
        <v>3.659305993690852E-2</v>
      </c>
      <c r="CC823" s="124">
        <f t="shared" ref="CC823" si="15928">U823/U839</f>
        <v>4.3536804308797125E-2</v>
      </c>
      <c r="CD823" s="125">
        <f t="shared" ref="CD823" si="15929">V823/V839</f>
        <v>3.374626228107646E-2</v>
      </c>
      <c r="CE823" s="126">
        <f t="shared" ref="CE823" si="15930">W823/W839</f>
        <v>6.3993267717975921E-2</v>
      </c>
      <c r="CF823" s="123">
        <f t="shared" ref="CF823" si="15931">X823/X839</f>
        <v>5.1511603884030026E-2</v>
      </c>
      <c r="CG823" s="124">
        <f t="shared" ref="CG823" si="15932">Y823/Y839</f>
        <v>4.3919295507747189E-2</v>
      </c>
      <c r="CH823" s="125">
        <f t="shared" ref="CH823" si="15933">Z823/Z839</f>
        <v>5.8041000162514803E-2</v>
      </c>
      <c r="CI823" s="123">
        <f t="shared" ref="CI823" si="15934">AA823/AA839</f>
        <v>5.4047907822922986E-2</v>
      </c>
      <c r="CJ823" s="129">
        <f t="shared" ref="CJ823" si="15935">AB823/AB839</f>
        <v>5.4232465282425701E-2</v>
      </c>
      <c r="CK823" s="130">
        <f t="shared" ref="CK823" si="15936">AC823/AC839</f>
        <v>5.2918777346161662E-2</v>
      </c>
    </row>
    <row r="824" spans="1:89" x14ac:dyDescent="0.25">
      <c r="A824" s="131" t="s">
        <v>25</v>
      </c>
      <c r="B824" s="197">
        <v>1697</v>
      </c>
      <c r="C824" s="181">
        <v>1333</v>
      </c>
      <c r="D824" s="182">
        <v>825</v>
      </c>
      <c r="E824" s="183">
        <v>598</v>
      </c>
      <c r="F824" s="180">
        <v>1003</v>
      </c>
      <c r="G824" s="184">
        <v>566</v>
      </c>
      <c r="H824" s="182">
        <v>2342</v>
      </c>
      <c r="I824" s="183">
        <v>1929</v>
      </c>
      <c r="J824" s="180">
        <v>227</v>
      </c>
      <c r="K824" s="181">
        <v>349</v>
      </c>
      <c r="L824" s="182">
        <v>451</v>
      </c>
      <c r="M824" s="180">
        <v>1187</v>
      </c>
      <c r="N824" s="185">
        <v>1390</v>
      </c>
      <c r="O824" s="198">
        <v>1826</v>
      </c>
      <c r="P824" s="180">
        <v>951</v>
      </c>
      <c r="Q824" s="181">
        <v>760</v>
      </c>
      <c r="R824" s="182">
        <v>1494</v>
      </c>
      <c r="S824" s="183">
        <v>1211</v>
      </c>
      <c r="T824" s="189">
        <v>114</v>
      </c>
      <c r="U824" s="180">
        <v>197</v>
      </c>
      <c r="V824" s="182">
        <v>701</v>
      </c>
      <c r="W824" s="199">
        <v>2257</v>
      </c>
      <c r="X824" s="180">
        <v>801</v>
      </c>
      <c r="Y824" s="184">
        <v>342</v>
      </c>
      <c r="Z824" s="182">
        <v>2591</v>
      </c>
      <c r="AA824" s="180">
        <v>2136</v>
      </c>
      <c r="AB824" s="162">
        <f t="shared" si="15685"/>
        <v>14587</v>
      </c>
      <c r="AC824" s="165">
        <f t="shared" si="15716"/>
        <v>14691</v>
      </c>
      <c r="AE824" s="256" t="str">
        <f>$AE$18</f>
        <v>18:00 - 18:59</v>
      </c>
      <c r="AF824" s="120">
        <f t="shared" si="15907"/>
        <v>2322</v>
      </c>
      <c r="AG824" s="181">
        <f t="shared" si="15907"/>
        <v>1866</v>
      </c>
      <c r="AH824" s="182">
        <f t="shared" si="15907"/>
        <v>757</v>
      </c>
      <c r="AI824" s="183">
        <f t="shared" si="15907"/>
        <v>971</v>
      </c>
      <c r="AJ824" s="180">
        <f t="shared" si="15907"/>
        <v>937</v>
      </c>
      <c r="AK824" s="184">
        <f t="shared" si="15907"/>
        <v>1266</v>
      </c>
      <c r="AL824" s="182">
        <f t="shared" si="15907"/>
        <v>2433</v>
      </c>
      <c r="AM824" s="183">
        <f t="shared" si="15907"/>
        <v>2789</v>
      </c>
      <c r="AN824" s="180">
        <f t="shared" si="15907"/>
        <v>421</v>
      </c>
      <c r="AO824" s="184">
        <f t="shared" si="15907"/>
        <v>202</v>
      </c>
      <c r="AP824" s="182">
        <f t="shared" si="15908"/>
        <v>1420</v>
      </c>
      <c r="AQ824" s="180">
        <f t="shared" si="15908"/>
        <v>794</v>
      </c>
      <c r="AR824" s="185">
        <f t="shared" si="15908"/>
        <v>2217</v>
      </c>
      <c r="AS824" s="186">
        <f t="shared" si="15908"/>
        <v>2157</v>
      </c>
      <c r="AT824" s="180">
        <f t="shared" si="15908"/>
        <v>894</v>
      </c>
      <c r="AU824" s="184">
        <f t="shared" si="15908"/>
        <v>1382</v>
      </c>
      <c r="AV824" s="182">
        <f t="shared" si="15908"/>
        <v>1328</v>
      </c>
      <c r="AW824" s="183">
        <f t="shared" si="15908"/>
        <v>2332</v>
      </c>
      <c r="AX824" s="180">
        <f t="shared" si="15908"/>
        <v>292</v>
      </c>
      <c r="AY824" s="184">
        <f t="shared" si="15908"/>
        <v>225</v>
      </c>
      <c r="AZ824" s="182">
        <f t="shared" si="15909"/>
        <v>1795</v>
      </c>
      <c r="BA824" s="183">
        <f t="shared" si="15909"/>
        <v>1582</v>
      </c>
      <c r="BB824" s="180">
        <f t="shared" si="15909"/>
        <v>1207</v>
      </c>
      <c r="BC824" s="184">
        <f t="shared" si="15909"/>
        <v>643</v>
      </c>
      <c r="BD824" s="182">
        <f t="shared" si="15909"/>
        <v>2959</v>
      </c>
      <c r="BE824" s="180">
        <f t="shared" si="15909"/>
        <v>3084</v>
      </c>
      <c r="BF824" s="164">
        <f>SUM(AF824,AH824,AJ824,AL824,AN824,AP824,AR824,AT824,AV824,AX824,AZ824,BB824,BD824)</f>
        <v>18982</v>
      </c>
      <c r="BG824" s="165">
        <f>SUM(AG824,AI824,AK824,AM824,AO824,AQ824,AS824,AU824,AW824,AY824,BA824,BC824,BE824)</f>
        <v>19293</v>
      </c>
      <c r="BI824" s="131" t="s">
        <v>25</v>
      </c>
      <c r="BJ824" s="123">
        <f>B824/B839</f>
        <v>5.4821515102568247E-2</v>
      </c>
      <c r="BK824" s="124">
        <f t="shared" ref="BK824" si="15937">C824/C839</f>
        <v>5.3917404845690249E-2</v>
      </c>
      <c r="BL824" s="125">
        <f t="shared" ref="BL824" si="15938">D824/D839</f>
        <v>6.1420488385944015E-2</v>
      </c>
      <c r="BM824" s="126">
        <f t="shared" ref="BM824" si="15939">E824/E839</f>
        <v>5.0108932461873638E-2</v>
      </c>
      <c r="BN824" s="123">
        <f t="shared" ref="BN824" si="15940">F824/F839</f>
        <v>5.5809036278655688E-2</v>
      </c>
      <c r="BO824" s="124">
        <f t="shared" ref="BO824" si="15941">G824/G839</f>
        <v>4.208491337645922E-2</v>
      </c>
      <c r="BP824" s="125">
        <f t="shared" ref="BP824" si="15942">H824/H839</f>
        <v>6.5035683541140213E-2</v>
      </c>
      <c r="BQ824" s="126">
        <f t="shared" ref="BQ824" si="15943">I824/I839</f>
        <v>5.6731956943709194E-2</v>
      </c>
      <c r="BR824" s="123">
        <f t="shared" ref="BR824" si="15944">J824/J839</f>
        <v>4.957414282594453E-2</v>
      </c>
      <c r="BS824" s="124">
        <f t="shared" ref="BS824" si="15945">K824/K839</f>
        <v>6.9163694015061436E-2</v>
      </c>
      <c r="BT824" s="125">
        <f t="shared" ref="BT824" si="15946">L824/L839</f>
        <v>3.4125302663438259E-2</v>
      </c>
      <c r="BU824" s="123">
        <f t="shared" ref="BU824" si="15947">M824/M839</f>
        <v>6.5237702665567457E-2</v>
      </c>
      <c r="BV824" s="127">
        <f t="shared" ref="BV824" si="15948">N824/N839</f>
        <v>4.8484425686281349E-2</v>
      </c>
      <c r="BW824" s="128">
        <f t="shared" ref="BW824" si="15949">O824/O839</f>
        <v>5.5998527968596661E-2</v>
      </c>
      <c r="BX824" s="123">
        <f t="shared" ref="BX824" si="15950">P824/P839</f>
        <v>6.4369838906186541E-2</v>
      </c>
      <c r="BY824" s="124">
        <f t="shared" ref="BY824" si="15951">Q824/Q839</f>
        <v>4.671173939766441E-2</v>
      </c>
      <c r="BZ824" s="125">
        <f t="shared" ref="BZ824" si="15952">R824/R839</f>
        <v>6.6794831671659144E-2</v>
      </c>
      <c r="CA824" s="126">
        <f t="shared" ref="CA824" si="15953">S824/S839</f>
        <v>5.0008259002312518E-2</v>
      </c>
      <c r="CB824" s="123">
        <f t="shared" ref="CB824" si="15954">T824/T839</f>
        <v>3.5962145110410092E-2</v>
      </c>
      <c r="CC824" s="124">
        <f t="shared" ref="CC824" si="15955">U824/U839</f>
        <v>4.4210053859964092E-2</v>
      </c>
      <c r="CD824" s="125">
        <f t="shared" ref="CD824" si="15956">V824/V839</f>
        <v>3.7430585219991458E-2</v>
      </c>
      <c r="CE824" s="126">
        <f t="shared" ref="CE824" si="15957">W824/W839</f>
        <v>8.2580220262705353E-2</v>
      </c>
      <c r="CF824" s="123">
        <f t="shared" ref="CF824" si="15958">X824/X839</f>
        <v>5.5161490255492045E-2</v>
      </c>
      <c r="CG824" s="124">
        <f t="shared" ref="CG824" si="15959">Y824/Y839</f>
        <v>3.812284026306989E-2</v>
      </c>
      <c r="CH824" s="125">
        <f t="shared" ref="CH824" si="15960">Z824/Z839</f>
        <v>6.0153692568430339E-2</v>
      </c>
      <c r="CI824" s="123">
        <f t="shared" ref="CI824" si="15961">AA824/AA839</f>
        <v>5.3972104305639784E-2</v>
      </c>
      <c r="CJ824" s="129">
        <f t="shared" ref="CJ824" si="15962">AB824/AB839</f>
        <v>5.5789067071561609E-2</v>
      </c>
      <c r="CK824" s="130">
        <f t="shared" ref="CK824" si="15963">AC824/AC839</f>
        <v>5.6335489709598625E-2</v>
      </c>
    </row>
    <row r="825" spans="1:89" ht="13.8" thickBot="1" x14ac:dyDescent="0.3">
      <c r="A825" s="139" t="s">
        <v>26</v>
      </c>
      <c r="B825" s="194">
        <v>1807</v>
      </c>
      <c r="C825" s="188">
        <v>1487</v>
      </c>
      <c r="D825" s="189">
        <v>788</v>
      </c>
      <c r="E825" s="190">
        <v>533</v>
      </c>
      <c r="F825" s="187">
        <v>894</v>
      </c>
      <c r="G825" s="191">
        <v>530</v>
      </c>
      <c r="H825" s="189">
        <v>2221</v>
      </c>
      <c r="I825" s="190">
        <v>1744</v>
      </c>
      <c r="J825" s="187">
        <v>216</v>
      </c>
      <c r="K825" s="188">
        <v>327</v>
      </c>
      <c r="L825" s="189">
        <v>505</v>
      </c>
      <c r="M825" s="187">
        <v>1225</v>
      </c>
      <c r="N825" s="192">
        <v>1427</v>
      </c>
      <c r="O825" s="195">
        <v>1760</v>
      </c>
      <c r="P825" s="187">
        <v>858</v>
      </c>
      <c r="Q825" s="188">
        <v>758</v>
      </c>
      <c r="R825" s="189">
        <v>1384</v>
      </c>
      <c r="S825" s="190">
        <v>1261</v>
      </c>
      <c r="T825" s="187">
        <v>124</v>
      </c>
      <c r="U825" s="191">
        <v>216</v>
      </c>
      <c r="V825" s="189">
        <v>768</v>
      </c>
      <c r="W825" s="196">
        <v>1596</v>
      </c>
      <c r="X825" s="187">
        <v>799</v>
      </c>
      <c r="Y825" s="191">
        <v>380</v>
      </c>
      <c r="Z825" s="189">
        <v>2541</v>
      </c>
      <c r="AA825" s="187">
        <v>2557</v>
      </c>
      <c r="AB825" s="162">
        <f t="shared" si="15685"/>
        <v>14332</v>
      </c>
      <c r="AC825" s="165">
        <f t="shared" si="15716"/>
        <v>14374</v>
      </c>
      <c r="AE825" s="254">
        <f>$AE$19</f>
        <v>0</v>
      </c>
      <c r="AF825" s="120">
        <f t="shared" si="15907"/>
        <v>0</v>
      </c>
      <c r="AG825" s="188">
        <f t="shared" si="15907"/>
        <v>0</v>
      </c>
      <c r="AH825" s="189">
        <f t="shared" si="15907"/>
        <v>0</v>
      </c>
      <c r="AI825" s="190">
        <f t="shared" si="15907"/>
        <v>0</v>
      </c>
      <c r="AJ825" s="187">
        <f t="shared" si="15907"/>
        <v>0</v>
      </c>
      <c r="AK825" s="191">
        <f t="shared" si="15907"/>
        <v>0</v>
      </c>
      <c r="AL825" s="189">
        <f t="shared" si="15907"/>
        <v>0</v>
      </c>
      <c r="AM825" s="190">
        <f t="shared" si="15907"/>
        <v>0</v>
      </c>
      <c r="AN825" s="187">
        <f t="shared" si="15907"/>
        <v>0</v>
      </c>
      <c r="AO825" s="191">
        <f t="shared" si="15907"/>
        <v>0</v>
      </c>
      <c r="AP825" s="189">
        <f t="shared" si="15908"/>
        <v>0</v>
      </c>
      <c r="AQ825" s="187">
        <f t="shared" si="15908"/>
        <v>0</v>
      </c>
      <c r="AR825" s="192">
        <f t="shared" si="15908"/>
        <v>0</v>
      </c>
      <c r="AS825" s="193">
        <f t="shared" si="15908"/>
        <v>0</v>
      </c>
      <c r="AT825" s="187">
        <f t="shared" si="15908"/>
        <v>0</v>
      </c>
      <c r="AU825" s="191">
        <f t="shared" si="15908"/>
        <v>0</v>
      </c>
      <c r="AV825" s="189">
        <f t="shared" si="15908"/>
        <v>0</v>
      </c>
      <c r="AW825" s="190">
        <f t="shared" si="15908"/>
        <v>0</v>
      </c>
      <c r="AX825" s="187">
        <f t="shared" si="15908"/>
        <v>0</v>
      </c>
      <c r="AY825" s="191">
        <f t="shared" si="15908"/>
        <v>0</v>
      </c>
      <c r="AZ825" s="189">
        <f t="shared" si="15909"/>
        <v>0</v>
      </c>
      <c r="BA825" s="190">
        <f t="shared" si="15909"/>
        <v>0</v>
      </c>
      <c r="BB825" s="187">
        <f t="shared" si="15909"/>
        <v>0</v>
      </c>
      <c r="BC825" s="191">
        <f t="shared" si="15909"/>
        <v>0</v>
      </c>
      <c r="BD825" s="189">
        <f t="shared" si="15909"/>
        <v>0</v>
      </c>
      <c r="BE825" s="187">
        <f t="shared" si="15909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26</v>
      </c>
      <c r="BJ825" s="123">
        <f>B825/B839</f>
        <v>5.8375060571797768E-2</v>
      </c>
      <c r="BK825" s="124">
        <f t="shared" ref="BK825" si="15964">C825/C839</f>
        <v>6.0146422359745988E-2</v>
      </c>
      <c r="BL825" s="125">
        <f t="shared" ref="BL825" si="15965">D825/D839</f>
        <v>5.8665872543180467E-2</v>
      </c>
      <c r="BM825" s="126">
        <f t="shared" ref="BM825" si="15966">E825/E839</f>
        <v>4.4662309368191724E-2</v>
      </c>
      <c r="BN825" s="123">
        <f t="shared" ref="BN825" si="15967">F825/F839</f>
        <v>4.9744046294235476E-2</v>
      </c>
      <c r="BO825" s="124">
        <f t="shared" ref="BO825" si="15968">G825/G839</f>
        <v>3.94081344337869E-2</v>
      </c>
      <c r="BP825" s="125">
        <f t="shared" ref="BP825" si="15969">H825/H839</f>
        <v>6.1675599122490349E-2</v>
      </c>
      <c r="BQ825" s="126">
        <f t="shared" ref="BQ825" si="15970">I825/I839</f>
        <v>5.1291100523498619E-2</v>
      </c>
      <c r="BR825" s="123">
        <f t="shared" ref="BR825" si="15971">J825/J839</f>
        <v>4.71718715876829E-2</v>
      </c>
      <c r="BS825" s="124">
        <f t="shared" ref="BS825" si="15972">K825/K839</f>
        <v>6.4803804994054692E-2</v>
      </c>
      <c r="BT825" s="125">
        <f t="shared" ref="BT825" si="15973">L825/L839</f>
        <v>3.8211259079903151E-2</v>
      </c>
      <c r="BU825" s="123">
        <f t="shared" ref="BU825" si="15974">M825/M839</f>
        <v>6.7326188513327834E-2</v>
      </c>
      <c r="BV825" s="127">
        <f t="shared" ref="BV825" si="15975">N825/N839</f>
        <v>4.9775018312462942E-2</v>
      </c>
      <c r="BW825" s="128">
        <f t="shared" ref="BW825" si="15976">O825/O839</f>
        <v>5.3974484789008834E-2</v>
      </c>
      <c r="BX825" s="123">
        <f t="shared" ref="BX825" si="15977">P825/P839</f>
        <v>5.8074996615676187E-2</v>
      </c>
      <c r="BY825" s="124">
        <f t="shared" ref="BY825" si="15978">Q825/Q839</f>
        <v>4.6588813767670559E-2</v>
      </c>
      <c r="BZ825" s="125">
        <f t="shared" ref="BZ825" si="15979">R825/R839</f>
        <v>6.1876872177761881E-2</v>
      </c>
      <c r="CA825" s="126">
        <f t="shared" ref="CA825" si="15980">S825/S839</f>
        <v>5.2073009580442683E-2</v>
      </c>
      <c r="CB825" s="123">
        <f t="shared" ref="CB825" si="15981">T825/T839</f>
        <v>3.9116719242902206E-2</v>
      </c>
      <c r="CC825" s="124">
        <f t="shared" ref="CC825" si="15982">U825/U839</f>
        <v>4.8473967684021541E-2</v>
      </c>
      <c r="CD825" s="125">
        <f t="shared" ref="CD825" si="15983">V825/V839</f>
        <v>4.100811618966254E-2</v>
      </c>
      <c r="CE825" s="126">
        <f t="shared" ref="CE825" si="15984">W825/W839</f>
        <v>5.8395228861000327E-2</v>
      </c>
      <c r="CF825" s="123">
        <f t="shared" ref="CF825" si="15985">X825/X839</f>
        <v>5.50237586943048E-2</v>
      </c>
      <c r="CG825" s="124">
        <f t="shared" ref="CG825" si="15986">Y825/Y839</f>
        <v>4.2358711403410992E-2</v>
      </c>
      <c r="CH825" s="125">
        <f t="shared" ref="CH825" si="15987">Z825/Z839</f>
        <v>5.8992872565180043E-2</v>
      </c>
      <c r="CI825" s="123">
        <f t="shared" ref="CI825" si="15988">AA825/AA839</f>
        <v>6.460986456438246E-2</v>
      </c>
      <c r="CJ825" s="129">
        <f t="shared" ref="CJ825" si="15989">AB825/AB839</f>
        <v>5.4813800594338866E-2</v>
      </c>
      <c r="CK825" s="130">
        <f t="shared" ref="CK825" si="15990">AC825/AC839</f>
        <v>5.5119891708241144E-2</v>
      </c>
    </row>
    <row r="826" spans="1:89" ht="14.4" thickTop="1" thickBot="1" x14ac:dyDescent="0.3">
      <c r="A826" s="131" t="s">
        <v>27</v>
      </c>
      <c r="B826" s="197">
        <v>1593</v>
      </c>
      <c r="C826" s="181">
        <v>1578</v>
      </c>
      <c r="D826" s="182">
        <v>726</v>
      </c>
      <c r="E826" s="183">
        <v>626</v>
      </c>
      <c r="F826" s="180">
        <v>868</v>
      </c>
      <c r="G826" s="184">
        <v>647</v>
      </c>
      <c r="H826" s="182">
        <v>2083</v>
      </c>
      <c r="I826" s="183">
        <v>1985</v>
      </c>
      <c r="J826" s="180">
        <v>310</v>
      </c>
      <c r="K826" s="181">
        <v>276</v>
      </c>
      <c r="L826" s="182">
        <v>799</v>
      </c>
      <c r="M826" s="180">
        <v>1088</v>
      </c>
      <c r="N826" s="185">
        <v>1596</v>
      </c>
      <c r="O826" s="198">
        <v>1761</v>
      </c>
      <c r="P826" s="180">
        <v>1014</v>
      </c>
      <c r="Q826" s="181">
        <v>877</v>
      </c>
      <c r="R826" s="182">
        <v>1279</v>
      </c>
      <c r="S826" s="183">
        <v>1178</v>
      </c>
      <c r="T826" s="180">
        <v>172</v>
      </c>
      <c r="U826" s="184">
        <v>176</v>
      </c>
      <c r="V826" s="182">
        <v>1045</v>
      </c>
      <c r="W826" s="199">
        <v>1405</v>
      </c>
      <c r="X826" s="180">
        <v>777</v>
      </c>
      <c r="Y826" s="184">
        <v>369</v>
      </c>
      <c r="Z826" s="182">
        <v>2615</v>
      </c>
      <c r="AA826" s="180">
        <v>2497</v>
      </c>
      <c r="AB826" s="162">
        <f t="shared" si="15685"/>
        <v>14877</v>
      </c>
      <c r="AC826" s="165">
        <f t="shared" si="15716"/>
        <v>14463</v>
      </c>
      <c r="AE826" s="251" t="s">
        <v>13</v>
      </c>
      <c r="AF826" s="14">
        <f t="shared" ref="AF826:BG826" si="15991">SUM(AF823:AF825)</f>
        <v>4410</v>
      </c>
      <c r="AG826" s="1">
        <f t="shared" si="15991"/>
        <v>4134</v>
      </c>
      <c r="AH826" s="14">
        <f t="shared" si="15991"/>
        <v>1600</v>
      </c>
      <c r="AI826" s="1">
        <f t="shared" si="15991"/>
        <v>1847</v>
      </c>
      <c r="AJ826" s="14">
        <f t="shared" si="15991"/>
        <v>2007</v>
      </c>
      <c r="AK826" s="1">
        <f t="shared" si="15991"/>
        <v>2474</v>
      </c>
      <c r="AL826" s="14">
        <f t="shared" si="15991"/>
        <v>4944</v>
      </c>
      <c r="AM826" s="1">
        <f t="shared" si="15991"/>
        <v>5503</v>
      </c>
      <c r="AN826" s="14">
        <f t="shared" si="15991"/>
        <v>858</v>
      </c>
      <c r="AO826" s="1">
        <f t="shared" si="15991"/>
        <v>447</v>
      </c>
      <c r="AP826" s="14">
        <f t="shared" si="15991"/>
        <v>2940</v>
      </c>
      <c r="AQ826" s="1">
        <f t="shared" si="15991"/>
        <v>1665</v>
      </c>
      <c r="AR826" s="14">
        <f t="shared" si="15991"/>
        <v>4449</v>
      </c>
      <c r="AS826" s="1">
        <f t="shared" si="15991"/>
        <v>4175</v>
      </c>
      <c r="AT826" s="14">
        <f t="shared" si="15991"/>
        <v>1960</v>
      </c>
      <c r="AU826" s="1">
        <f t="shared" si="15991"/>
        <v>2659</v>
      </c>
      <c r="AV826" s="14">
        <f t="shared" si="15991"/>
        <v>2674</v>
      </c>
      <c r="AW826" s="1">
        <f t="shared" si="15991"/>
        <v>4354</v>
      </c>
      <c r="AX826" s="14">
        <f t="shared" si="15991"/>
        <v>618</v>
      </c>
      <c r="AY826" s="1">
        <f t="shared" si="15991"/>
        <v>469</v>
      </c>
      <c r="AZ826" s="14">
        <f t="shared" si="15991"/>
        <v>3577</v>
      </c>
      <c r="BA826" s="1">
        <f t="shared" si="15991"/>
        <v>3246</v>
      </c>
      <c r="BB826" s="14">
        <f t="shared" si="15991"/>
        <v>2345</v>
      </c>
      <c r="BC826" s="1">
        <f t="shared" si="15991"/>
        <v>1173</v>
      </c>
      <c r="BD826" s="14">
        <f t="shared" si="15991"/>
        <v>6051</v>
      </c>
      <c r="BE826" s="1">
        <f t="shared" si="15991"/>
        <v>6178</v>
      </c>
      <c r="BF826" s="166">
        <f t="shared" si="15991"/>
        <v>38433</v>
      </c>
      <c r="BG826" s="167">
        <f t="shared" si="15991"/>
        <v>38324</v>
      </c>
      <c r="BI826" s="131" t="s">
        <v>27</v>
      </c>
      <c r="BJ826" s="123">
        <f>B826/B839</f>
        <v>5.1461799386205785E-2</v>
      </c>
      <c r="BK826" s="124">
        <f t="shared" ref="BK826" si="15992">C826/C839</f>
        <v>6.3827205436233464E-2</v>
      </c>
      <c r="BL826" s="125">
        <f t="shared" ref="BL826" si="15993">D826/D839</f>
        <v>5.4050029779630734E-2</v>
      </c>
      <c r="BM826" s="126">
        <f t="shared" ref="BM826" si="15994">E826/E839</f>
        <v>5.2455170102228929E-2</v>
      </c>
      <c r="BN826" s="123">
        <f t="shared" ref="BN826" si="15995">F826/F839</f>
        <v>4.8297351435566439E-2</v>
      </c>
      <c r="BO826" s="124">
        <f t="shared" ref="BO826" si="15996">G826/G839</f>
        <v>4.8107665997471932E-2</v>
      </c>
      <c r="BP826" s="125">
        <f t="shared" ref="BP826" si="15997">H826/H839</f>
        <v>5.7843436727666543E-2</v>
      </c>
      <c r="BQ826" s="126">
        <f t="shared" ref="BQ826" si="15998">I826/I839</f>
        <v>5.8378918887124286E-2</v>
      </c>
      <c r="BR826" s="123">
        <f t="shared" ref="BR826" si="15999">J826/J839</f>
        <v>6.7700371260100464E-2</v>
      </c>
      <c r="BS826" s="124">
        <f t="shared" ref="BS826" si="16000">K826/K839</f>
        <v>5.4696789536266346E-2</v>
      </c>
      <c r="BT826" s="125">
        <f t="shared" ref="BT826" si="16001">L826/L839</f>
        <v>6.0457021791767554E-2</v>
      </c>
      <c r="BU826" s="123">
        <f t="shared" ref="BU826" si="16002">M826/M839</f>
        <v>5.9796647430612804E-2</v>
      </c>
      <c r="BV826" s="127">
        <f t="shared" ref="BV826" si="16003">N826/N839</f>
        <v>5.5669887334751825E-2</v>
      </c>
      <c r="BW826" s="128">
        <f t="shared" ref="BW826" si="16004">O826/O839</f>
        <v>5.4005152109911678E-2</v>
      </c>
      <c r="BX826" s="123">
        <f t="shared" ref="BX826" si="16005">P826/P839</f>
        <v>6.8634086909435496E-2</v>
      </c>
      <c r="BY826" s="124">
        <f t="shared" ref="BY826" si="16006">Q826/Q839</f>
        <v>5.3902888752304853E-2</v>
      </c>
      <c r="BZ826" s="125">
        <f t="shared" ref="BZ826" si="16007">R826/R839</f>
        <v>5.7182456297223586E-2</v>
      </c>
      <c r="CA826" s="126">
        <f t="shared" ref="CA826" si="16008">S826/S839</f>
        <v>4.8645523620746617E-2</v>
      </c>
      <c r="CB826" s="123">
        <f t="shared" ref="CB826" si="16009">T826/T839</f>
        <v>5.4258675078864352E-2</v>
      </c>
      <c r="CC826" s="124">
        <f t="shared" ref="CC826" si="16010">U826/U839</f>
        <v>3.949730700179533E-2</v>
      </c>
      <c r="CD826" s="125">
        <f t="shared" ref="CD826" si="16011">V826/V839</f>
        <v>5.579880392994447E-2</v>
      </c>
      <c r="CE826" s="126">
        <f t="shared" ref="CE826" si="16012">W826/W839</f>
        <v>5.1406827412096158E-2</v>
      </c>
      <c r="CF826" s="123">
        <f t="shared" ref="CF826" si="16013">X826/X839</f>
        <v>5.3508711521245096E-2</v>
      </c>
      <c r="CG826" s="124">
        <f t="shared" ref="CG826" si="16014">Y826/Y839</f>
        <v>4.1132538178575408E-2</v>
      </c>
      <c r="CH826" s="125">
        <f t="shared" ref="CH826" si="16015">Z826/Z839</f>
        <v>6.0710886169990479E-2</v>
      </c>
      <c r="CI826" s="123">
        <f t="shared" ref="CI826" si="16016">AA826/AA839</f>
        <v>6.3093794218718413E-2</v>
      </c>
      <c r="CJ826" s="129">
        <f t="shared" ref="CJ826" si="16017">AB826/AB839</f>
        <v>5.6898193653501204E-2</v>
      </c>
      <c r="CK826" s="130">
        <f t="shared" ref="CK826" si="16018">AC826/AC839</f>
        <v>5.5461179475183781E-2</v>
      </c>
    </row>
    <row r="827" spans="1:89" ht="13.8" thickTop="1" x14ac:dyDescent="0.25">
      <c r="A827" s="139" t="s">
        <v>28</v>
      </c>
      <c r="B827" s="194">
        <v>1858</v>
      </c>
      <c r="C827" s="188">
        <v>1963</v>
      </c>
      <c r="D827" s="189">
        <v>869</v>
      </c>
      <c r="E827" s="190">
        <v>809</v>
      </c>
      <c r="F827" s="187">
        <v>882</v>
      </c>
      <c r="G827" s="191">
        <v>993</v>
      </c>
      <c r="H827" s="189">
        <v>2201</v>
      </c>
      <c r="I827" s="190">
        <v>2405</v>
      </c>
      <c r="J827" s="187">
        <v>368</v>
      </c>
      <c r="K827" s="188">
        <v>241</v>
      </c>
      <c r="L827" s="189">
        <v>1195</v>
      </c>
      <c r="M827" s="187">
        <v>856</v>
      </c>
      <c r="N827" s="192">
        <v>2083</v>
      </c>
      <c r="O827" s="195">
        <v>1730</v>
      </c>
      <c r="P827" s="187">
        <v>984</v>
      </c>
      <c r="Q827" s="188">
        <v>926</v>
      </c>
      <c r="R827" s="189">
        <v>1459</v>
      </c>
      <c r="S827" s="190">
        <v>1735</v>
      </c>
      <c r="T827" s="187">
        <v>260</v>
      </c>
      <c r="U827" s="191">
        <v>161</v>
      </c>
      <c r="V827" s="189">
        <v>1485</v>
      </c>
      <c r="W827" s="196">
        <v>1505</v>
      </c>
      <c r="X827" s="187">
        <v>924</v>
      </c>
      <c r="Y827" s="191">
        <v>495</v>
      </c>
      <c r="Z827" s="189">
        <v>2802</v>
      </c>
      <c r="AA827" s="187">
        <v>2908</v>
      </c>
      <c r="AB827" s="162">
        <f t="shared" si="15685"/>
        <v>17370</v>
      </c>
      <c r="AC827" s="165">
        <f t="shared" si="15716"/>
        <v>16727</v>
      </c>
      <c r="BI827" s="139" t="s">
        <v>28</v>
      </c>
      <c r="BJ827" s="123">
        <f>B827/B839</f>
        <v>6.0022613471167822E-2</v>
      </c>
      <c r="BK827" s="124">
        <f t="shared" ref="BK827" si="16019">C827/C839</f>
        <v>7.9399749221372815E-2</v>
      </c>
      <c r="BL827" s="125">
        <f t="shared" ref="BL827" si="16020">D827/D839</f>
        <v>6.4696247766527701E-2</v>
      </c>
      <c r="BM827" s="126">
        <f t="shared" ref="BM827" si="16021">E827/E839</f>
        <v>6.7789508965979559E-2</v>
      </c>
      <c r="BN827" s="123">
        <f t="shared" ref="BN827" si="16022">F827/F839</f>
        <v>4.9076340974849766E-2</v>
      </c>
      <c r="BO827" s="124">
        <f t="shared" ref="BO827" si="16023">G827/G839</f>
        <v>7.3834485835378091E-2</v>
      </c>
      <c r="BP827" s="125">
        <f t="shared" ref="BP827" si="16024">H827/H839</f>
        <v>6.1120213268168057E-2</v>
      </c>
      <c r="BQ827" s="126">
        <f t="shared" ref="BQ827" si="16025">I827/I839</f>
        <v>7.0731133462737489E-2</v>
      </c>
      <c r="BR827" s="123">
        <f t="shared" ref="BR827" si="16026">J827/J839</f>
        <v>8.0366892334570866E-2</v>
      </c>
      <c r="BS827" s="124">
        <f t="shared" ref="BS827" si="16027">K827/K839</f>
        <v>4.7760602457391992E-2</v>
      </c>
      <c r="BT827" s="125">
        <f t="shared" ref="BT827" si="16028">L827/L839</f>
        <v>9.0420702179176762E-2</v>
      </c>
      <c r="BU827" s="123">
        <f t="shared" ref="BU827" si="16029">M827/M839</f>
        <v>4.7045891728496839E-2</v>
      </c>
      <c r="BV827" s="127">
        <f t="shared" ref="BV827" si="16030">N827/N839</f>
        <v>7.2656876765844647E-2</v>
      </c>
      <c r="BW827" s="128">
        <f t="shared" ref="BW827" si="16031">O827/O839</f>
        <v>5.3054465161923456E-2</v>
      </c>
      <c r="BX827" s="123">
        <f t="shared" ref="BX827" si="16032">P827/P839</f>
        <v>6.660349262217409E-2</v>
      </c>
      <c r="BY827" s="124">
        <f t="shared" ref="BY827" si="16033">Q827/Q839</f>
        <v>5.6914566687154271E-2</v>
      </c>
      <c r="BZ827" s="125">
        <f t="shared" ref="BZ827" si="16034">R827/R839</f>
        <v>6.5230026378146372E-2</v>
      </c>
      <c r="CA827" s="126">
        <f t="shared" ref="CA827" si="16035">S827/S839</f>
        <v>7.1646845061116612E-2</v>
      </c>
      <c r="CB827" s="123">
        <f t="shared" ref="CB827" si="16036">T827/T839</f>
        <v>8.2018927444794956E-2</v>
      </c>
      <c r="CC827" s="124">
        <f t="shared" ref="CC827" si="16037">U827/U839</f>
        <v>3.6131059245960502E-2</v>
      </c>
      <c r="CD827" s="125">
        <f t="shared" ref="CD827" si="16038">V827/V839</f>
        <v>7.9293037163605293E-2</v>
      </c>
      <c r="CE827" s="126">
        <f t="shared" ref="CE827" si="16039">W827/W839</f>
        <v>5.5065676338223991E-2</v>
      </c>
      <c r="CF827" s="123">
        <f t="shared" ref="CF827" si="16040">X827/X839</f>
        <v>6.3631981268507679E-2</v>
      </c>
      <c r="CG827" s="124">
        <f t="shared" ref="CG827" si="16041">Y827/Y839</f>
        <v>5.517779511760116E-2</v>
      </c>
      <c r="CH827" s="125">
        <f t="shared" ref="CH827" si="16042">Z827/Z839</f>
        <v>6.5052352982146594E-2</v>
      </c>
      <c r="CI827" s="123">
        <f t="shared" ref="CI827" si="16043">AA827/AA839</f>
        <v>7.3478876086517084E-2</v>
      </c>
      <c r="CJ827" s="129">
        <f t="shared" ref="CJ827" si="16044">AB827/AB839</f>
        <v>6.643285768376124E-2</v>
      </c>
      <c r="CK827" s="130">
        <f t="shared" ref="CK827" si="16045">AC827/AC839</f>
        <v>6.4142926715162765E-2</v>
      </c>
    </row>
    <row r="828" spans="1:89" x14ac:dyDescent="0.25">
      <c r="A828" s="131" t="s">
        <v>29</v>
      </c>
      <c r="B828" s="197">
        <v>2150</v>
      </c>
      <c r="C828" s="181">
        <v>2033</v>
      </c>
      <c r="D828" s="182">
        <v>776</v>
      </c>
      <c r="E828" s="183">
        <v>937</v>
      </c>
      <c r="F828" s="180">
        <v>991</v>
      </c>
      <c r="G828" s="184">
        <v>1104</v>
      </c>
      <c r="H828" s="182">
        <v>2332</v>
      </c>
      <c r="I828" s="183">
        <v>2735</v>
      </c>
      <c r="J828" s="180">
        <v>409</v>
      </c>
      <c r="K828" s="181">
        <v>253</v>
      </c>
      <c r="L828" s="182">
        <v>1203</v>
      </c>
      <c r="M828" s="180">
        <v>799</v>
      </c>
      <c r="N828" s="185">
        <v>2293</v>
      </c>
      <c r="O828" s="198">
        <v>1920</v>
      </c>
      <c r="P828" s="180">
        <v>998</v>
      </c>
      <c r="Q828" s="181">
        <v>1116</v>
      </c>
      <c r="R828" s="182">
        <v>1415</v>
      </c>
      <c r="S828" s="183">
        <v>1908</v>
      </c>
      <c r="T828" s="180">
        <v>313</v>
      </c>
      <c r="U828" s="184">
        <v>198</v>
      </c>
      <c r="V828" s="182">
        <v>1757</v>
      </c>
      <c r="W828" s="199">
        <v>1617</v>
      </c>
      <c r="X828" s="180">
        <v>982</v>
      </c>
      <c r="Y828" s="184">
        <v>505</v>
      </c>
      <c r="Z828" s="182">
        <v>2848</v>
      </c>
      <c r="AA828" s="180">
        <v>2894</v>
      </c>
      <c r="AB828" s="162">
        <f t="shared" si="15685"/>
        <v>18467</v>
      </c>
      <c r="AC828" s="165">
        <f t="shared" si="15716"/>
        <v>18019</v>
      </c>
      <c r="BI828" s="131" t="s">
        <v>29</v>
      </c>
      <c r="BJ828" s="123">
        <f>B828/B839</f>
        <v>6.9455661444031661E-2</v>
      </c>
      <c r="BK828" s="124">
        <f t="shared" ref="BK828" si="16046">C828/C839</f>
        <v>8.2231120818670872E-2</v>
      </c>
      <c r="BL828" s="125">
        <f t="shared" ref="BL828" si="16047">D828/D839</f>
        <v>5.7772483621203095E-2</v>
      </c>
      <c r="BM828" s="126">
        <f t="shared" ref="BM828" si="16048">E828/E839</f>
        <v>7.8515166750460871E-2</v>
      </c>
      <c r="BN828" s="123">
        <f t="shared" ref="BN828" si="16049">F828/F839</f>
        <v>5.5141330959269978E-2</v>
      </c>
      <c r="BO828" s="124">
        <f t="shared" ref="BO828" si="16050">G828/G839</f>
        <v>8.2087887575284402E-2</v>
      </c>
      <c r="BP828" s="125">
        <f t="shared" ref="BP828" si="16051">H828/H839</f>
        <v>6.4757990613979063E-2</v>
      </c>
      <c r="BQ828" s="126">
        <f t="shared" ref="BQ828" si="16052">I828/I839</f>
        <v>8.0436444915004998E-2</v>
      </c>
      <c r="BR828" s="123">
        <f t="shared" ref="BR828" si="16053">J828/J839</f>
        <v>8.9320812404455122E-2</v>
      </c>
      <c r="BS828" s="124">
        <f t="shared" ref="BS828" si="16054">K828/K839</f>
        <v>5.013872374157749E-2</v>
      </c>
      <c r="BT828" s="125">
        <f t="shared" ref="BT828" si="16055">L828/L839</f>
        <v>9.1026029055690072E-2</v>
      </c>
      <c r="BU828" s="123">
        <f t="shared" ref="BU828" si="16056">M828/M839</f>
        <v>4.391316295685628E-2</v>
      </c>
      <c r="BV828" s="127">
        <f t="shared" ref="BV828" si="16057">N828/N839</f>
        <v>7.9981861941469876E-2</v>
      </c>
      <c r="BW828" s="128">
        <f t="shared" ref="BW828" si="16058">O828/O839</f>
        <v>5.8881256133464184E-2</v>
      </c>
      <c r="BX828" s="123">
        <f t="shared" ref="BX828" si="16059">P828/P839</f>
        <v>6.755110328956275E-2</v>
      </c>
      <c r="BY828" s="124">
        <f t="shared" ref="BY828" si="16060">Q828/Q839</f>
        <v>6.8592501536570372E-2</v>
      </c>
      <c r="BZ828" s="125">
        <f t="shared" ref="BZ828" si="16061">R828/R839</f>
        <v>6.3262842580587467E-2</v>
      </c>
      <c r="CA828" s="126">
        <f t="shared" ref="CA828" si="16062">S828/S839</f>
        <v>7.8790882061446979E-2</v>
      </c>
      <c r="CB828" s="123">
        <f t="shared" ref="CB828" si="16063">T828/T839</f>
        <v>9.8738170347003149E-2</v>
      </c>
      <c r="CC828" s="124">
        <f t="shared" ref="CC828" si="16064">U828/U839</f>
        <v>4.4434470377019746E-2</v>
      </c>
      <c r="CD828" s="125">
        <f t="shared" ref="CD828" si="16065">V828/V839</f>
        <v>9.3816744980777439E-2</v>
      </c>
      <c r="CE828" s="126">
        <f t="shared" ref="CE828" si="16066">W828/W839</f>
        <v>5.9163587135487174E-2</v>
      </c>
      <c r="CF828" s="123">
        <f t="shared" ref="CF828" si="16067">X828/X839</f>
        <v>6.7626196542937819E-2</v>
      </c>
      <c r="CG828" s="124">
        <f t="shared" ref="CG828" si="16068">Y828/Y839</f>
        <v>5.6292498049269869E-2</v>
      </c>
      <c r="CH828" s="125">
        <f t="shared" ref="CH828" si="16069">Z828/Z839</f>
        <v>6.6120307385136856E-2</v>
      </c>
      <c r="CI828" s="123">
        <f t="shared" ref="CI828" si="16070">AA828/AA839</f>
        <v>7.3125126339195476E-2</v>
      </c>
      <c r="CJ828" s="129">
        <f t="shared" ref="CJ828" si="16071">AB828/AB839</f>
        <v>7.0628415823029297E-2</v>
      </c>
      <c r="CK828" s="130">
        <f t="shared" ref="CK828" si="16072">AC828/AC839</f>
        <v>6.9097351376846888E-2</v>
      </c>
    </row>
    <row r="829" spans="1:89" x14ac:dyDescent="0.25">
      <c r="A829" s="139" t="s">
        <v>30</v>
      </c>
      <c r="B829" s="280">
        <v>2088</v>
      </c>
      <c r="C829" s="267">
        <v>2268</v>
      </c>
      <c r="D829" s="268">
        <v>843</v>
      </c>
      <c r="E829" s="269">
        <v>876</v>
      </c>
      <c r="F829" s="266">
        <v>1070</v>
      </c>
      <c r="G829" s="270">
        <v>1208</v>
      </c>
      <c r="H829" s="268">
        <v>2511</v>
      </c>
      <c r="I829" s="269">
        <v>2714</v>
      </c>
      <c r="J829" s="266">
        <v>437</v>
      </c>
      <c r="K829" s="267">
        <v>245</v>
      </c>
      <c r="L829" s="268">
        <v>1520</v>
      </c>
      <c r="M829" s="266">
        <v>871</v>
      </c>
      <c r="N829" s="271">
        <v>2232</v>
      </c>
      <c r="O829" s="281">
        <v>2018</v>
      </c>
      <c r="P829" s="266">
        <v>1066</v>
      </c>
      <c r="Q829" s="267">
        <v>1277</v>
      </c>
      <c r="R829" s="268">
        <v>1346</v>
      </c>
      <c r="S829" s="269">
        <v>2022</v>
      </c>
      <c r="T829" s="266">
        <v>326</v>
      </c>
      <c r="U829" s="270">
        <v>244</v>
      </c>
      <c r="V829" s="268">
        <v>1782</v>
      </c>
      <c r="W829" s="282">
        <v>1664</v>
      </c>
      <c r="X829" s="266">
        <v>1138</v>
      </c>
      <c r="Y829" s="270">
        <v>530</v>
      </c>
      <c r="Z829" s="268">
        <v>3092</v>
      </c>
      <c r="AA829" s="266">
        <v>3094</v>
      </c>
      <c r="AB829" s="162">
        <f t="shared" si="15685"/>
        <v>19451</v>
      </c>
      <c r="AC829" s="165">
        <f t="shared" si="15716"/>
        <v>19031</v>
      </c>
      <c r="BI829" s="139" t="s">
        <v>30</v>
      </c>
      <c r="BJ829" s="123">
        <f>B829/B839</f>
        <v>6.745275399773866E-2</v>
      </c>
      <c r="BK829" s="124">
        <f t="shared" ref="BK829" si="16073">C829/C839</f>
        <v>9.1736439752457224E-2</v>
      </c>
      <c r="BL829" s="125">
        <f t="shared" ref="BL829" si="16074">D829/D839</f>
        <v>6.2760571768910062E-2</v>
      </c>
      <c r="BM829" s="126">
        <f t="shared" ref="BM829" si="16075">E829/E839</f>
        <v>7.3403720462543995E-2</v>
      </c>
      <c r="BN829" s="123">
        <f t="shared" ref="BN829" si="16076">F829/F839</f>
        <v>5.9537057645225905E-2</v>
      </c>
      <c r="BO829" s="124">
        <f t="shared" ref="BO829" si="16077">G829/G839</f>
        <v>8.9820804520782213E-2</v>
      </c>
      <c r="BP829" s="125">
        <f t="shared" ref="BP829" si="16078">H829/H839</f>
        <v>6.9728694010163558E-2</v>
      </c>
      <c r="BQ829" s="126">
        <f t="shared" ref="BQ829" si="16079">I829/I839</f>
        <v>7.9818834186224347E-2</v>
      </c>
      <c r="BR829" s="123">
        <f t="shared" ref="BR829" si="16080">J829/J839</f>
        <v>9.5435684647302899E-2</v>
      </c>
      <c r="BS829" s="124">
        <f t="shared" ref="BS829" si="16081">K829/K839</f>
        <v>4.8553309552120491E-2</v>
      </c>
      <c r="BT829" s="125">
        <f t="shared" ref="BT829" si="16082">L829/L839</f>
        <v>0.11501210653753027</v>
      </c>
      <c r="BU829" s="123">
        <f t="shared" ref="BU829" si="16083">M829/M839</f>
        <v>4.7870294036823302E-2</v>
      </c>
      <c r="BV829" s="127">
        <f t="shared" ref="BV829" si="16084">N829/N839</f>
        <v>7.7854128152359689E-2</v>
      </c>
      <c r="BW829" s="128">
        <f t="shared" ref="BW829" si="16085">O829/O839</f>
        <v>6.1886653581943084E-2</v>
      </c>
      <c r="BX829" s="123">
        <f t="shared" ref="BX829" si="16086">P829/P839</f>
        <v>7.2153783674021935E-2</v>
      </c>
      <c r="BY829" s="124">
        <f t="shared" ref="BY829" si="16087">Q829/Q839</f>
        <v>7.8488014751075599E-2</v>
      </c>
      <c r="BZ829" s="125">
        <f t="shared" ref="BZ829" si="16088">R829/R839</f>
        <v>6.0177940716233738E-2</v>
      </c>
      <c r="CA829" s="126">
        <f t="shared" ref="CA829" si="16089">S829/S839</f>
        <v>8.349851337958375E-2</v>
      </c>
      <c r="CB829" s="123">
        <f t="shared" ref="CB829" si="16090">T829/T839</f>
        <v>0.1028391167192429</v>
      </c>
      <c r="CC829" s="124">
        <f t="shared" ref="CC829" si="16091">U829/U839</f>
        <v>5.475763016157989E-2</v>
      </c>
      <c r="CD829" s="125">
        <f t="shared" ref="CD829" si="16092">V829/V839</f>
        <v>9.5151644596326357E-2</v>
      </c>
      <c r="CE829" s="126">
        <f t="shared" ref="CE829" si="16093">W829/W839</f>
        <v>6.088324613076726E-2</v>
      </c>
      <c r="CF829" s="123">
        <f t="shared" ref="CF829" si="16094">X829/X839</f>
        <v>7.8369258315543006E-2</v>
      </c>
      <c r="CG829" s="124">
        <f t="shared" ref="CG829" si="16095">Y829/Y839</f>
        <v>5.9079255378441643E-2</v>
      </c>
      <c r="CH829" s="125">
        <f t="shared" ref="CH829" si="16096">Z829/Z839</f>
        <v>7.1785109000998298E-2</v>
      </c>
      <c r="CI829" s="123">
        <f t="shared" ref="CI829" si="16097">AA829/AA839</f>
        <v>7.8178694158075601E-2</v>
      </c>
      <c r="CJ829" s="129">
        <f t="shared" ref="CJ829" si="16098">AB829/AB839</f>
        <v>7.4391797052782954E-2</v>
      </c>
      <c r="CK829" s="130">
        <f t="shared" ref="CK829" si="16099">AC829/AC839</f>
        <v>7.2978061715565409E-2</v>
      </c>
    </row>
    <row r="830" spans="1:89" x14ac:dyDescent="0.25">
      <c r="A830" s="131" t="s">
        <v>31</v>
      </c>
      <c r="B830" s="283">
        <v>2322</v>
      </c>
      <c r="C830" s="274">
        <v>1866</v>
      </c>
      <c r="D830" s="275">
        <v>757</v>
      </c>
      <c r="E830" s="276">
        <v>971</v>
      </c>
      <c r="F830" s="273">
        <v>937</v>
      </c>
      <c r="G830" s="277">
        <v>1266</v>
      </c>
      <c r="H830" s="275">
        <v>2433</v>
      </c>
      <c r="I830" s="276">
        <v>2789</v>
      </c>
      <c r="J830" s="273">
        <v>421</v>
      </c>
      <c r="K830" s="274">
        <v>202</v>
      </c>
      <c r="L830" s="275">
        <v>1420</v>
      </c>
      <c r="M830" s="273">
        <v>794</v>
      </c>
      <c r="N830" s="278">
        <v>2217</v>
      </c>
      <c r="O830" s="284">
        <v>2157</v>
      </c>
      <c r="P830" s="273">
        <v>894</v>
      </c>
      <c r="Q830" s="274">
        <v>1382</v>
      </c>
      <c r="R830" s="275">
        <v>1328</v>
      </c>
      <c r="S830" s="276">
        <v>2332</v>
      </c>
      <c r="T830" s="273">
        <v>292</v>
      </c>
      <c r="U830" s="277">
        <v>225</v>
      </c>
      <c r="V830" s="275">
        <v>1795</v>
      </c>
      <c r="W830" s="285">
        <v>1582</v>
      </c>
      <c r="X830" s="273">
        <v>1207</v>
      </c>
      <c r="Y830" s="277">
        <v>643</v>
      </c>
      <c r="Z830" s="275">
        <v>2959</v>
      </c>
      <c r="AA830" s="273">
        <v>3084</v>
      </c>
      <c r="AB830" s="162">
        <f t="shared" si="15685"/>
        <v>18982</v>
      </c>
      <c r="AC830" s="165">
        <f t="shared" si="15716"/>
        <v>19293</v>
      </c>
      <c r="BI830" s="131" t="s">
        <v>31</v>
      </c>
      <c r="BJ830" s="123">
        <f>B830/B839</f>
        <v>7.5012114359554197E-2</v>
      </c>
      <c r="BK830" s="124">
        <f t="shared" ref="BK830" si="16100">C830/C839</f>
        <v>7.5476277150831203E-2</v>
      </c>
      <c r="BL830" s="125">
        <f t="shared" ref="BL830" si="16101">D830/D839</f>
        <v>5.6357951161405601E-2</v>
      </c>
      <c r="BM830" s="126">
        <f t="shared" ref="BM830" si="16102">E830/E839</f>
        <v>8.1364169599463715E-2</v>
      </c>
      <c r="BN830" s="123">
        <f t="shared" ref="BN830" si="16103">F830/F839</f>
        <v>5.2136657022034273E-2</v>
      </c>
      <c r="BO830" s="124">
        <f t="shared" ref="BO830" si="16104">G830/G839</f>
        <v>9.4133392817309841E-2</v>
      </c>
      <c r="BP830" s="125">
        <f t="shared" ref="BP830" si="16105">H830/H839</f>
        <v>6.7562689178306629E-2</v>
      </c>
      <c r="BQ830" s="126">
        <f t="shared" ref="BQ830" si="16106">I830/I839</f>
        <v>8.2024586789012408E-2</v>
      </c>
      <c r="BR830" s="123">
        <f t="shared" ref="BR830" si="16107">J830/J839</f>
        <v>9.1941471937104169E-2</v>
      </c>
      <c r="BS830" s="124">
        <f t="shared" ref="BS830" si="16108">K830/K839</f>
        <v>4.0031708283789137E-2</v>
      </c>
      <c r="BT830" s="125">
        <f t="shared" ref="BT830" si="16109">L830/L839</f>
        <v>0.1074455205811138</v>
      </c>
      <c r="BU830" s="123">
        <f t="shared" ref="BU830" si="16110">M830/M839</f>
        <v>4.3638362187414126E-2</v>
      </c>
      <c r="BV830" s="127">
        <f t="shared" ref="BV830" si="16111">N830/N839</f>
        <v>7.733091492552932E-2</v>
      </c>
      <c r="BW830" s="128">
        <f t="shared" ref="BW830" si="16112">O830/O839</f>
        <v>6.6149411187438667E-2</v>
      </c>
      <c r="BX830" s="123">
        <f t="shared" ref="BX830" si="16113">P830/P839</f>
        <v>6.0511709760389873E-2</v>
      </c>
      <c r="BY830" s="124">
        <f t="shared" ref="BY830" si="16114">Q830/Q839</f>
        <v>8.4941610325752925E-2</v>
      </c>
      <c r="BZ830" s="125">
        <f t="shared" ref="BZ830" si="16115">R830/R839</f>
        <v>5.9373183708141458E-2</v>
      </c>
      <c r="CA830" s="126">
        <f t="shared" ref="CA830" si="16116">S830/S839</f>
        <v>9.6299966963990749E-2</v>
      </c>
      <c r="CB830" s="123">
        <f t="shared" ref="CB830" si="16117">T830/T839</f>
        <v>9.2113564668769715E-2</v>
      </c>
      <c r="CC830" s="124">
        <f t="shared" ref="CC830" si="16118">U830/U839</f>
        <v>5.0493716337522442E-2</v>
      </c>
      <c r="CD830" s="125">
        <f t="shared" ref="CD830" si="16119">V830/V839</f>
        <v>9.5845792396411791E-2</v>
      </c>
      <c r="CE830" s="126">
        <f t="shared" ref="CE830" si="16120">W830/W839</f>
        <v>5.7882990011342429E-2</v>
      </c>
      <c r="CF830" s="123">
        <f t="shared" ref="CF830" si="16121">X830/X839</f>
        <v>8.3120997176502995E-2</v>
      </c>
      <c r="CG830" s="124">
        <f t="shared" ref="CG830" si="16122">Y830/Y839</f>
        <v>7.1675398506298074E-2</v>
      </c>
      <c r="CH830" s="125">
        <f t="shared" ref="CH830" si="16123">Z830/Z839</f>
        <v>6.8697327792352519E-2</v>
      </c>
      <c r="CI830" s="123">
        <f t="shared" ref="CI830" si="16124">AA830/AA839</f>
        <v>7.7926015767131596E-2</v>
      </c>
      <c r="CJ830" s="129">
        <f t="shared" ref="CJ830" si="16125">AB830/AB839</f>
        <v>7.2598071649577198E-2</v>
      </c>
      <c r="CK830" s="130">
        <f t="shared" ref="CK830" si="16126">AC830/AC839</f>
        <v>7.3982751546340361E-2</v>
      </c>
    </row>
    <row r="831" spans="1:89" x14ac:dyDescent="0.25">
      <c r="A831" s="139" t="s">
        <v>32</v>
      </c>
      <c r="B831" s="194">
        <v>2552</v>
      </c>
      <c r="C831" s="188">
        <v>1903</v>
      </c>
      <c r="D831" s="189">
        <v>861</v>
      </c>
      <c r="E831" s="190">
        <v>930</v>
      </c>
      <c r="F831" s="187">
        <v>1003</v>
      </c>
      <c r="G831" s="191">
        <v>1153</v>
      </c>
      <c r="H831" s="189">
        <v>2435</v>
      </c>
      <c r="I831" s="190">
        <v>2695</v>
      </c>
      <c r="J831" s="187">
        <v>350</v>
      </c>
      <c r="K831" s="188">
        <v>152</v>
      </c>
      <c r="L831" s="189">
        <v>1291</v>
      </c>
      <c r="M831" s="187">
        <v>914</v>
      </c>
      <c r="N831" s="192">
        <v>2093</v>
      </c>
      <c r="O831" s="195">
        <v>2061</v>
      </c>
      <c r="P831" s="187">
        <v>828</v>
      </c>
      <c r="Q831" s="188">
        <v>1467</v>
      </c>
      <c r="R831" s="189">
        <v>1265</v>
      </c>
      <c r="S831" s="190">
        <v>2048</v>
      </c>
      <c r="T831" s="187">
        <v>226</v>
      </c>
      <c r="U831" s="191">
        <v>267</v>
      </c>
      <c r="V831" s="189">
        <v>1858</v>
      </c>
      <c r="W831" s="196">
        <v>1701</v>
      </c>
      <c r="X831" s="187">
        <v>936</v>
      </c>
      <c r="Y831" s="191">
        <v>650</v>
      </c>
      <c r="Z831" s="189">
        <v>3059</v>
      </c>
      <c r="AA831" s="187">
        <v>2794</v>
      </c>
      <c r="AB831" s="162">
        <f t="shared" si="15685"/>
        <v>18757</v>
      </c>
      <c r="AC831" s="165">
        <f t="shared" si="15716"/>
        <v>18735</v>
      </c>
      <c r="BI831" s="139" t="s">
        <v>32</v>
      </c>
      <c r="BJ831" s="123">
        <f>B831/B839</f>
        <v>8.2442254886125027E-2</v>
      </c>
      <c r="BK831" s="124">
        <f t="shared" ref="BK831" si="16127">C831/C839</f>
        <v>7.6972859280831613E-2</v>
      </c>
      <c r="BL831" s="125">
        <f t="shared" ref="BL831" si="16128">D831/D839</f>
        <v>6.4100655151876115E-2</v>
      </c>
      <c r="BM831" s="126">
        <f t="shared" ref="BM831" si="16129">E831/E839</f>
        <v>7.7928607340372047E-2</v>
      </c>
      <c r="BN831" s="123">
        <f t="shared" ref="BN831" si="16130">F831/F839</f>
        <v>5.5809036278655688E-2</v>
      </c>
      <c r="BO831" s="124">
        <f t="shared" ref="BO831" si="16131">G831/G839</f>
        <v>8.573128113614395E-2</v>
      </c>
      <c r="BP831" s="125">
        <f t="shared" ref="BP831" si="16132">H831/H839</f>
        <v>6.7618227763738853E-2</v>
      </c>
      <c r="BQ831" s="126">
        <f t="shared" ref="BQ831" si="16133">I831/I839</f>
        <v>7.9260043526851356E-2</v>
      </c>
      <c r="BR831" s="123">
        <f t="shared" ref="BR831" si="16134">J831/J839</f>
        <v>7.6435903035597288E-2</v>
      </c>
      <c r="BS831" s="124">
        <f t="shared" ref="BS831" si="16135">K831/K839</f>
        <v>3.0122869599682918E-2</v>
      </c>
      <c r="BT831" s="125">
        <f t="shared" ref="BT831" si="16136">L831/L839</f>
        <v>9.7684624697336561E-2</v>
      </c>
      <c r="BU831" s="123">
        <f t="shared" ref="BU831" si="16137">M831/M839</f>
        <v>5.0233580654025833E-2</v>
      </c>
      <c r="BV831" s="127">
        <f t="shared" ref="BV831" si="16138">N831/N839</f>
        <v>7.300568558373155E-2</v>
      </c>
      <c r="BW831" s="128">
        <f t="shared" ref="BW831" si="16139">O831/O839</f>
        <v>6.3205348380765455E-2</v>
      </c>
      <c r="BX831" s="123">
        <f t="shared" ref="BX831" si="16140">P831/P839</f>
        <v>5.6044402328414782E-2</v>
      </c>
      <c r="BY831" s="124">
        <f t="shared" ref="BY831" si="16141">Q831/Q839</f>
        <v>9.0165949600491707E-2</v>
      </c>
      <c r="BZ831" s="125">
        <f t="shared" ref="BZ831" si="16142">R831/R839</f>
        <v>5.6556534179818485E-2</v>
      </c>
      <c r="CA831" s="126">
        <f t="shared" ref="CA831" si="16143">S831/S839</f>
        <v>8.4572183680211424E-2</v>
      </c>
      <c r="CB831" s="123">
        <f t="shared" ref="CB831" si="16144">T831/T839</f>
        <v>7.1293375394321762E-2</v>
      </c>
      <c r="CC831" s="124">
        <f t="shared" ref="CC831" si="16145">U831/U839</f>
        <v>5.9919210053859966E-2</v>
      </c>
      <c r="CD831" s="125">
        <f t="shared" ref="CD831" si="16146">V831/V839</f>
        <v>9.9209739427595048E-2</v>
      </c>
      <c r="CE831" s="126">
        <f t="shared" ref="CE831" si="16147">W831/W839</f>
        <v>6.223702023343456E-2</v>
      </c>
      <c r="CF831" s="123">
        <f t="shared" ref="CF831" si="16148">X831/X839</f>
        <v>6.445837063563116E-2</v>
      </c>
      <c r="CG831" s="124">
        <f t="shared" ref="CG831" si="16149">Y831/Y839</f>
        <v>7.2455690558466165E-2</v>
      </c>
      <c r="CH831" s="125">
        <f t="shared" ref="CH831" si="16150">Z831/Z839</f>
        <v>7.1018967798853111E-2</v>
      </c>
      <c r="CI831" s="123">
        <f t="shared" ref="CI831" si="16151">AA831/AA839</f>
        <v>7.0598342429755406E-2</v>
      </c>
      <c r="CJ831" s="129">
        <f t="shared" ref="CJ831" si="16152">AB831/AB839</f>
        <v>7.1737542404968893E-2</v>
      </c>
      <c r="CK831" s="130">
        <f t="shared" ref="CK831" si="16153">AC831/AC839</f>
        <v>7.1842992288430343E-2</v>
      </c>
    </row>
    <row r="832" spans="1:89" x14ac:dyDescent="0.25">
      <c r="A832" s="131" t="s">
        <v>33</v>
      </c>
      <c r="B832" s="197">
        <v>2634</v>
      </c>
      <c r="C832" s="181">
        <v>1613</v>
      </c>
      <c r="D832" s="182">
        <v>799</v>
      </c>
      <c r="E832" s="183">
        <v>852</v>
      </c>
      <c r="F832" s="180">
        <v>956</v>
      </c>
      <c r="G832" s="184">
        <v>921</v>
      </c>
      <c r="H832" s="182">
        <v>2614</v>
      </c>
      <c r="I832" s="183">
        <v>2319</v>
      </c>
      <c r="J832" s="180">
        <v>377</v>
      </c>
      <c r="K832" s="181">
        <v>141</v>
      </c>
      <c r="L832" s="182">
        <v>1014</v>
      </c>
      <c r="M832" s="180">
        <v>1202</v>
      </c>
      <c r="N832" s="185">
        <v>1898</v>
      </c>
      <c r="O832" s="198">
        <v>2463</v>
      </c>
      <c r="P832" s="180">
        <v>715</v>
      </c>
      <c r="Q832" s="181">
        <v>1550</v>
      </c>
      <c r="R832" s="182">
        <v>1179</v>
      </c>
      <c r="S832" s="183">
        <v>1899</v>
      </c>
      <c r="T832" s="180">
        <v>164</v>
      </c>
      <c r="U832" s="184">
        <v>316</v>
      </c>
      <c r="V832" s="182">
        <v>1783</v>
      </c>
      <c r="W832" s="199">
        <v>1722</v>
      </c>
      <c r="X832" s="180">
        <v>880</v>
      </c>
      <c r="Y832" s="184">
        <v>824</v>
      </c>
      <c r="Z832" s="182">
        <v>2921</v>
      </c>
      <c r="AA832" s="180">
        <v>2377</v>
      </c>
      <c r="AB832" s="162">
        <f t="shared" si="15685"/>
        <v>17934</v>
      </c>
      <c r="AC832" s="165">
        <f t="shared" si="15716"/>
        <v>18199</v>
      </c>
      <c r="BI832" s="131" t="s">
        <v>33</v>
      </c>
      <c r="BJ832" s="123">
        <f>B832/B839</f>
        <v>8.5091261508641575E-2</v>
      </c>
      <c r="BK832" s="124">
        <f t="shared" ref="BK832" si="16154">C832/C839</f>
        <v>6.52428912348825E-2</v>
      </c>
      <c r="BL832" s="125">
        <f t="shared" ref="BL832" si="16155">D832/D839</f>
        <v>5.9484812388326383E-2</v>
      </c>
      <c r="BM832" s="126">
        <f t="shared" ref="BM832" si="16156">E832/E839</f>
        <v>7.1392659627953742E-2</v>
      </c>
      <c r="BN832" s="123">
        <f t="shared" ref="BN832" si="16157">F832/F839</f>
        <v>5.319385711106165E-2</v>
      </c>
      <c r="BO832" s="124">
        <f t="shared" ref="BO832" si="16158">G832/G839</f>
        <v>6.8480927950033466E-2</v>
      </c>
      <c r="BP832" s="125">
        <f t="shared" ref="BP832" si="16159">H832/H839</f>
        <v>7.2588931159923362E-2</v>
      </c>
      <c r="BQ832" s="126">
        <f t="shared" ref="BQ832" si="16160">I832/I839</f>
        <v>6.8201870478207166E-2</v>
      </c>
      <c r="BR832" s="123">
        <f t="shared" ref="BR832" si="16161">J832/J839</f>
        <v>8.2332386984057648E-2</v>
      </c>
      <c r="BS832" s="124">
        <f t="shared" ref="BS832" si="16162">K832/K839</f>
        <v>2.794292508917955E-2</v>
      </c>
      <c r="BT832" s="125">
        <f t="shared" ref="BT832" si="16163">L832/L839</f>
        <v>7.672518159806295E-2</v>
      </c>
      <c r="BU832" s="123">
        <f t="shared" ref="BU832" si="16164">M832/M839</f>
        <v>6.606210497389392E-2</v>
      </c>
      <c r="BV832" s="127">
        <f t="shared" ref="BV832" si="16165">N832/N839</f>
        <v>6.620391363493669E-2</v>
      </c>
      <c r="BW832" s="128">
        <f t="shared" ref="BW832" si="16166">O832/O839</f>
        <v>7.5533611383709523E-2</v>
      </c>
      <c r="BX832" s="123">
        <f t="shared" ref="BX832" si="16167">P832/P839</f>
        <v>4.8395830513063488E-2</v>
      </c>
      <c r="BY832" s="124">
        <f t="shared" ref="BY832" si="16168">Q832/Q839</f>
        <v>9.526736324523663E-2</v>
      </c>
      <c r="BZ832" s="125">
        <f t="shared" ref="BZ832" si="16169">R832/R839</f>
        <v>5.2711584030044265E-2</v>
      </c>
      <c r="CA832" s="126">
        <f t="shared" ref="CA832" si="16170">S832/S839</f>
        <v>7.8419226957383542E-2</v>
      </c>
      <c r="CB832" s="123">
        <f t="shared" ref="CB832" si="16171">T832/T839</f>
        <v>5.1735015772870666E-2</v>
      </c>
      <c r="CC832" s="124">
        <f t="shared" ref="CC832" si="16172">U832/U839</f>
        <v>7.091561938958707E-2</v>
      </c>
      <c r="CD832" s="125">
        <f t="shared" ref="CD832" si="16173">V832/V839</f>
        <v>9.5205040580948308E-2</v>
      </c>
      <c r="CE832" s="126">
        <f t="shared" ref="CE832" si="16174">W832/W839</f>
        <v>6.3005378507921414E-2</v>
      </c>
      <c r="CF832" s="123">
        <f t="shared" ref="CF832" si="16175">X832/X839</f>
        <v>6.0601886922388264E-2</v>
      </c>
      <c r="CG832" s="124">
        <f t="shared" ref="CG832" si="16176">Y832/Y839</f>
        <v>9.1851521569501729E-2</v>
      </c>
      <c r="CH832" s="125">
        <f t="shared" ref="CH832" si="16177">Z832/Z839</f>
        <v>6.7815104589882297E-2</v>
      </c>
      <c r="CI832" s="123">
        <f t="shared" ref="CI832" si="16178">AA832/AA839</f>
        <v>6.0061653527390339E-2</v>
      </c>
      <c r="CJ832" s="129">
        <f t="shared" ref="CJ832" si="16179">AB832/AB839</f>
        <v>6.8589917656912733E-2</v>
      </c>
      <c r="CK832" s="130">
        <f t="shared" ref="CK832" si="16180">AC832/AC839</f>
        <v>6.9787596298753335E-2</v>
      </c>
    </row>
    <row r="833" spans="1:89" x14ac:dyDescent="0.25">
      <c r="A833" s="139" t="s">
        <v>34</v>
      </c>
      <c r="B833" s="194">
        <v>886</v>
      </c>
      <c r="C833" s="188">
        <v>1381</v>
      </c>
      <c r="D833" s="189">
        <v>391</v>
      </c>
      <c r="E833" s="190">
        <v>807</v>
      </c>
      <c r="F833" s="187">
        <v>453</v>
      </c>
      <c r="G833" s="191">
        <v>955</v>
      </c>
      <c r="H833" s="189">
        <v>1341</v>
      </c>
      <c r="I833" s="190">
        <v>2070</v>
      </c>
      <c r="J833" s="187">
        <v>367</v>
      </c>
      <c r="K833" s="188">
        <v>108</v>
      </c>
      <c r="L833" s="189">
        <v>929</v>
      </c>
      <c r="M833" s="187">
        <v>862</v>
      </c>
      <c r="N833" s="192">
        <v>1750</v>
      </c>
      <c r="O833" s="195">
        <v>1998</v>
      </c>
      <c r="P833" s="187">
        <v>513</v>
      </c>
      <c r="Q833" s="188">
        <v>1357</v>
      </c>
      <c r="R833" s="189">
        <v>869</v>
      </c>
      <c r="S833" s="190">
        <v>1470</v>
      </c>
      <c r="T833" s="187">
        <v>173</v>
      </c>
      <c r="U833" s="191">
        <v>283</v>
      </c>
      <c r="V833" s="189">
        <v>1645</v>
      </c>
      <c r="W833" s="196">
        <v>1264</v>
      </c>
      <c r="X833" s="187">
        <v>671</v>
      </c>
      <c r="Y833" s="191">
        <v>623</v>
      </c>
      <c r="Z833" s="189">
        <v>1990</v>
      </c>
      <c r="AA833" s="187">
        <v>2152</v>
      </c>
      <c r="AB833" s="162">
        <f t="shared" si="15685"/>
        <v>11978</v>
      </c>
      <c r="AC833" s="165">
        <f t="shared" si="15716"/>
        <v>15330</v>
      </c>
      <c r="BI833" s="139" t="s">
        <v>34</v>
      </c>
      <c r="BJ833" s="123">
        <f>B833/B839</f>
        <v>2.8622193506703281E-2</v>
      </c>
      <c r="BK833" s="124">
        <f t="shared" ref="BK833" si="16181">C833/C839</f>
        <v>5.5858916798123208E-2</v>
      </c>
      <c r="BL833" s="125">
        <f t="shared" ref="BL833" si="16182">D833/D839</f>
        <v>2.9109589041095889E-2</v>
      </c>
      <c r="BM833" s="126">
        <f t="shared" ref="BM833" si="16183">E833/E839</f>
        <v>6.7621920563097029E-2</v>
      </c>
      <c r="BN833" s="123">
        <f t="shared" ref="BN833" si="16184">F833/F839</f>
        <v>2.5205875806810593E-2</v>
      </c>
      <c r="BO833" s="124">
        <f t="shared" ref="BO833" si="16185">G833/G839</f>
        <v>7.1008996951446204E-2</v>
      </c>
      <c r="BP833" s="125">
        <f t="shared" ref="BP833" si="16186">H833/H839</f>
        <v>3.7238621532309571E-2</v>
      </c>
      <c r="BQ833" s="126">
        <f t="shared" ref="BQ833" si="16187">I833/I839</f>
        <v>6.0878771836950771E-2</v>
      </c>
      <c r="BR833" s="123">
        <f t="shared" ref="BR833" si="16188">J833/J839</f>
        <v>8.0148504040183449E-2</v>
      </c>
      <c r="BS833" s="124">
        <f t="shared" ref="BS833" si="16189">K833/K839</f>
        <v>2.1403091557669441E-2</v>
      </c>
      <c r="BT833" s="125">
        <f t="shared" ref="BT833" si="16190">L833/L839</f>
        <v>7.0293583535108964E-2</v>
      </c>
      <c r="BU833" s="123">
        <f t="shared" ref="BU833" si="16191">M833/M839</f>
        <v>4.7375652651827423E-2</v>
      </c>
      <c r="BV833" s="127">
        <f t="shared" ref="BV833" si="16192">N833/N839</f>
        <v>6.1041543130210332E-2</v>
      </c>
      <c r="BW833" s="128">
        <f t="shared" ref="BW833" si="16193">O833/O839</f>
        <v>6.1273307163886161E-2</v>
      </c>
      <c r="BX833" s="123">
        <f t="shared" ref="BX833" si="16194">P833/P839</f>
        <v>3.4723162312170028E-2</v>
      </c>
      <c r="BY833" s="124">
        <f t="shared" ref="BY833" si="16195">Q833/Q839</f>
        <v>8.3405039950829749E-2</v>
      </c>
      <c r="BZ833" s="125">
        <f t="shared" ref="BZ833" si="16196">R833/R839</f>
        <v>3.8851880001788346E-2</v>
      </c>
      <c r="CA833" s="126">
        <f t="shared" ref="CA833" si="16197">S833/S839</f>
        <v>6.0703666997026756E-2</v>
      </c>
      <c r="CB833" s="123">
        <f t="shared" ref="CB833" si="16198">T833/T839</f>
        <v>5.4574132492113563E-2</v>
      </c>
      <c r="CC833" s="124">
        <f t="shared" ref="CC833" si="16199">U833/U839</f>
        <v>6.3509874326750454E-2</v>
      </c>
      <c r="CD833" s="125">
        <f t="shared" ref="CD833" si="16200">V833/V839</f>
        <v>8.7836394703118326E-2</v>
      </c>
      <c r="CE833" s="126">
        <f t="shared" ref="CE833" si="16201">W833/W839</f>
        <v>4.6247850426255899E-2</v>
      </c>
      <c r="CF833" s="123">
        <f t="shared" ref="CF833" si="16202">X833/X839</f>
        <v>4.6208938778321051E-2</v>
      </c>
      <c r="CG833" s="124">
        <f t="shared" ref="CG833" si="16203">Y833/Y839</f>
        <v>6.9445992642960655E-2</v>
      </c>
      <c r="CH833" s="125">
        <f t="shared" ref="CH833" si="16204">Z833/Z839</f>
        <v>4.6200636129361781E-2</v>
      </c>
      <c r="CI833" s="123">
        <f t="shared" ref="CI833" si="16205">AA833/AA839</f>
        <v>5.4376389731150193E-2</v>
      </c>
      <c r="CJ833" s="129">
        <f t="shared" ref="CJ833" si="16206">AB833/AB839</f>
        <v>4.5810752408525744E-2</v>
      </c>
      <c r="CK833" s="130">
        <f t="shared" ref="CK833" si="16207">AC833/AC839</f>
        <v>5.8785859182366541E-2</v>
      </c>
    </row>
    <row r="834" spans="1:89" x14ac:dyDescent="0.25">
      <c r="A834" s="131" t="s">
        <v>35</v>
      </c>
      <c r="B834" s="197">
        <v>0</v>
      </c>
      <c r="C834" s="181">
        <v>674</v>
      </c>
      <c r="D834" s="182">
        <v>9</v>
      </c>
      <c r="E834" s="183">
        <v>491</v>
      </c>
      <c r="F834" s="180">
        <v>6</v>
      </c>
      <c r="G834" s="184">
        <v>578</v>
      </c>
      <c r="H834" s="182">
        <v>67</v>
      </c>
      <c r="I834" s="183">
        <v>863</v>
      </c>
      <c r="J834" s="180">
        <v>68</v>
      </c>
      <c r="K834" s="181">
        <v>22</v>
      </c>
      <c r="L834" s="182">
        <v>381</v>
      </c>
      <c r="M834" s="180">
        <v>126</v>
      </c>
      <c r="N834" s="185">
        <v>331</v>
      </c>
      <c r="O834" s="198">
        <v>263</v>
      </c>
      <c r="P834" s="180">
        <v>131</v>
      </c>
      <c r="Q834" s="181">
        <v>205</v>
      </c>
      <c r="R834" s="182">
        <v>165</v>
      </c>
      <c r="S834" s="183">
        <v>140</v>
      </c>
      <c r="T834" s="180">
        <v>27</v>
      </c>
      <c r="U834" s="184">
        <v>8</v>
      </c>
      <c r="V834" s="182">
        <v>377</v>
      </c>
      <c r="W834" s="199">
        <v>39</v>
      </c>
      <c r="X834" s="180">
        <v>44</v>
      </c>
      <c r="Y834" s="184">
        <v>28</v>
      </c>
      <c r="Z834" s="182">
        <v>65</v>
      </c>
      <c r="AA834" s="180">
        <v>122</v>
      </c>
      <c r="AB834" s="162">
        <f t="shared" si="15685"/>
        <v>1671</v>
      </c>
      <c r="AC834" s="165">
        <f t="shared" si="15716"/>
        <v>3559</v>
      </c>
      <c r="BI834" s="131" t="s">
        <v>35</v>
      </c>
      <c r="BJ834" s="123">
        <f>B834/B839</f>
        <v>0</v>
      </c>
      <c r="BK834" s="124">
        <f t="shared" ref="BK834" si="16208">C834/C839</f>
        <v>2.7262063665412773E-2</v>
      </c>
      <c r="BL834" s="125">
        <f t="shared" ref="BL834" si="16209">D834/D839</f>
        <v>6.7004169148302559E-4</v>
      </c>
      <c r="BM834" s="126">
        <f t="shared" ref="BM834" si="16210">E834/E839</f>
        <v>4.1142952907658792E-2</v>
      </c>
      <c r="BN834" s="123">
        <f t="shared" ref="BN834" si="16211">F834/F839</f>
        <v>3.3385265969285556E-4</v>
      </c>
      <c r="BO834" s="124">
        <f t="shared" ref="BO834" si="16212">G834/G839</f>
        <v>4.2977173024016657E-2</v>
      </c>
      <c r="BP834" s="125">
        <f t="shared" ref="BP834" si="16213">H834/H839</f>
        <v>1.8605426119796729E-3</v>
      </c>
      <c r="BQ834" s="126">
        <f t="shared" ref="BQ834" si="16214">I834/I839</f>
        <v>2.538085994941474E-2</v>
      </c>
      <c r="BR834" s="123">
        <f t="shared" ref="BR834" si="16215">J834/J839</f>
        <v>1.4850404018344617E-2</v>
      </c>
      <c r="BS834" s="124">
        <f t="shared" ref="BS834" si="16216">K834/K839</f>
        <v>4.3598890210067376E-3</v>
      </c>
      <c r="BT834" s="125">
        <f t="shared" ref="BT834" si="16217">L834/L839</f>
        <v>2.882869249394673E-2</v>
      </c>
      <c r="BU834" s="123">
        <f t="shared" ref="BU834" si="16218">M834/M839</f>
        <v>6.9249793899422915E-3</v>
      </c>
      <c r="BV834" s="127">
        <f t="shared" ref="BV834" si="16219">N834/N839</f>
        <v>1.1545571872056926E-2</v>
      </c>
      <c r="BW834" s="128">
        <f t="shared" ref="BW834" si="16220">O834/O839</f>
        <v>8.0655053974484792E-3</v>
      </c>
      <c r="BX834" s="123">
        <f t="shared" ref="BX834" si="16221">P834/P839</f>
        <v>8.866928387708136E-3</v>
      </c>
      <c r="BY834" s="124">
        <f t="shared" ref="BY834" si="16222">Q834/Q839</f>
        <v>1.2599877074370006E-2</v>
      </c>
      <c r="BZ834" s="125">
        <f t="shared" ref="BZ834" si="16223">R834/R839</f>
        <v>7.3769392408458891E-3</v>
      </c>
      <c r="CA834" s="126">
        <f t="shared" ref="CA834" si="16224">S834/S839</f>
        <v>5.7813016187644528E-3</v>
      </c>
      <c r="CB834" s="123">
        <f t="shared" ref="CB834" si="16225">T834/T839</f>
        <v>8.5173501577287068E-3</v>
      </c>
      <c r="CC834" s="124">
        <f t="shared" ref="CC834" si="16226">U834/U839</f>
        <v>1.7953321364452424E-3</v>
      </c>
      <c r="CD834" s="125">
        <f t="shared" ref="CD834" si="16227">V834/V839</f>
        <v>2.0130286202477574E-2</v>
      </c>
      <c r="CE834" s="126">
        <f t="shared" ref="CE834" si="16228">W834/W839</f>
        <v>1.4269510811898577E-3</v>
      </c>
      <c r="CF834" s="123">
        <f t="shared" ref="CF834" si="16229">X834/X839</f>
        <v>3.0300943461194132E-3</v>
      </c>
      <c r="CG834" s="124">
        <f t="shared" ref="CG834" si="16230">Y834/Y839</f>
        <v>3.1211682086723889E-3</v>
      </c>
      <c r="CH834" s="125">
        <f t="shared" ref="CH834" si="16231">Z834/Z839</f>
        <v>1.5090660042253849E-3</v>
      </c>
      <c r="CI834" s="123">
        <f t="shared" ref="CI834" si="16232">AA834/AA839</f>
        <v>3.0826763695168788E-3</v>
      </c>
      <c r="CJ834" s="129">
        <f t="shared" ref="CJ834" si="16233">AB834/AB839</f>
        <v>6.390863856624354E-3</v>
      </c>
      <c r="CK834" s="130">
        <f t="shared" ref="CK834" si="16234">AC834/AC839</f>
        <v>1.364767598369488E-2</v>
      </c>
    </row>
    <row r="835" spans="1:89" x14ac:dyDescent="0.25">
      <c r="A835" s="139" t="s">
        <v>36</v>
      </c>
      <c r="B835" s="194"/>
      <c r="C835" s="188"/>
      <c r="D835" s="189"/>
      <c r="E835" s="190"/>
      <c r="F835" s="187"/>
      <c r="G835" s="191"/>
      <c r="H835" s="189"/>
      <c r="I835" s="190"/>
      <c r="J835" s="187"/>
      <c r="K835" s="191"/>
      <c r="L835" s="189"/>
      <c r="M835" s="187"/>
      <c r="N835" s="192"/>
      <c r="O835" s="195"/>
      <c r="P835" s="187"/>
      <c r="Q835" s="191"/>
      <c r="R835" s="189"/>
      <c r="S835" s="190"/>
      <c r="T835" s="187"/>
      <c r="U835" s="191"/>
      <c r="V835" s="189"/>
      <c r="W835" s="190"/>
      <c r="X835" s="187"/>
      <c r="Y835" s="191"/>
      <c r="Z835" s="189"/>
      <c r="AA835" s="187"/>
      <c r="AB835" s="162">
        <f t="shared" si="15685"/>
        <v>0</v>
      </c>
      <c r="AC835" s="165">
        <f t="shared" si="15716"/>
        <v>0</v>
      </c>
      <c r="BI835" s="139" t="s">
        <v>36</v>
      </c>
      <c r="BJ835" s="123">
        <f>B835/B839</f>
        <v>0</v>
      </c>
      <c r="BK835" s="124">
        <f t="shared" ref="BK835" si="16235">C835/C839</f>
        <v>0</v>
      </c>
      <c r="BL835" s="125">
        <f t="shared" ref="BL835" si="16236">D835/D839</f>
        <v>0</v>
      </c>
      <c r="BM835" s="126">
        <f t="shared" ref="BM835" si="16237">E835/E839</f>
        <v>0</v>
      </c>
      <c r="BN835" s="123">
        <f t="shared" ref="BN835" si="16238">F835/F839</f>
        <v>0</v>
      </c>
      <c r="BO835" s="124">
        <f t="shared" ref="BO835" si="16239">G835/G839</f>
        <v>0</v>
      </c>
      <c r="BP835" s="125">
        <f t="shared" ref="BP835" si="16240">H835/H839</f>
        <v>0</v>
      </c>
      <c r="BQ835" s="126">
        <f t="shared" ref="BQ835" si="16241">I835/I839</f>
        <v>0</v>
      </c>
      <c r="BR835" s="123">
        <f t="shared" ref="BR835" si="16242">J835/J839</f>
        <v>0</v>
      </c>
      <c r="BS835" s="124">
        <f t="shared" ref="BS835" si="16243">K835/K839</f>
        <v>0</v>
      </c>
      <c r="BT835" s="125">
        <f t="shared" ref="BT835" si="16244">L835/L839</f>
        <v>0</v>
      </c>
      <c r="BU835" s="123">
        <f t="shared" ref="BU835" si="16245">M835/M839</f>
        <v>0</v>
      </c>
      <c r="BV835" s="127">
        <f t="shared" ref="BV835" si="16246">N835/N839</f>
        <v>0</v>
      </c>
      <c r="BW835" s="128">
        <f t="shared" ref="BW835" si="16247">O835/O839</f>
        <v>0</v>
      </c>
      <c r="BX835" s="123">
        <f t="shared" ref="BX835" si="16248">P835/P839</f>
        <v>0</v>
      </c>
      <c r="BY835" s="124">
        <f t="shared" ref="BY835" si="16249">Q835/Q839</f>
        <v>0</v>
      </c>
      <c r="BZ835" s="125">
        <f t="shared" ref="BZ835" si="16250">R835/R839</f>
        <v>0</v>
      </c>
      <c r="CA835" s="126">
        <f t="shared" ref="CA835" si="16251">S835/S839</f>
        <v>0</v>
      </c>
      <c r="CB835" s="123">
        <f t="shared" ref="CB835" si="16252">T835/T839</f>
        <v>0</v>
      </c>
      <c r="CC835" s="124">
        <f t="shared" ref="CC835" si="16253">U835/U839</f>
        <v>0</v>
      </c>
      <c r="CD835" s="125">
        <f t="shared" ref="CD835" si="16254">V835/V839</f>
        <v>0</v>
      </c>
      <c r="CE835" s="126">
        <f t="shared" ref="CE835" si="16255">W835/W839</f>
        <v>0</v>
      </c>
      <c r="CF835" s="123">
        <f t="shared" ref="CF835" si="16256">X835/X839</f>
        <v>0</v>
      </c>
      <c r="CG835" s="124">
        <f t="shared" ref="CG835" si="16257">Y835/Y839</f>
        <v>0</v>
      </c>
      <c r="CH835" s="125">
        <f t="shared" ref="CH835" si="16258">Z835/Z839</f>
        <v>0</v>
      </c>
      <c r="CI835" s="123">
        <f t="shared" ref="CI835" si="16259">AA835/AA839</f>
        <v>0</v>
      </c>
      <c r="CJ835" s="129">
        <f t="shared" ref="CJ835" si="16260">AB835/AB839</f>
        <v>0</v>
      </c>
      <c r="CK835" s="130">
        <f t="shared" ref="CK835" si="16261">AC835/AC839</f>
        <v>0</v>
      </c>
    </row>
    <row r="836" spans="1:89" x14ac:dyDescent="0.25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2">
        <f t="shared" si="15685"/>
        <v>0</v>
      </c>
      <c r="AC836" s="165">
        <f t="shared" si="15716"/>
        <v>0</v>
      </c>
      <c r="BI836" s="131" t="s">
        <v>37</v>
      </c>
      <c r="BJ836" s="123">
        <f>B836/B839</f>
        <v>0</v>
      </c>
      <c r="BK836" s="124">
        <f t="shared" ref="BK836" si="16262">C836/C839</f>
        <v>0</v>
      </c>
      <c r="BL836" s="125">
        <f t="shared" ref="BL836" si="16263">D836/D839</f>
        <v>0</v>
      </c>
      <c r="BM836" s="126">
        <f t="shared" ref="BM836" si="16264">E836/E839</f>
        <v>0</v>
      </c>
      <c r="BN836" s="123">
        <f t="shared" ref="BN836" si="16265">F836/F839</f>
        <v>0</v>
      </c>
      <c r="BO836" s="124">
        <f t="shared" ref="BO836" si="16266">G836/G839</f>
        <v>0</v>
      </c>
      <c r="BP836" s="125">
        <f t="shared" ref="BP836" si="16267">H836/H839</f>
        <v>0</v>
      </c>
      <c r="BQ836" s="126">
        <f t="shared" ref="BQ836" si="16268">I836/I839</f>
        <v>0</v>
      </c>
      <c r="BR836" s="123">
        <f t="shared" ref="BR836" si="16269">J836/J839</f>
        <v>0</v>
      </c>
      <c r="BS836" s="124">
        <f t="shared" ref="BS836" si="16270">K836/K839</f>
        <v>0</v>
      </c>
      <c r="BT836" s="125">
        <f t="shared" ref="BT836" si="16271">L836/L839</f>
        <v>0</v>
      </c>
      <c r="BU836" s="123">
        <f t="shared" ref="BU836" si="16272">M836/M839</f>
        <v>0</v>
      </c>
      <c r="BV836" s="127">
        <f t="shared" ref="BV836" si="16273">N836/N839</f>
        <v>0</v>
      </c>
      <c r="BW836" s="128">
        <f t="shared" ref="BW836" si="16274">O836/O839</f>
        <v>0</v>
      </c>
      <c r="BX836" s="123">
        <f t="shared" ref="BX836" si="16275">P836/P839</f>
        <v>0</v>
      </c>
      <c r="BY836" s="124">
        <f t="shared" ref="BY836" si="16276">Q836/Q839</f>
        <v>0</v>
      </c>
      <c r="BZ836" s="125">
        <f t="shared" ref="BZ836" si="16277">R836/R839</f>
        <v>0</v>
      </c>
      <c r="CA836" s="126">
        <f t="shared" ref="CA836" si="16278">S836/S839</f>
        <v>0</v>
      </c>
      <c r="CB836" s="123">
        <f t="shared" ref="CB836" si="16279">T836/T839</f>
        <v>0</v>
      </c>
      <c r="CC836" s="124">
        <f t="shared" ref="CC836" si="16280">U836/U839</f>
        <v>0</v>
      </c>
      <c r="CD836" s="125">
        <f t="shared" ref="CD836" si="16281">V836/V839</f>
        <v>0</v>
      </c>
      <c r="CE836" s="126">
        <f t="shared" ref="CE836" si="16282">W836/W839</f>
        <v>0</v>
      </c>
      <c r="CF836" s="123">
        <f t="shared" ref="CF836" si="16283">X836/X839</f>
        <v>0</v>
      </c>
      <c r="CG836" s="124">
        <f t="shared" ref="CG836" si="16284">Y836/Y839</f>
        <v>0</v>
      </c>
      <c r="CH836" s="125">
        <f t="shared" ref="CH836" si="16285">Z836/Z839</f>
        <v>0</v>
      </c>
      <c r="CI836" s="123">
        <f t="shared" ref="CI836" si="16286">AA836/AA839</f>
        <v>0</v>
      </c>
      <c r="CJ836" s="129">
        <f t="shared" ref="CJ836" si="16287">AB836/AB839</f>
        <v>0</v>
      </c>
      <c r="CK836" s="130">
        <f t="shared" ref="CK836" si="16288">AC836/AC839</f>
        <v>0</v>
      </c>
    </row>
    <row r="837" spans="1:89" x14ac:dyDescent="0.25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2">
        <f t="shared" si="15685"/>
        <v>0</v>
      </c>
      <c r="AC837" s="165">
        <f t="shared" si="15716"/>
        <v>0</v>
      </c>
      <c r="BI837" s="139" t="s">
        <v>38</v>
      </c>
      <c r="BJ837" s="123">
        <f>B837/B839</f>
        <v>0</v>
      </c>
      <c r="BK837" s="124">
        <f t="shared" ref="BK837" si="16289">C837/C839</f>
        <v>0</v>
      </c>
      <c r="BL837" s="125">
        <f t="shared" ref="BL837" si="16290">D837/D839</f>
        <v>0</v>
      </c>
      <c r="BM837" s="126">
        <f t="shared" ref="BM837" si="16291">E837/E839</f>
        <v>0</v>
      </c>
      <c r="BN837" s="123">
        <f t="shared" ref="BN837" si="16292">F837/F839</f>
        <v>0</v>
      </c>
      <c r="BO837" s="124">
        <f t="shared" ref="BO837" si="16293">G837/G839</f>
        <v>0</v>
      </c>
      <c r="BP837" s="125">
        <f t="shared" ref="BP837" si="16294">H837/H839</f>
        <v>0</v>
      </c>
      <c r="BQ837" s="126">
        <f t="shared" ref="BQ837" si="16295">I837/I839</f>
        <v>0</v>
      </c>
      <c r="BR837" s="123">
        <f t="shared" ref="BR837" si="16296">J837/J839</f>
        <v>0</v>
      </c>
      <c r="BS837" s="124">
        <f t="shared" ref="BS837" si="16297">K837/K839</f>
        <v>0</v>
      </c>
      <c r="BT837" s="125">
        <f t="shared" ref="BT837" si="16298">L837/L839</f>
        <v>0</v>
      </c>
      <c r="BU837" s="123">
        <f t="shared" ref="BU837" si="16299">M837/M839</f>
        <v>0</v>
      </c>
      <c r="BV837" s="127">
        <f t="shared" ref="BV837" si="16300">N837/N839</f>
        <v>0</v>
      </c>
      <c r="BW837" s="128">
        <f t="shared" ref="BW837" si="16301">O837/O839</f>
        <v>0</v>
      </c>
      <c r="BX837" s="123">
        <f t="shared" ref="BX837" si="16302">P837/P839</f>
        <v>0</v>
      </c>
      <c r="BY837" s="124">
        <f t="shared" ref="BY837" si="16303">Q837/Q839</f>
        <v>0</v>
      </c>
      <c r="BZ837" s="125">
        <f t="shared" ref="BZ837" si="16304">R837/R839</f>
        <v>0</v>
      </c>
      <c r="CA837" s="126">
        <f t="shared" ref="CA837" si="16305">S837/S839</f>
        <v>0</v>
      </c>
      <c r="CB837" s="123">
        <f t="shared" ref="CB837" si="16306">T837/T839</f>
        <v>0</v>
      </c>
      <c r="CC837" s="124">
        <f t="shared" ref="CC837" si="16307">U837/U839</f>
        <v>0</v>
      </c>
      <c r="CD837" s="125">
        <f t="shared" ref="CD837" si="16308">V837/V839</f>
        <v>0</v>
      </c>
      <c r="CE837" s="126">
        <f t="shared" ref="CE837" si="16309">W837/W839</f>
        <v>0</v>
      </c>
      <c r="CF837" s="123">
        <f t="shared" ref="CF837" si="16310">X837/X839</f>
        <v>0</v>
      </c>
      <c r="CG837" s="124">
        <f t="shared" ref="CG837" si="16311">Y837/Y839</f>
        <v>0</v>
      </c>
      <c r="CH837" s="125">
        <f t="shared" ref="CH837" si="16312">Z837/Z839</f>
        <v>0</v>
      </c>
      <c r="CI837" s="123">
        <f t="shared" ref="CI837" si="16313">AA837/AA839</f>
        <v>0</v>
      </c>
      <c r="CJ837" s="129">
        <f t="shared" ref="CJ837" si="16314">AB837/AB839</f>
        <v>0</v>
      </c>
      <c r="CK837" s="130">
        <f t="shared" ref="CK837" si="16315">AC837/AC839</f>
        <v>0</v>
      </c>
    </row>
    <row r="838" spans="1:89" ht="13.8" thickBot="1" x14ac:dyDescent="0.3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2">
        <f t="shared" si="15685"/>
        <v>0</v>
      </c>
      <c r="AC838" s="165">
        <f t="shared" si="15716"/>
        <v>0</v>
      </c>
      <c r="BI838" s="131" t="s">
        <v>39</v>
      </c>
      <c r="BJ838" s="123">
        <f>B838/B839</f>
        <v>0</v>
      </c>
      <c r="BK838" s="124">
        <f t="shared" ref="BK838" si="16316">C838/C839</f>
        <v>0</v>
      </c>
      <c r="BL838" s="125">
        <f t="shared" ref="BL838" si="16317">D838/D839</f>
        <v>0</v>
      </c>
      <c r="BM838" s="126">
        <f t="shared" ref="BM838" si="16318">E838/E839</f>
        <v>0</v>
      </c>
      <c r="BN838" s="123">
        <f t="shared" ref="BN838" si="16319">F838/F839</f>
        <v>0</v>
      </c>
      <c r="BO838" s="124">
        <f t="shared" ref="BO838" si="16320">G838/G839</f>
        <v>0</v>
      </c>
      <c r="BP838" s="125">
        <f t="shared" ref="BP838" si="16321">H838/H839</f>
        <v>0</v>
      </c>
      <c r="BQ838" s="126">
        <f t="shared" ref="BQ838" si="16322">I838/I839</f>
        <v>0</v>
      </c>
      <c r="BR838" s="123">
        <f t="shared" ref="BR838" si="16323">J838/J839</f>
        <v>0</v>
      </c>
      <c r="BS838" s="124">
        <f t="shared" ref="BS838" si="16324">K838/K839</f>
        <v>0</v>
      </c>
      <c r="BT838" s="125">
        <f t="shared" ref="BT838" si="16325">L838/L839</f>
        <v>0</v>
      </c>
      <c r="BU838" s="123">
        <f t="shared" ref="BU838" si="16326">M838/M839</f>
        <v>0</v>
      </c>
      <c r="BV838" s="127">
        <f t="shared" ref="BV838" si="16327">N838/N839</f>
        <v>0</v>
      </c>
      <c r="BW838" s="128">
        <f t="shared" ref="BW838" si="16328">O838/O839</f>
        <v>0</v>
      </c>
      <c r="BX838" s="123">
        <f t="shared" ref="BX838" si="16329">P838/P839</f>
        <v>0</v>
      </c>
      <c r="BY838" s="124">
        <f t="shared" ref="BY838" si="16330">Q838/Q839</f>
        <v>0</v>
      </c>
      <c r="BZ838" s="125">
        <f t="shared" ref="BZ838" si="16331">R838/R839</f>
        <v>0</v>
      </c>
      <c r="CA838" s="126">
        <f t="shared" ref="CA838" si="16332">S838/S839</f>
        <v>0</v>
      </c>
      <c r="CB838" s="123">
        <f t="shared" ref="CB838" si="16333">T838/T839</f>
        <v>0</v>
      </c>
      <c r="CC838" s="124">
        <f t="shared" ref="CC838" si="16334">U838/U839</f>
        <v>0</v>
      </c>
      <c r="CD838" s="125">
        <f t="shared" ref="CD838" si="16335">V838/V839</f>
        <v>0</v>
      </c>
      <c r="CE838" s="126">
        <f t="shared" ref="CE838" si="16336">W838/W839</f>
        <v>0</v>
      </c>
      <c r="CF838" s="123">
        <f t="shared" ref="CF838" si="16337">X838/X839</f>
        <v>0</v>
      </c>
      <c r="CG838" s="124">
        <f t="shared" ref="CG838" si="16338">Y838/Y839</f>
        <v>0</v>
      </c>
      <c r="CH838" s="125">
        <f t="shared" ref="CH838" si="16339">Z838/Z839</f>
        <v>0</v>
      </c>
      <c r="CI838" s="123">
        <f t="shared" ref="CI838" si="16340">AA838/AA839</f>
        <v>0</v>
      </c>
      <c r="CJ838" s="129">
        <f t="shared" ref="CJ838" si="16341">AB838/AB839</f>
        <v>0</v>
      </c>
      <c r="CK838" s="130">
        <f t="shared" ref="CK838" si="16342">AC838/AC839</f>
        <v>0</v>
      </c>
    </row>
    <row r="839" spans="1:89" ht="14.4" thickTop="1" thickBot="1" x14ac:dyDescent="0.3">
      <c r="A839" s="251" t="s">
        <v>13</v>
      </c>
      <c r="B839" s="14">
        <f t="shared" ref="B839:AA839" si="16343">SUM(B816:B838)</f>
        <v>30955</v>
      </c>
      <c r="C839" s="1">
        <f t="shared" si="16343"/>
        <v>24723</v>
      </c>
      <c r="D839" s="14">
        <f t="shared" si="16343"/>
        <v>13432</v>
      </c>
      <c r="E839" s="1">
        <f t="shared" si="16343"/>
        <v>11934</v>
      </c>
      <c r="F839" s="14">
        <f t="shared" si="16343"/>
        <v>17972</v>
      </c>
      <c r="G839" s="1">
        <f t="shared" si="16343"/>
        <v>13449</v>
      </c>
      <c r="H839" s="14">
        <f t="shared" si="16343"/>
        <v>36011</v>
      </c>
      <c r="I839" s="1">
        <f t="shared" si="16343"/>
        <v>34002</v>
      </c>
      <c r="J839" s="14">
        <f t="shared" si="16343"/>
        <v>4579</v>
      </c>
      <c r="K839" s="1">
        <f t="shared" si="16343"/>
        <v>5046</v>
      </c>
      <c r="L839" s="14">
        <f t="shared" si="16343"/>
        <v>13216</v>
      </c>
      <c r="M839" s="1">
        <f t="shared" si="16343"/>
        <v>18195</v>
      </c>
      <c r="N839" s="14">
        <f t="shared" si="16343"/>
        <v>28669</v>
      </c>
      <c r="O839" s="1">
        <f t="shared" si="16343"/>
        <v>32608</v>
      </c>
      <c r="P839" s="14">
        <f t="shared" si="16343"/>
        <v>14774</v>
      </c>
      <c r="Q839" s="1">
        <f t="shared" si="16343"/>
        <v>16270</v>
      </c>
      <c r="R839" s="14">
        <f t="shared" si="16343"/>
        <v>22367</v>
      </c>
      <c r="S839" s="1">
        <f t="shared" si="16343"/>
        <v>24216</v>
      </c>
      <c r="T839" s="14">
        <f t="shared" si="16343"/>
        <v>3170</v>
      </c>
      <c r="U839" s="1">
        <f t="shared" si="16343"/>
        <v>4456</v>
      </c>
      <c r="V839" s="14">
        <f t="shared" si="16343"/>
        <v>18728</v>
      </c>
      <c r="W839" s="1">
        <f t="shared" si="16343"/>
        <v>27331</v>
      </c>
      <c r="X839" s="14">
        <f t="shared" si="16343"/>
        <v>14521</v>
      </c>
      <c r="Y839" s="1">
        <f t="shared" si="16343"/>
        <v>8971</v>
      </c>
      <c r="Z839" s="14">
        <f t="shared" si="16343"/>
        <v>43073</v>
      </c>
      <c r="AA839" s="1">
        <f t="shared" si="16343"/>
        <v>39576</v>
      </c>
      <c r="AB839" s="166">
        <f t="shared" ref="AB839:AC839" si="16344">SUM(AB815:AB838)</f>
        <v>261467</v>
      </c>
      <c r="AC839" s="167">
        <f t="shared" si="16344"/>
        <v>260777</v>
      </c>
      <c r="BI839" s="251" t="s">
        <v>13</v>
      </c>
      <c r="BJ839" s="147">
        <f>SUM(BJ815:BJ838)</f>
        <v>1</v>
      </c>
      <c r="BK839" s="148">
        <f t="shared" ref="BK839:CK839" si="16345">SUM(BK815:BK838)</f>
        <v>1</v>
      </c>
      <c r="BL839" s="147">
        <f t="shared" si="16345"/>
        <v>0.99999999999999989</v>
      </c>
      <c r="BM839" s="148">
        <f t="shared" si="16345"/>
        <v>1</v>
      </c>
      <c r="BN839" s="147">
        <f t="shared" si="16345"/>
        <v>1</v>
      </c>
      <c r="BO839" s="148">
        <f t="shared" si="16345"/>
        <v>1</v>
      </c>
      <c r="BP839" s="147">
        <f t="shared" si="16345"/>
        <v>1</v>
      </c>
      <c r="BQ839" s="148">
        <f t="shared" si="16345"/>
        <v>0.99999999999999989</v>
      </c>
      <c r="BR839" s="147">
        <f t="shared" si="16345"/>
        <v>1</v>
      </c>
      <c r="BS839" s="148">
        <f t="shared" si="16345"/>
        <v>0.99999999999999967</v>
      </c>
      <c r="BT839" s="147">
        <f t="shared" si="16345"/>
        <v>0.99999999999999978</v>
      </c>
      <c r="BU839" s="148">
        <f t="shared" si="16345"/>
        <v>0.99999999999999989</v>
      </c>
      <c r="BV839" s="147">
        <f t="shared" si="16345"/>
        <v>1</v>
      </c>
      <c r="BW839" s="148">
        <f t="shared" si="16345"/>
        <v>0.99999999999999989</v>
      </c>
      <c r="BX839" s="147">
        <f t="shared" si="16345"/>
        <v>1</v>
      </c>
      <c r="BY839" s="148">
        <f t="shared" si="16345"/>
        <v>1.0000000000000002</v>
      </c>
      <c r="BZ839" s="147">
        <f t="shared" si="16345"/>
        <v>0.99999999999999989</v>
      </c>
      <c r="CA839" s="148">
        <f t="shared" si="16345"/>
        <v>1.0000000000000002</v>
      </c>
      <c r="CB839" s="147">
        <f t="shared" si="16345"/>
        <v>0.99999999999999989</v>
      </c>
      <c r="CC839" s="148">
        <f t="shared" si="16345"/>
        <v>0.99999999999999989</v>
      </c>
      <c r="CD839" s="147">
        <f t="shared" si="16345"/>
        <v>1</v>
      </c>
      <c r="CE839" s="148">
        <f t="shared" si="16345"/>
        <v>1</v>
      </c>
      <c r="CF839" s="147">
        <f t="shared" si="16345"/>
        <v>1</v>
      </c>
      <c r="CG839" s="148">
        <f t="shared" si="16345"/>
        <v>1</v>
      </c>
      <c r="CH839" s="147">
        <f t="shared" si="16345"/>
        <v>0.99999999999999989</v>
      </c>
      <c r="CI839" s="148">
        <f t="shared" si="16345"/>
        <v>0.99999999999999978</v>
      </c>
      <c r="CJ839" s="147">
        <f t="shared" si="16345"/>
        <v>1</v>
      </c>
      <c r="CK839" s="148">
        <f t="shared" si="16345"/>
        <v>1.0000000000000002</v>
      </c>
    </row>
    <row r="840" spans="1:89" ht="13.8" thickTop="1" x14ac:dyDescent="0.25">
      <c r="A840" s="178"/>
    </row>
    <row r="841" spans="1:89" x14ac:dyDescent="0.25">
      <c r="A841" s="149"/>
    </row>
    <row r="842" spans="1:89" x14ac:dyDescent="0.25">
      <c r="A842" s="299">
        <f>+A811+1</f>
        <v>45258</v>
      </c>
      <c r="B842" s="299"/>
      <c r="C842" s="299"/>
      <c r="D842" s="299"/>
      <c r="BI842" s="298">
        <f>+BI780+2</f>
        <v>45258</v>
      </c>
      <c r="BJ842" s="298"/>
      <c r="BK842" s="298"/>
      <c r="BL842" s="298"/>
    </row>
    <row r="843" spans="1:89" ht="13.8" thickBot="1" x14ac:dyDescent="0.3">
      <c r="AE843" t="s">
        <v>84</v>
      </c>
    </row>
    <row r="844" spans="1:89" ht="14.4" thickTop="1" thickBot="1" x14ac:dyDescent="0.3">
      <c r="A844" s="290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0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0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5">
      <c r="A845" s="291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68" t="s">
        <v>14</v>
      </c>
      <c r="AC845" s="169" t="s">
        <v>15</v>
      </c>
      <c r="AE845" s="291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68" t="s">
        <v>14</v>
      </c>
      <c r="BG845" s="169" t="s">
        <v>15</v>
      </c>
      <c r="BI845" s="291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8" thickTop="1" x14ac:dyDescent="0.25">
      <c r="A846" s="119" t="s">
        <v>16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1"/>
      <c r="AA846" s="176"/>
      <c r="AB846" s="162">
        <f t="shared" ref="AB846:AB869" si="16346">B846+D846+F846+H846+J846+L846+N846+P846+R846+T846+V846+X846+Z846</f>
        <v>0</v>
      </c>
      <c r="AC846" s="163">
        <f>C846+E846+G846+I846+K846+M846+O846+Q846+S846+U846+W846+Y846+AA846</f>
        <v>0</v>
      </c>
      <c r="AE846" s="254" t="str">
        <f>$AE$9</f>
        <v>07:00 - 07:59</v>
      </c>
      <c r="AF846" s="120">
        <f t="shared" ref="AF846:AO848" si="16347">SUMIF($A$9:$A$32,$AE846,B$846:B$869)</f>
        <v>5569</v>
      </c>
      <c r="AG846" s="177">
        <f t="shared" si="16347"/>
        <v>1994</v>
      </c>
      <c r="AH846" s="121">
        <f t="shared" si="16347"/>
        <v>2328</v>
      </c>
      <c r="AI846" s="172">
        <f t="shared" si="16347"/>
        <v>2004</v>
      </c>
      <c r="AJ846" s="120">
        <f t="shared" si="16347"/>
        <v>3405</v>
      </c>
      <c r="AK846" s="122">
        <f t="shared" si="16347"/>
        <v>1495</v>
      </c>
      <c r="AL846" s="121">
        <f t="shared" si="16347"/>
        <v>4147</v>
      </c>
      <c r="AM846" s="172">
        <f t="shared" si="16347"/>
        <v>3034</v>
      </c>
      <c r="AN846" s="120">
        <f t="shared" si="16347"/>
        <v>434</v>
      </c>
      <c r="AO846" s="122">
        <f t="shared" si="16347"/>
        <v>1326</v>
      </c>
      <c r="AP846" s="121">
        <f t="shared" ref="AP846:AY848" si="16348">SUMIF($A$9:$A$32,$AE846,L$846:L$869)</f>
        <v>1372</v>
      </c>
      <c r="AQ846" s="120">
        <f t="shared" si="16348"/>
        <v>4268</v>
      </c>
      <c r="AR846" s="171">
        <f t="shared" si="16348"/>
        <v>3328</v>
      </c>
      <c r="AS846" s="173">
        <f t="shared" si="16348"/>
        <v>5367</v>
      </c>
      <c r="AT846" s="120">
        <f t="shared" si="16348"/>
        <v>2874</v>
      </c>
      <c r="AU846" s="122">
        <f t="shared" si="16348"/>
        <v>2565</v>
      </c>
      <c r="AV846" s="121">
        <f t="shared" si="16348"/>
        <v>3697</v>
      </c>
      <c r="AW846" s="172">
        <f t="shared" si="16348"/>
        <v>2626</v>
      </c>
      <c r="AX846" s="120">
        <f t="shared" si="16348"/>
        <v>509</v>
      </c>
      <c r="AY846" s="122">
        <f t="shared" si="16348"/>
        <v>2180</v>
      </c>
      <c r="AZ846" s="121">
        <f t="shared" ref="AZ846:BE848" si="16349">SUMIF($A$9:$A$32,$AE846,V$846:V$869)</f>
        <v>1601</v>
      </c>
      <c r="BA846" s="172">
        <f t="shared" si="16349"/>
        <v>4539</v>
      </c>
      <c r="BB846" s="120">
        <f t="shared" si="16349"/>
        <v>2625</v>
      </c>
      <c r="BC846" s="122">
        <f t="shared" si="16349"/>
        <v>2403</v>
      </c>
      <c r="BD846" s="21">
        <f t="shared" si="16349"/>
        <v>5932</v>
      </c>
      <c r="BE846" s="176">
        <f t="shared" si="16349"/>
        <v>3937</v>
      </c>
      <c r="BF846" s="162">
        <f>AF846+AH846+AJ846+AL846+AN846+AP846+AR846+AT846+AV846+AX846+AZ846+BB846+BD846</f>
        <v>37821</v>
      </c>
      <c r="BG846" s="163">
        <f>AG846+AI846+AK846+AM846+AO846+AQ846+AS846+AU846+AW846+AY846+BA846+BC846+BE846</f>
        <v>37738</v>
      </c>
      <c r="BI846" s="119" t="s">
        <v>16</v>
      </c>
      <c r="BJ846" s="123">
        <f>B846/B870</f>
        <v>0</v>
      </c>
      <c r="BK846" s="124">
        <f t="shared" ref="BK846" si="16350">C846/C870</f>
        <v>0</v>
      </c>
      <c r="BL846" s="125">
        <f t="shared" ref="BL846" si="16351">D846/D870</f>
        <v>0</v>
      </c>
      <c r="BM846" s="126">
        <f t="shared" ref="BM846" si="16352">E846/E870</f>
        <v>0</v>
      </c>
      <c r="BN846" s="123">
        <f t="shared" ref="BN846" si="16353">F846/F870</f>
        <v>0</v>
      </c>
      <c r="BO846" s="124">
        <f t="shared" ref="BO846" si="16354">G846/G870</f>
        <v>0</v>
      </c>
      <c r="BP846" s="125">
        <f t="shared" ref="BP846" si="16355">H846/H870</f>
        <v>0</v>
      </c>
      <c r="BQ846" s="126">
        <f t="shared" ref="BQ846" si="16356">I846/I870</f>
        <v>0</v>
      </c>
      <c r="BR846" s="123">
        <f t="shared" ref="BR846" si="16357">J846/J870</f>
        <v>0</v>
      </c>
      <c r="BS846" s="124">
        <f t="shared" ref="BS846" si="16358">K846/K870</f>
        <v>0</v>
      </c>
      <c r="BT846" s="125">
        <f t="shared" ref="BT846" si="16359">L846/L870</f>
        <v>0</v>
      </c>
      <c r="BU846" s="123">
        <f t="shared" ref="BU846" si="16360">M846/M870</f>
        <v>0</v>
      </c>
      <c r="BV846" s="127">
        <f t="shared" ref="BV846" si="16361">N846/N870</f>
        <v>0</v>
      </c>
      <c r="BW846" s="128">
        <f t="shared" ref="BW846" si="16362">O846/O870</f>
        <v>0</v>
      </c>
      <c r="BX846" s="123">
        <f t="shared" ref="BX846" si="16363">P846/P870</f>
        <v>0</v>
      </c>
      <c r="BY846" s="124">
        <f t="shared" ref="BY846" si="16364">Q846/Q870</f>
        <v>0</v>
      </c>
      <c r="BZ846" s="125">
        <f t="shared" ref="BZ846" si="16365">R846/R870</f>
        <v>0</v>
      </c>
      <c r="CA846" s="126">
        <f t="shared" ref="CA846" si="16366">S846/S870</f>
        <v>0</v>
      </c>
      <c r="CB846" s="123">
        <f t="shared" ref="CB846" si="16367">T846/T870</f>
        <v>0</v>
      </c>
      <c r="CC846" s="124">
        <f t="shared" ref="CC846" si="16368">U846/U870</f>
        <v>0</v>
      </c>
      <c r="CD846" s="125">
        <f t="shared" ref="CD846" si="16369">V846/V870</f>
        <v>0</v>
      </c>
      <c r="CE846" s="126">
        <f t="shared" ref="CE846" si="16370">W846/W870</f>
        <v>0</v>
      </c>
      <c r="CF846" s="123">
        <f t="shared" ref="CF846" si="16371">X846/X870</f>
        <v>0</v>
      </c>
      <c r="CG846" s="124">
        <f t="shared" ref="CG846" si="16372">Y846/Y870</f>
        <v>0</v>
      </c>
      <c r="CH846" s="125">
        <f t="shared" ref="CH846" si="16373">Z846/Z870</f>
        <v>0</v>
      </c>
      <c r="CI846" s="123">
        <f t="shared" ref="CI846" si="16374">AA846/AA870</f>
        <v>0</v>
      </c>
      <c r="CJ846" s="129">
        <f t="shared" ref="CJ846" si="16375">AB846/AB870</f>
        <v>0</v>
      </c>
      <c r="CK846" s="130">
        <f t="shared" ref="CK846" si="16376">AC846/AC870</f>
        <v>0</v>
      </c>
    </row>
    <row r="847" spans="1:89" x14ac:dyDescent="0.25">
      <c r="A847" s="131" t="s">
        <v>17</v>
      </c>
      <c r="B847" s="180">
        <v>994</v>
      </c>
      <c r="C847" s="181">
        <v>0</v>
      </c>
      <c r="D847" s="182">
        <v>704</v>
      </c>
      <c r="E847" s="183">
        <v>2</v>
      </c>
      <c r="F847" s="180">
        <v>999</v>
      </c>
      <c r="G847" s="184">
        <v>7</v>
      </c>
      <c r="H847" s="182">
        <v>1018</v>
      </c>
      <c r="I847" s="183">
        <v>43</v>
      </c>
      <c r="J847" s="180">
        <v>22</v>
      </c>
      <c r="K847" s="184">
        <v>37</v>
      </c>
      <c r="L847" s="182">
        <v>79</v>
      </c>
      <c r="M847" s="180">
        <v>201</v>
      </c>
      <c r="N847" s="185">
        <v>469</v>
      </c>
      <c r="O847" s="186">
        <v>383</v>
      </c>
      <c r="P847" s="180">
        <v>127</v>
      </c>
      <c r="Q847" s="184">
        <v>155</v>
      </c>
      <c r="R847" s="182">
        <v>76</v>
      </c>
      <c r="S847" s="183">
        <v>284</v>
      </c>
      <c r="T847" s="180">
        <v>1</v>
      </c>
      <c r="U847" s="184">
        <v>93</v>
      </c>
      <c r="V847" s="182">
        <v>28</v>
      </c>
      <c r="W847" s="183">
        <v>265</v>
      </c>
      <c r="X847" s="180">
        <v>1</v>
      </c>
      <c r="Y847" s="184">
        <v>111</v>
      </c>
      <c r="Z847" s="182">
        <v>27</v>
      </c>
      <c r="AA847" s="180">
        <v>11</v>
      </c>
      <c r="AB847" s="162">
        <f t="shared" si="16346"/>
        <v>4545</v>
      </c>
      <c r="AC847" s="163">
        <f t="shared" ref="AC847:AC866" si="16377">C847+E847+G847+I847+K847+M847+O847+Q847+S847+U847+W847+Y847+AA847</f>
        <v>1592</v>
      </c>
      <c r="AE847" s="256" t="str">
        <f>$AE$10</f>
        <v>08:00 - 08:59</v>
      </c>
      <c r="AF847" s="120">
        <f t="shared" si="16347"/>
        <v>4665</v>
      </c>
      <c r="AG847" s="181">
        <f t="shared" si="16347"/>
        <v>1665</v>
      </c>
      <c r="AH847" s="182">
        <f t="shared" si="16347"/>
        <v>2121</v>
      </c>
      <c r="AI847" s="183">
        <f t="shared" si="16347"/>
        <v>1766</v>
      </c>
      <c r="AJ847" s="180">
        <f t="shared" si="16347"/>
        <v>2510</v>
      </c>
      <c r="AK847" s="184">
        <f t="shared" si="16347"/>
        <v>1327</v>
      </c>
      <c r="AL847" s="182">
        <f t="shared" si="16347"/>
        <v>3829</v>
      </c>
      <c r="AM847" s="183">
        <f t="shared" si="16347"/>
        <v>2787</v>
      </c>
      <c r="AN847" s="180">
        <f t="shared" si="16347"/>
        <v>307</v>
      </c>
      <c r="AO847" s="184">
        <f t="shared" si="16347"/>
        <v>1222</v>
      </c>
      <c r="AP847" s="182">
        <f t="shared" si="16348"/>
        <v>1270</v>
      </c>
      <c r="AQ847" s="180">
        <f t="shared" si="16348"/>
        <v>4678</v>
      </c>
      <c r="AR847" s="185">
        <f t="shared" si="16348"/>
        <v>2980</v>
      </c>
      <c r="AS847" s="186">
        <f t="shared" si="16348"/>
        <v>5316</v>
      </c>
      <c r="AT847" s="180">
        <f t="shared" si="16348"/>
        <v>2139</v>
      </c>
      <c r="AU847" s="184">
        <f t="shared" si="16348"/>
        <v>2878</v>
      </c>
      <c r="AV847" s="182">
        <f t="shared" si="16348"/>
        <v>3024</v>
      </c>
      <c r="AW847" s="183">
        <f t="shared" si="16348"/>
        <v>2362</v>
      </c>
      <c r="AX847" s="180">
        <f t="shared" si="16348"/>
        <v>337</v>
      </c>
      <c r="AY847" s="184">
        <f t="shared" si="16348"/>
        <v>1806</v>
      </c>
      <c r="AZ847" s="182">
        <f t="shared" si="16349"/>
        <v>1342</v>
      </c>
      <c r="BA847" s="183">
        <f t="shared" si="16349"/>
        <v>3953</v>
      </c>
      <c r="BB847" s="180">
        <f t="shared" si="16349"/>
        <v>2163</v>
      </c>
      <c r="BC847" s="184">
        <f t="shared" si="16349"/>
        <v>2291</v>
      </c>
      <c r="BD847" s="182">
        <f t="shared" si="16349"/>
        <v>5221</v>
      </c>
      <c r="BE847" s="180">
        <f t="shared" si="16349"/>
        <v>3719</v>
      </c>
      <c r="BF847" s="164">
        <f>SUM(AF847,AH847,AJ847,AL847,AN847,AP847,AR847,AT847,AV847,AX847,AZ847,BB847,BD847)</f>
        <v>31908</v>
      </c>
      <c r="BG847" s="165">
        <f>SUM(AG847,AI847,AK847,AM847,AO847,AQ847,AS847,AU847,AW847,AY847,BA847,BC847,BE847)</f>
        <v>35770</v>
      </c>
      <c r="BI847" s="131" t="s">
        <v>17</v>
      </c>
      <c r="BJ847" s="123">
        <f>B847/B870</f>
        <v>2.105619929247781E-2</v>
      </c>
      <c r="BK847" s="124">
        <f t="shared" ref="BK847" si="16378">C847/C870</f>
        <v>0</v>
      </c>
      <c r="BL847" s="125">
        <f t="shared" ref="BL847" si="16379">D847/D870</f>
        <v>2.8418035764743874E-2</v>
      </c>
      <c r="BM847" s="126">
        <f t="shared" ref="BM847" si="16380">E847/E870</f>
        <v>8.9229945569733199E-5</v>
      </c>
      <c r="BN847" s="123">
        <f t="shared" ref="BN847" si="16381">F847/F870</f>
        <v>3.2948548812664909E-2</v>
      </c>
      <c r="BO847" s="124">
        <f t="shared" ref="BO847" si="16382">G847/G870</f>
        <v>2.7412280701754384E-4</v>
      </c>
      <c r="BP847" s="125">
        <f t="shared" ref="BP847" si="16383">H847/H870</f>
        <v>2.0565656565656565E-2</v>
      </c>
      <c r="BQ847" s="126">
        <f t="shared" ref="BQ847" si="16384">I847/I870</f>
        <v>7.9224703367971108E-4</v>
      </c>
      <c r="BR847" s="123">
        <f t="shared" ref="BR847" si="16385">J847/J870</f>
        <v>2.4146635934584569E-3</v>
      </c>
      <c r="BS847" s="124">
        <f t="shared" ref="BS847" si="16386">K847/K870</f>
        <v>3.7824575751380088E-3</v>
      </c>
      <c r="BT847" s="125">
        <f t="shared" ref="BT847" si="16387">L847/L870</f>
        <v>2.5688550710499789E-3</v>
      </c>
      <c r="BU847" s="123">
        <f t="shared" ref="BU847" si="16388">M847/M870</f>
        <v>5.9883807537613586E-3</v>
      </c>
      <c r="BV847" s="127">
        <f t="shared" ref="BV847" si="16389">N847/N870</f>
        <v>9.3875100080064045E-3</v>
      </c>
      <c r="BW847" s="128">
        <f t="shared" ref="BW847" si="16390">O847/O870</f>
        <v>7.3308450569432478E-3</v>
      </c>
      <c r="BX847" s="123">
        <f t="shared" ref="BX847" si="16391">P847/P870</f>
        <v>4.3788573595834913E-3</v>
      </c>
      <c r="BY847" s="124">
        <f t="shared" ref="BY847" si="16392">Q847/Q870</f>
        <v>5.1104516979887903E-3</v>
      </c>
      <c r="BZ847" s="125">
        <f t="shared" ref="BZ847" si="16393">R847/R870</f>
        <v>2.1643788802187163E-3</v>
      </c>
      <c r="CA847" s="126">
        <f t="shared" ref="CA847" si="16394">S847/S870</f>
        <v>7.5036990065525258E-3</v>
      </c>
      <c r="CB847" s="123">
        <f t="shared" ref="CB847" si="16395">T847/T870</f>
        <v>8.8503407381184182E-5</v>
      </c>
      <c r="CC847" s="124">
        <f t="shared" ref="CC847" si="16396">U847/U870</f>
        <v>7.6935804103242886E-3</v>
      </c>
      <c r="CD847" s="125">
        <f t="shared" ref="CD847" si="16397">V847/V870</f>
        <v>7.8085782809972674E-4</v>
      </c>
      <c r="CE847" s="126">
        <f t="shared" ref="CE847" si="16398">W847/W870</f>
        <v>6.0877555708706635E-3</v>
      </c>
      <c r="CF847" s="123">
        <f t="shared" ref="CF847" si="16399">X847/X870</f>
        <v>3.2577534532186604E-5</v>
      </c>
      <c r="CG847" s="124">
        <f t="shared" ref="CG847" si="16400">Y847/Y870</f>
        <v>5.8390320883745395E-3</v>
      </c>
      <c r="CH847" s="125">
        <f t="shared" ref="CH847" si="16401">Z847/Z870</f>
        <v>4.2959427207637233E-4</v>
      </c>
      <c r="CI847" s="123">
        <f t="shared" ref="CI847" si="16402">AA847/AA870</f>
        <v>1.7326654695523421E-4</v>
      </c>
      <c r="CJ847" s="129">
        <f t="shared" ref="CJ847" si="16403">AB847/AB870</f>
        <v>1.0180448163711463E-2</v>
      </c>
      <c r="CK847" s="130">
        <f t="shared" ref="CK847" si="16404">AC847/AC870</f>
        <v>3.5731279233662816E-3</v>
      </c>
    </row>
    <row r="848" spans="1:89" ht="13.8" thickBot="1" x14ac:dyDescent="0.3">
      <c r="A848" s="139" t="s">
        <v>18</v>
      </c>
      <c r="B848" s="187">
        <v>3228</v>
      </c>
      <c r="C848" s="188">
        <v>757</v>
      </c>
      <c r="D848" s="189">
        <v>1791</v>
      </c>
      <c r="E848" s="190">
        <v>530</v>
      </c>
      <c r="F848" s="187">
        <v>2871</v>
      </c>
      <c r="G848" s="191">
        <v>484</v>
      </c>
      <c r="H848" s="189">
        <v>3101</v>
      </c>
      <c r="I848" s="190">
        <v>1078</v>
      </c>
      <c r="J848" s="187">
        <v>122</v>
      </c>
      <c r="K848" s="191">
        <v>451</v>
      </c>
      <c r="L848" s="189">
        <v>518</v>
      </c>
      <c r="M848" s="187">
        <v>1858</v>
      </c>
      <c r="N848" s="192">
        <v>1989</v>
      </c>
      <c r="O848" s="193">
        <v>2771</v>
      </c>
      <c r="P848" s="187">
        <v>1074</v>
      </c>
      <c r="Q848" s="191">
        <v>1332</v>
      </c>
      <c r="R848" s="189">
        <v>1681</v>
      </c>
      <c r="S848" s="190">
        <v>1681</v>
      </c>
      <c r="T848" s="187">
        <v>118</v>
      </c>
      <c r="U848" s="191">
        <v>784</v>
      </c>
      <c r="V848" s="189">
        <v>775</v>
      </c>
      <c r="W848" s="190">
        <v>1977</v>
      </c>
      <c r="X848" s="187">
        <v>1506</v>
      </c>
      <c r="Y848" s="191">
        <v>1134</v>
      </c>
      <c r="Z848" s="189">
        <v>3761</v>
      </c>
      <c r="AA848" s="187">
        <v>2536</v>
      </c>
      <c r="AB848" s="162">
        <f t="shared" si="16346"/>
        <v>22535</v>
      </c>
      <c r="AC848" s="163">
        <f t="shared" si="16377"/>
        <v>17373</v>
      </c>
      <c r="AE848" s="254">
        <f>$AE$11</f>
        <v>0</v>
      </c>
      <c r="AF848" s="120">
        <f t="shared" si="16347"/>
        <v>0</v>
      </c>
      <c r="AG848" s="188">
        <f t="shared" si="16347"/>
        <v>0</v>
      </c>
      <c r="AH848" s="189">
        <f t="shared" si="16347"/>
        <v>0</v>
      </c>
      <c r="AI848" s="190">
        <f t="shared" si="16347"/>
        <v>0</v>
      </c>
      <c r="AJ848" s="187">
        <f t="shared" si="16347"/>
        <v>0</v>
      </c>
      <c r="AK848" s="191">
        <f t="shared" si="16347"/>
        <v>0</v>
      </c>
      <c r="AL848" s="189">
        <f t="shared" si="16347"/>
        <v>0</v>
      </c>
      <c r="AM848" s="190">
        <f t="shared" si="16347"/>
        <v>0</v>
      </c>
      <c r="AN848" s="187">
        <f t="shared" si="16347"/>
        <v>0</v>
      </c>
      <c r="AO848" s="191">
        <f t="shared" si="16347"/>
        <v>0</v>
      </c>
      <c r="AP848" s="189">
        <f t="shared" si="16348"/>
        <v>0</v>
      </c>
      <c r="AQ848" s="187">
        <f t="shared" si="16348"/>
        <v>0</v>
      </c>
      <c r="AR848" s="192">
        <f t="shared" si="16348"/>
        <v>0</v>
      </c>
      <c r="AS848" s="193">
        <f t="shared" si="16348"/>
        <v>0</v>
      </c>
      <c r="AT848" s="187">
        <f t="shared" si="16348"/>
        <v>0</v>
      </c>
      <c r="AU848" s="191">
        <f t="shared" si="16348"/>
        <v>0</v>
      </c>
      <c r="AV848" s="189">
        <f t="shared" si="16348"/>
        <v>0</v>
      </c>
      <c r="AW848" s="190">
        <f t="shared" si="16348"/>
        <v>0</v>
      </c>
      <c r="AX848" s="187">
        <f t="shared" si="16348"/>
        <v>0</v>
      </c>
      <c r="AY848" s="191">
        <f t="shared" si="16348"/>
        <v>0</v>
      </c>
      <c r="AZ848" s="189">
        <f t="shared" si="16349"/>
        <v>0</v>
      </c>
      <c r="BA848" s="190">
        <f t="shared" si="16349"/>
        <v>0</v>
      </c>
      <c r="BB848" s="187">
        <f t="shared" si="16349"/>
        <v>0</v>
      </c>
      <c r="BC848" s="191">
        <f t="shared" si="16349"/>
        <v>0</v>
      </c>
      <c r="BD848" s="189">
        <f t="shared" si="16349"/>
        <v>0</v>
      </c>
      <c r="BE848" s="187">
        <f t="shared" si="16349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18</v>
      </c>
      <c r="BJ848" s="123">
        <f>B848/B870</f>
        <v>6.8379689452835388E-2</v>
      </c>
      <c r="BK848" s="124">
        <f t="shared" ref="BK848" si="16405">C848/C870</f>
        <v>1.8268256189970557E-2</v>
      </c>
      <c r="BL848" s="125">
        <f t="shared" ref="BL848" si="16406">D848/D870</f>
        <v>7.2296451782182219E-2</v>
      </c>
      <c r="BM848" s="126">
        <f t="shared" ref="BM848" si="16407">E848/E870</f>
        <v>2.3645935575979299E-2</v>
      </c>
      <c r="BN848" s="123">
        <f t="shared" ref="BN848" si="16408">F848/F870</f>
        <v>9.4689973614775727E-2</v>
      </c>
      <c r="BO848" s="124">
        <f t="shared" ref="BO848" si="16409">G848/G870</f>
        <v>1.8953634085213032E-2</v>
      </c>
      <c r="BP848" s="125">
        <f t="shared" ref="BP848" si="16410">H848/H870</f>
        <v>6.2646464646464645E-2</v>
      </c>
      <c r="BQ848" s="126">
        <f t="shared" ref="BQ848" si="16411">I848/I870</f>
        <v>1.9861448890854151E-2</v>
      </c>
      <c r="BR848" s="123">
        <f t="shared" ref="BR848" si="16412">J848/J870</f>
        <v>1.3390407200087806E-2</v>
      </c>
      <c r="BS848" s="124">
        <f t="shared" ref="BS848" si="16413">K848/K870</f>
        <v>4.610509098343897E-2</v>
      </c>
      <c r="BT848" s="125">
        <f t="shared" ref="BT848" si="16414">L848/L870</f>
        <v>1.6843885149416316E-2</v>
      </c>
      <c r="BU848" s="123">
        <f t="shared" ref="BU848" si="16415">M848/M870</f>
        <v>5.5355280798450771E-2</v>
      </c>
      <c r="BV848" s="127">
        <f t="shared" ref="BV848" si="16416">N848/N870</f>
        <v>3.9811849479583668E-2</v>
      </c>
      <c r="BW848" s="128">
        <f t="shared" ref="BW848" si="16417">O848/O870</f>
        <v>5.3038568284046322E-2</v>
      </c>
      <c r="BX848" s="123">
        <f t="shared" ref="BX848" si="16418">P848/P870</f>
        <v>3.7030652001517082E-2</v>
      </c>
      <c r="BY848" s="124">
        <f t="shared" ref="BY848" si="16419">Q848/Q870</f>
        <v>4.3916913946587539E-2</v>
      </c>
      <c r="BZ848" s="125">
        <f t="shared" ref="BZ848" si="16420">R848/R870</f>
        <v>4.7872643390100812E-2</v>
      </c>
      <c r="CA848" s="126">
        <f t="shared" ref="CA848" si="16421">S848/S870</f>
        <v>4.44145001056859E-2</v>
      </c>
      <c r="CB848" s="123">
        <f t="shared" ref="CB848" si="16422">T848/T870</f>
        <v>1.0443402070979733E-2</v>
      </c>
      <c r="CC848" s="124">
        <f t="shared" ref="CC848" si="16423">U848/U870</f>
        <v>6.4857710125744539E-2</v>
      </c>
      <c r="CD848" s="125">
        <f t="shared" ref="CD848" si="16424">V848/V870</f>
        <v>2.1613029170617436E-2</v>
      </c>
      <c r="CE848" s="126">
        <f t="shared" ref="CE848" si="16425">W848/W870</f>
        <v>4.5416953824948314E-2</v>
      </c>
      <c r="CF848" s="123">
        <f t="shared" ref="CF848" si="16426">X848/X870</f>
        <v>4.9061767005473024E-2</v>
      </c>
      <c r="CG848" s="124">
        <f t="shared" ref="CG848" si="16427">Y848/Y870</f>
        <v>5.9652814308258813E-2</v>
      </c>
      <c r="CH848" s="125">
        <f t="shared" ref="CH848" si="16428">Z848/Z870</f>
        <v>5.9840891010342082E-2</v>
      </c>
      <c r="CI848" s="123">
        <f t="shared" ref="CI848" si="16429">AA848/AA870</f>
        <v>3.9945814825315819E-2</v>
      </c>
      <c r="CJ848" s="129">
        <f t="shared" ref="CJ848" si="16430">AB848/AB870</f>
        <v>5.0476655526784993E-2</v>
      </c>
      <c r="CK848" s="130">
        <f t="shared" ref="CK848" si="16431">AC848/AC870</f>
        <v>3.8992431791860807E-2</v>
      </c>
    </row>
    <row r="849" spans="1:89" ht="14.4" thickTop="1" thickBot="1" x14ac:dyDescent="0.3">
      <c r="A849" s="131" t="s">
        <v>19</v>
      </c>
      <c r="B849" s="180">
        <v>5496</v>
      </c>
      <c r="C849" s="181">
        <v>1825</v>
      </c>
      <c r="D849" s="182">
        <v>2216</v>
      </c>
      <c r="E849" s="183">
        <v>1405</v>
      </c>
      <c r="F849" s="180">
        <v>3783</v>
      </c>
      <c r="G849" s="184">
        <v>1273</v>
      </c>
      <c r="H849" s="182">
        <v>3891</v>
      </c>
      <c r="I849" s="183">
        <v>2389</v>
      </c>
      <c r="J849" s="180">
        <v>271</v>
      </c>
      <c r="K849" s="184">
        <v>967</v>
      </c>
      <c r="L849" s="182">
        <v>1361</v>
      </c>
      <c r="M849" s="180">
        <v>2931</v>
      </c>
      <c r="N849" s="185">
        <v>3200</v>
      </c>
      <c r="O849" s="186">
        <v>4061</v>
      </c>
      <c r="P849" s="180">
        <v>2099</v>
      </c>
      <c r="Q849" s="184">
        <v>2230</v>
      </c>
      <c r="R849" s="182">
        <v>2908</v>
      </c>
      <c r="S849" s="183">
        <v>2268</v>
      </c>
      <c r="T849" s="180">
        <v>327</v>
      </c>
      <c r="U849" s="184">
        <v>1555</v>
      </c>
      <c r="V849" s="182">
        <v>1715</v>
      </c>
      <c r="W849" s="183">
        <v>3685</v>
      </c>
      <c r="X849" s="180">
        <v>2432</v>
      </c>
      <c r="Y849" s="184">
        <v>2091</v>
      </c>
      <c r="Z849" s="182">
        <v>4855</v>
      </c>
      <c r="AA849" s="180">
        <v>3445</v>
      </c>
      <c r="AB849" s="162">
        <f t="shared" si="16346"/>
        <v>34554</v>
      </c>
      <c r="AC849" s="163">
        <f t="shared" si="16377"/>
        <v>30125</v>
      </c>
      <c r="AE849" s="251" t="s">
        <v>13</v>
      </c>
      <c r="AF849" s="14">
        <f t="shared" ref="AF849:BG849" si="16432">SUM(AF846:AF848)</f>
        <v>10234</v>
      </c>
      <c r="AG849" s="1">
        <f t="shared" si="16432"/>
        <v>3659</v>
      </c>
      <c r="AH849" s="14">
        <f t="shared" si="16432"/>
        <v>4449</v>
      </c>
      <c r="AI849" s="1">
        <f t="shared" si="16432"/>
        <v>3770</v>
      </c>
      <c r="AJ849" s="14">
        <f t="shared" si="16432"/>
        <v>5915</v>
      </c>
      <c r="AK849" s="1">
        <f t="shared" si="16432"/>
        <v>2822</v>
      </c>
      <c r="AL849" s="14">
        <f t="shared" si="16432"/>
        <v>7976</v>
      </c>
      <c r="AM849" s="1">
        <f t="shared" si="16432"/>
        <v>5821</v>
      </c>
      <c r="AN849" s="14">
        <f t="shared" si="16432"/>
        <v>741</v>
      </c>
      <c r="AO849" s="1">
        <f t="shared" si="16432"/>
        <v>2548</v>
      </c>
      <c r="AP849" s="14">
        <f t="shared" si="16432"/>
        <v>2642</v>
      </c>
      <c r="AQ849" s="1">
        <f t="shared" si="16432"/>
        <v>8946</v>
      </c>
      <c r="AR849" s="14">
        <f t="shared" si="16432"/>
        <v>6308</v>
      </c>
      <c r="AS849" s="1">
        <f t="shared" si="16432"/>
        <v>10683</v>
      </c>
      <c r="AT849" s="14">
        <f t="shared" si="16432"/>
        <v>5013</v>
      </c>
      <c r="AU849" s="1">
        <f t="shared" si="16432"/>
        <v>5443</v>
      </c>
      <c r="AV849" s="14">
        <f t="shared" si="16432"/>
        <v>6721</v>
      </c>
      <c r="AW849" s="1">
        <f t="shared" si="16432"/>
        <v>4988</v>
      </c>
      <c r="AX849" s="14">
        <f t="shared" si="16432"/>
        <v>846</v>
      </c>
      <c r="AY849" s="1">
        <f t="shared" si="16432"/>
        <v>3986</v>
      </c>
      <c r="AZ849" s="14">
        <f t="shared" si="16432"/>
        <v>2943</v>
      </c>
      <c r="BA849" s="1">
        <f t="shared" si="16432"/>
        <v>8492</v>
      </c>
      <c r="BB849" s="14">
        <f t="shared" si="16432"/>
        <v>4788</v>
      </c>
      <c r="BC849" s="1">
        <f t="shared" si="16432"/>
        <v>4694</v>
      </c>
      <c r="BD849" s="14">
        <f t="shared" si="16432"/>
        <v>11153</v>
      </c>
      <c r="BE849" s="1">
        <f t="shared" si="16432"/>
        <v>7656</v>
      </c>
      <c r="BF849" s="166">
        <f t="shared" si="16432"/>
        <v>69729</v>
      </c>
      <c r="BG849" s="167">
        <f t="shared" si="16432"/>
        <v>73508</v>
      </c>
      <c r="BI849" s="131" t="s">
        <v>19</v>
      </c>
      <c r="BJ849" s="123">
        <f>B849/B870</f>
        <v>0.11642341178215095</v>
      </c>
      <c r="BK849" s="124">
        <f t="shared" ref="BK849" si="16433">C849/C870</f>
        <v>4.4041700854288338E-2</v>
      </c>
      <c r="BL849" s="125">
        <f t="shared" ref="BL849" si="16434">D849/D870</f>
        <v>8.9452226214023337E-2</v>
      </c>
      <c r="BM849" s="126">
        <f t="shared" ref="BM849" si="16435">E849/E870</f>
        <v>6.268403676273758E-2</v>
      </c>
      <c r="BN849" s="123">
        <f t="shared" ref="BN849" si="16436">F849/F870</f>
        <v>0.12476912928759895</v>
      </c>
      <c r="BO849" s="124">
        <f t="shared" ref="BO849" si="16437">G849/G870</f>
        <v>4.9851190476190479E-2</v>
      </c>
      <c r="BP849" s="125">
        <f t="shared" ref="BP849" si="16438">H849/H870</f>
        <v>7.860606060606061E-2</v>
      </c>
      <c r="BQ849" s="126">
        <f t="shared" ref="BQ849" si="16439">I849/I870</f>
        <v>4.4015771243275111E-2</v>
      </c>
      <c r="BR849" s="123">
        <f t="shared" ref="BR849" si="16440">J849/J870</f>
        <v>2.9744265173965535E-2</v>
      </c>
      <c r="BS849" s="124">
        <f t="shared" ref="BS849" si="16441">K849/K870</f>
        <v>9.8855039869147412E-2</v>
      </c>
      <c r="BT849" s="125">
        <f t="shared" ref="BT849" si="16442">L849/L870</f>
        <v>4.4255844958215461E-2</v>
      </c>
      <c r="BU849" s="123">
        <f t="shared" ref="BU849" si="16443">M849/M870</f>
        <v>8.7323104424251452E-2</v>
      </c>
      <c r="BV849" s="127">
        <f t="shared" ref="BV849" si="16444">N849/N870</f>
        <v>6.4051240992794231E-2</v>
      </c>
      <c r="BW849" s="128">
        <f t="shared" ref="BW849" si="16445">O849/O870</f>
        <v>7.7729926308737679E-2</v>
      </c>
      <c r="BX849" s="123">
        <f t="shared" ref="BX849" si="16446">P849/P870</f>
        <v>7.237182360445471E-2</v>
      </c>
      <c r="BY849" s="124">
        <f t="shared" ref="BY849" si="16447">Q849/Q870</f>
        <v>7.3524563138806467E-2</v>
      </c>
      <c r="BZ849" s="125">
        <f t="shared" ref="BZ849" si="16448">R849/R870</f>
        <v>8.2815970837842451E-2</v>
      </c>
      <c r="CA849" s="126">
        <f t="shared" ref="CA849" si="16449">S849/S870</f>
        <v>5.992390615091947E-2</v>
      </c>
      <c r="CB849" s="123">
        <f t="shared" ref="CB849" si="16450">T849/T870</f>
        <v>2.8940614213647225E-2</v>
      </c>
      <c r="CC849" s="124">
        <f t="shared" ref="CC849" si="16451">U849/U870</f>
        <v>0.12863997352746526</v>
      </c>
      <c r="CD849" s="125">
        <f t="shared" ref="CD849" si="16452">V849/V870</f>
        <v>4.7827541971108258E-2</v>
      </c>
      <c r="CE849" s="126">
        <f t="shared" ref="CE849" si="16453">W849/W870</f>
        <v>8.4654261428899605E-2</v>
      </c>
      <c r="CF849" s="123">
        <f t="shared" ref="CF849" si="16454">X849/X870</f>
        <v>7.9228563982277816E-2</v>
      </c>
      <c r="CG849" s="124">
        <f t="shared" ref="CG849" si="16455">Y849/Y870</f>
        <v>0.1099947396107312</v>
      </c>
      <c r="CH849" s="125">
        <f t="shared" ref="CH849" si="16456">Z849/Z870</f>
        <v>7.7247414478918058E-2</v>
      </c>
      <c r="CI849" s="123">
        <f t="shared" ref="CI849" si="16457">AA849/AA870</f>
        <v>5.4263932205525625E-2</v>
      </c>
      <c r="CJ849" s="129">
        <f t="shared" ref="CJ849" si="16458">AB849/AB870</f>
        <v>7.7398285115266419E-2</v>
      </c>
      <c r="CK849" s="130">
        <f t="shared" ref="CK849" si="16459">AC849/AC870</f>
        <v>6.7613366012191728E-2</v>
      </c>
    </row>
    <row r="850" spans="1:89" ht="13.8" thickTop="1" x14ac:dyDescent="0.25">
      <c r="A850" s="139" t="s">
        <v>20</v>
      </c>
      <c r="B850" s="266">
        <v>5569</v>
      </c>
      <c r="C850" s="267">
        <v>1994</v>
      </c>
      <c r="D850" s="268">
        <v>2328</v>
      </c>
      <c r="E850" s="269">
        <v>2004</v>
      </c>
      <c r="F850" s="266">
        <v>3405</v>
      </c>
      <c r="G850" s="270">
        <v>1495</v>
      </c>
      <c r="H850" s="268">
        <v>4147</v>
      </c>
      <c r="I850" s="269">
        <v>3034</v>
      </c>
      <c r="J850" s="266">
        <v>434</v>
      </c>
      <c r="K850" s="270">
        <v>1326</v>
      </c>
      <c r="L850" s="268">
        <v>1372</v>
      </c>
      <c r="M850" s="266">
        <v>4268</v>
      </c>
      <c r="N850" s="271">
        <v>3328</v>
      </c>
      <c r="O850" s="272">
        <v>5367</v>
      </c>
      <c r="P850" s="266">
        <v>2874</v>
      </c>
      <c r="Q850" s="270">
        <v>2565</v>
      </c>
      <c r="R850" s="268">
        <v>3697</v>
      </c>
      <c r="S850" s="269">
        <v>2626</v>
      </c>
      <c r="T850" s="266">
        <v>509</v>
      </c>
      <c r="U850" s="270">
        <v>2180</v>
      </c>
      <c r="V850" s="268">
        <v>1601</v>
      </c>
      <c r="W850" s="269">
        <v>4539</v>
      </c>
      <c r="X850" s="266">
        <v>2625</v>
      </c>
      <c r="Y850" s="270">
        <v>2403</v>
      </c>
      <c r="Z850" s="268">
        <v>5932</v>
      </c>
      <c r="AA850" s="266">
        <v>3937</v>
      </c>
      <c r="AB850" s="162">
        <f t="shared" si="16346"/>
        <v>37821</v>
      </c>
      <c r="AC850" s="163">
        <f t="shared" si="16377"/>
        <v>37738</v>
      </c>
      <c r="BI850" s="139" t="s">
        <v>20</v>
      </c>
      <c r="BJ850" s="123">
        <f>B850/B870</f>
        <v>0.11796979261550194</v>
      </c>
      <c r="BK850" s="124">
        <f t="shared" ref="BK850" si="16460">C850/C870</f>
        <v>4.8120083015589558E-2</v>
      </c>
      <c r="BL850" s="125">
        <f t="shared" ref="BL850" si="16461">D850/D870</f>
        <v>9.3973277358414403E-2</v>
      </c>
      <c r="BM850" s="126">
        <f t="shared" ref="BM850" si="16462">E850/E870</f>
        <v>8.940840546087267E-2</v>
      </c>
      <c r="BN850" s="123">
        <f t="shared" ref="BN850" si="16463">F850/F870</f>
        <v>0.11230211081794195</v>
      </c>
      <c r="BO850" s="124">
        <f t="shared" ref="BO850" si="16464">G850/G870</f>
        <v>5.8544799498746865E-2</v>
      </c>
      <c r="BP850" s="125">
        <f t="shared" ref="BP850" si="16465">H850/H870</f>
        <v>8.3777777777777784E-2</v>
      </c>
      <c r="BQ850" s="126">
        <f t="shared" ref="BQ850" si="16466">I850/I870</f>
        <v>5.5899476748470782E-2</v>
      </c>
      <c r="BR850" s="123">
        <f t="shared" ref="BR850" si="16467">J850/J870</f>
        <v>4.7634727252771375E-2</v>
      </c>
      <c r="BS850" s="124">
        <f t="shared" ref="BS850" si="16468">K850/K870</f>
        <v>0.13555510120629727</v>
      </c>
      <c r="BT850" s="125">
        <f t="shared" ref="BT850" si="16469">L850/L870</f>
        <v>4.4613533638994569E-2</v>
      </c>
      <c r="BU850" s="123">
        <f t="shared" ref="BU850" si="16470">M850/M870</f>
        <v>0.12715626396544019</v>
      </c>
      <c r="BV850" s="127">
        <f t="shared" ref="BV850" si="16471">N850/N870</f>
        <v>6.6613290632506011E-2</v>
      </c>
      <c r="BW850" s="128">
        <f t="shared" ref="BW850" si="16472">O850/O870</f>
        <v>0.10272753373528568</v>
      </c>
      <c r="BX850" s="123">
        <f t="shared" ref="BX850" si="16473">P850/P870</f>
        <v>9.9093197255456331E-2</v>
      </c>
      <c r="BY850" s="124">
        <f t="shared" ref="BY850" si="16474">Q850/Q870</f>
        <v>8.4569732937685466E-2</v>
      </c>
      <c r="BZ850" s="125">
        <f t="shared" ref="BZ850" si="16475">R850/R870</f>
        <v>0.10528564105484992</v>
      </c>
      <c r="CA850" s="126">
        <f t="shared" ref="CA850" si="16476">S850/S870</f>
        <v>6.9382794335235684E-2</v>
      </c>
      <c r="CB850" s="123">
        <f t="shared" ref="CB850" si="16477">T850/T870</f>
        <v>4.5048234357022744E-2</v>
      </c>
      <c r="CC850" s="124">
        <f t="shared" ref="CC850" si="16478">U850/U870</f>
        <v>0.18034414295168763</v>
      </c>
      <c r="CD850" s="125">
        <f t="shared" ref="CD850" si="16479">V850/V870</f>
        <v>4.4648335099559372E-2</v>
      </c>
      <c r="CE850" s="126">
        <f t="shared" ref="CE850" si="16480">W850/W870</f>
        <v>0.10427291523087526</v>
      </c>
      <c r="CF850" s="123">
        <f t="shared" ref="CF850" si="16481">X850/X870</f>
        <v>8.5516028146989831E-2</v>
      </c>
      <c r="CG850" s="124">
        <f t="shared" ref="CG850" si="16482">Y850/Y870</f>
        <v>0.12640715412940556</v>
      </c>
      <c r="CH850" s="125">
        <f t="shared" ref="CH850" si="16483">Z850/Z870</f>
        <v>9.4383452665075571E-2</v>
      </c>
      <c r="CI850" s="123">
        <f t="shared" ref="CI850" si="16484">AA850/AA870</f>
        <v>6.2013672305705196E-2</v>
      </c>
      <c r="CJ850" s="129">
        <f t="shared" ref="CJ850" si="16485">AB850/AB870</f>
        <v>8.4716112211161987E-2</v>
      </c>
      <c r="CK850" s="130">
        <f t="shared" ref="CK850" si="16486">AC850/AC870</f>
        <v>8.4700189429646189E-2</v>
      </c>
    </row>
    <row r="851" spans="1:89" ht="13.8" thickBot="1" x14ac:dyDescent="0.3">
      <c r="A851" s="131" t="s">
        <v>21</v>
      </c>
      <c r="B851" s="273">
        <v>4665</v>
      </c>
      <c r="C851" s="274">
        <v>1665</v>
      </c>
      <c r="D851" s="275">
        <v>2121</v>
      </c>
      <c r="E851" s="276">
        <v>1766</v>
      </c>
      <c r="F851" s="273">
        <v>2510</v>
      </c>
      <c r="G851" s="277">
        <v>1327</v>
      </c>
      <c r="H851" s="275">
        <v>3829</v>
      </c>
      <c r="I851" s="276">
        <v>2787</v>
      </c>
      <c r="J851" s="273">
        <v>307</v>
      </c>
      <c r="K851" s="277">
        <v>1222</v>
      </c>
      <c r="L851" s="275">
        <v>1270</v>
      </c>
      <c r="M851" s="273">
        <v>4678</v>
      </c>
      <c r="N851" s="278">
        <v>2980</v>
      </c>
      <c r="O851" s="279">
        <v>5316</v>
      </c>
      <c r="P851" s="273">
        <v>2139</v>
      </c>
      <c r="Q851" s="277">
        <v>2878</v>
      </c>
      <c r="R851" s="275">
        <v>3024</v>
      </c>
      <c r="S851" s="276">
        <v>2362</v>
      </c>
      <c r="T851" s="273">
        <v>337</v>
      </c>
      <c r="U851" s="277">
        <v>1806</v>
      </c>
      <c r="V851" s="275">
        <v>1342</v>
      </c>
      <c r="W851" s="276">
        <v>3953</v>
      </c>
      <c r="X851" s="273">
        <v>2163</v>
      </c>
      <c r="Y851" s="277">
        <v>2291</v>
      </c>
      <c r="Z851" s="275">
        <v>5221</v>
      </c>
      <c r="AA851" s="273">
        <v>3719</v>
      </c>
      <c r="AB851" s="162">
        <f t="shared" si="16346"/>
        <v>31908</v>
      </c>
      <c r="AC851" s="163">
        <f t="shared" si="16377"/>
        <v>35770</v>
      </c>
      <c r="AE851" t="s">
        <v>85</v>
      </c>
      <c r="BI851" s="131" t="s">
        <v>21</v>
      </c>
      <c r="BJ851" s="123">
        <f>B851/B870</f>
        <v>9.8820090240854114E-2</v>
      </c>
      <c r="BK851" s="124">
        <f t="shared" ref="BK851" si="16487">C851/C870</f>
        <v>4.018051064240552E-2</v>
      </c>
      <c r="BL851" s="125">
        <f t="shared" ref="BL851" si="16488">D851/D870</f>
        <v>8.5617406046905903E-2</v>
      </c>
      <c r="BM851" s="126">
        <f t="shared" ref="BM851" si="16489">E851/E870</f>
        <v>7.8790041938074415E-2</v>
      </c>
      <c r="BN851" s="123">
        <f t="shared" ref="BN851" si="16490">F851/F870</f>
        <v>8.278364116094987E-2</v>
      </c>
      <c r="BO851" s="124">
        <f t="shared" ref="BO851" si="16491">G851/G870</f>
        <v>5.1965852130325813E-2</v>
      </c>
      <c r="BP851" s="125">
        <f t="shared" ref="BP851" si="16492">H851/H870</f>
        <v>7.7353535353535355E-2</v>
      </c>
      <c r="BQ851" s="126">
        <f t="shared" ref="BQ851" si="16493">I851/I870</f>
        <v>5.1348662392217553E-2</v>
      </c>
      <c r="BR851" s="123">
        <f t="shared" ref="BR851" si="16494">J851/J870</f>
        <v>3.3695532872352101E-2</v>
      </c>
      <c r="BS851" s="124">
        <f t="shared" ref="BS851" si="16495">K851/K870</f>
        <v>0.12492332856266612</v>
      </c>
      <c r="BT851" s="125">
        <f t="shared" ref="BT851" si="16496">L851/L870</f>
        <v>4.1296784053588269E-2</v>
      </c>
      <c r="BU851" s="123">
        <f t="shared" ref="BU851" si="16497">M851/M870</f>
        <v>0.13937136898555041</v>
      </c>
      <c r="BV851" s="127">
        <f t="shared" ref="BV851" si="16498">N851/N870</f>
        <v>5.9647718174539635E-2</v>
      </c>
      <c r="BW851" s="128">
        <f t="shared" ref="BW851" si="16499">O851/O870</f>
        <v>0.10175136376686764</v>
      </c>
      <c r="BX851" s="123">
        <f t="shared" ref="BX851" si="16500">P851/P870</f>
        <v>7.3750991276764474E-2</v>
      </c>
      <c r="BY851" s="124">
        <f t="shared" ref="BY851" si="16501">Q851/Q870</f>
        <v>9.4889548302011212E-2</v>
      </c>
      <c r="BZ851" s="125">
        <f t="shared" ref="BZ851" si="16502">R851/R870</f>
        <v>8.6119496497123652E-2</v>
      </c>
      <c r="CA851" s="126">
        <f t="shared" ref="CA851" si="16503">S851/S870</f>
        <v>6.2407524836186855E-2</v>
      </c>
      <c r="CB851" s="123">
        <f t="shared" ref="CB851" si="16504">T851/T870</f>
        <v>2.9825648287459067E-2</v>
      </c>
      <c r="CC851" s="124">
        <f t="shared" ref="CC851" si="16505">U851/U870</f>
        <v>0.14940436796823295</v>
      </c>
      <c r="CD851" s="125">
        <f t="shared" ref="CD851" si="16506">V851/V870</f>
        <v>3.7425400189636901E-2</v>
      </c>
      <c r="CE851" s="126">
        <f t="shared" ref="CE851" si="16507">W851/W870</f>
        <v>9.0810934987365033E-2</v>
      </c>
      <c r="CF851" s="123">
        <f t="shared" ref="CF851" si="16508">X851/X870</f>
        <v>7.0465207193119619E-2</v>
      </c>
      <c r="CG851" s="124">
        <f t="shared" ref="CG851" si="16509">Y851/Y870</f>
        <v>0.12051551814834298</v>
      </c>
      <c r="CH851" s="125">
        <f t="shared" ref="CH851" si="16510">Z851/Z870</f>
        <v>8.3070803500397777E-2</v>
      </c>
      <c r="CI851" s="123">
        <f t="shared" ref="CI851" si="16511">AA851/AA870</f>
        <v>5.8579844375137823E-2</v>
      </c>
      <c r="CJ851" s="129">
        <f t="shared" ref="CJ851" si="16512">AB851/AB870</f>
        <v>7.1471449946689844E-2</v>
      </c>
      <c r="CK851" s="130">
        <f t="shared" ref="CK851" si="16513">AC851/AC870</f>
        <v>8.0283156921364257E-2</v>
      </c>
    </row>
    <row r="852" spans="1:89" ht="14.4" thickTop="1" thickBot="1" x14ac:dyDescent="0.3">
      <c r="A852" s="139" t="s">
        <v>22</v>
      </c>
      <c r="B852" s="187">
        <v>3354</v>
      </c>
      <c r="C852" s="188">
        <v>1454</v>
      </c>
      <c r="D852" s="189">
        <v>1655</v>
      </c>
      <c r="E852" s="190">
        <v>1234</v>
      </c>
      <c r="F852" s="187">
        <v>2028</v>
      </c>
      <c r="G852" s="191">
        <v>1024</v>
      </c>
      <c r="H852" s="189">
        <v>3242</v>
      </c>
      <c r="I852" s="190">
        <v>2314</v>
      </c>
      <c r="J852" s="187">
        <v>357</v>
      </c>
      <c r="K852" s="191">
        <v>960</v>
      </c>
      <c r="L852" s="189">
        <v>1014</v>
      </c>
      <c r="M852" s="187">
        <v>3045</v>
      </c>
      <c r="N852" s="192">
        <v>2373</v>
      </c>
      <c r="O852" s="193">
        <v>3875</v>
      </c>
      <c r="P852" s="187">
        <v>1316</v>
      </c>
      <c r="Q852" s="191">
        <v>2021</v>
      </c>
      <c r="R852" s="189">
        <v>2252</v>
      </c>
      <c r="S852" s="190">
        <v>1797</v>
      </c>
      <c r="T852" s="187">
        <v>315</v>
      </c>
      <c r="U852" s="191">
        <v>1022</v>
      </c>
      <c r="V852" s="189">
        <v>1195</v>
      </c>
      <c r="W852" s="190">
        <v>3184</v>
      </c>
      <c r="X852" s="187">
        <v>1681</v>
      </c>
      <c r="Y852" s="191">
        <v>1421</v>
      </c>
      <c r="Z852" s="189">
        <v>4168</v>
      </c>
      <c r="AA852" s="187">
        <v>3236</v>
      </c>
      <c r="AB852" s="162">
        <f t="shared" si="16346"/>
        <v>24950</v>
      </c>
      <c r="AC852" s="163">
        <f t="shared" si="16377"/>
        <v>26587</v>
      </c>
      <c r="AE852" s="290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39" t="s">
        <v>22</v>
      </c>
      <c r="BJ852" s="123">
        <f>B852/B870</f>
        <v>7.104878513779736E-2</v>
      </c>
      <c r="BK852" s="124">
        <f t="shared" ref="BK852" si="16514">C852/C870</f>
        <v>3.5088566050485062E-2</v>
      </c>
      <c r="BL852" s="125">
        <f t="shared" ref="BL852" si="16515">D852/D870</f>
        <v>6.6806603963993058E-2</v>
      </c>
      <c r="BM852" s="126">
        <f t="shared" ref="BM852" si="16516">E852/E870</f>
        <v>5.5054876416525386E-2</v>
      </c>
      <c r="BN852" s="123">
        <f t="shared" ref="BN852" si="16517">F852/F870</f>
        <v>6.6886543535620055E-2</v>
      </c>
      <c r="BO852" s="124">
        <f t="shared" ref="BO852" si="16518">G852/G870</f>
        <v>4.0100250626566414E-2</v>
      </c>
      <c r="BP852" s="125">
        <f t="shared" ref="BP852" si="16519">H852/H870</f>
        <v>6.5494949494949495E-2</v>
      </c>
      <c r="BQ852" s="126">
        <f t="shared" ref="BQ852" si="16520">I852/I870</f>
        <v>4.2633945021740734E-2</v>
      </c>
      <c r="BR852" s="123">
        <f t="shared" ref="BR852" si="16521">J852/J870</f>
        <v>3.9183404675666778E-2</v>
      </c>
      <c r="BS852" s="124">
        <f t="shared" ref="BS852" si="16522">K852/K870</f>
        <v>9.8139439787364544E-2</v>
      </c>
      <c r="BT852" s="125">
        <f t="shared" ref="BT852" si="16523">L852/L870</f>
        <v>3.2972392937274414E-2</v>
      </c>
      <c r="BU852" s="123">
        <f t="shared" ref="BU852" si="16524">M852/M870</f>
        <v>9.0719499478623566E-2</v>
      </c>
      <c r="BV852" s="127">
        <f t="shared" ref="BV852" si="16525">N852/N870</f>
        <v>4.7497998398718974E-2</v>
      </c>
      <c r="BW852" s="128">
        <f t="shared" ref="BW852" si="16526">O852/O870</f>
        <v>7.416977701215427E-2</v>
      </c>
      <c r="BX852" s="123">
        <f t="shared" ref="BX852" si="16527">P852/P870</f>
        <v>4.537461641899114E-2</v>
      </c>
      <c r="BY852" s="124">
        <f t="shared" ref="BY852" si="16528">Q852/Q870</f>
        <v>6.6633696010550608E-2</v>
      </c>
      <c r="BZ852" s="125">
        <f t="shared" ref="BZ852" si="16529">R852/R870</f>
        <v>6.4133963661217749E-2</v>
      </c>
      <c r="CA852" s="126">
        <f t="shared" ref="CA852" si="16530">S852/S870</f>
        <v>4.7479391249207359E-2</v>
      </c>
      <c r="CB852" s="123">
        <f t="shared" ref="CB852" si="16531">T852/T870</f>
        <v>2.7878573325073014E-2</v>
      </c>
      <c r="CC852" s="124">
        <f t="shared" ref="CC852" si="16532">U852/U870</f>
        <v>8.4546657842488424E-2</v>
      </c>
      <c r="CD852" s="125">
        <f t="shared" ref="CD852" si="16533">V852/V870</f>
        <v>3.3325896592113338E-2</v>
      </c>
      <c r="CE852" s="126">
        <f t="shared" ref="CE852" si="16534">W852/W870</f>
        <v>7.3144957500574315E-2</v>
      </c>
      <c r="CF852" s="123">
        <f t="shared" ref="CF852" si="16535">X852/X870</f>
        <v>5.4762835548605684E-2</v>
      </c>
      <c r="CG852" s="124">
        <f t="shared" ref="CG852" si="16536">Y852/Y870</f>
        <v>7.4750131509731726E-2</v>
      </c>
      <c r="CH852" s="125">
        <f t="shared" ref="CH852" si="16537">Z852/Z870</f>
        <v>6.631662688941925E-2</v>
      </c>
      <c r="CI852" s="123">
        <f t="shared" ref="CI852" si="16538">AA852/AA870</f>
        <v>5.0971867813376176E-2</v>
      </c>
      <c r="CJ852" s="129">
        <f t="shared" ref="CJ852" si="16539">AB852/AB870</f>
        <v>5.5886068577469965E-2</v>
      </c>
      <c r="CK852" s="130">
        <f t="shared" ref="CK852" si="16540">AC852/AC870</f>
        <v>5.9672582976469428E-2</v>
      </c>
    </row>
    <row r="853" spans="1:89" ht="15" thickTop="1" thickBot="1" x14ac:dyDescent="0.35">
      <c r="A853" s="131" t="s">
        <v>23</v>
      </c>
      <c r="B853" s="180">
        <v>2573</v>
      </c>
      <c r="C853" s="181">
        <v>1621</v>
      </c>
      <c r="D853" s="182">
        <v>1277</v>
      </c>
      <c r="E853" s="183">
        <v>967</v>
      </c>
      <c r="F853" s="180">
        <v>1767</v>
      </c>
      <c r="G853" s="184">
        <v>930</v>
      </c>
      <c r="H853" s="182">
        <v>3018</v>
      </c>
      <c r="I853" s="183">
        <v>2257</v>
      </c>
      <c r="J853" s="180">
        <v>360</v>
      </c>
      <c r="K853" s="184">
        <v>949</v>
      </c>
      <c r="L853" s="182">
        <v>878</v>
      </c>
      <c r="M853" s="180">
        <v>2339</v>
      </c>
      <c r="N853" s="185">
        <v>2100</v>
      </c>
      <c r="O853" s="186">
        <v>3075</v>
      </c>
      <c r="P853" s="180">
        <v>1273</v>
      </c>
      <c r="Q853" s="184">
        <v>1433</v>
      </c>
      <c r="R853" s="182">
        <v>1996</v>
      </c>
      <c r="S853" s="183">
        <v>1581</v>
      </c>
      <c r="T853" s="180">
        <v>313</v>
      </c>
      <c r="U853" s="184">
        <v>581</v>
      </c>
      <c r="V853" s="182">
        <v>940</v>
      </c>
      <c r="W853" s="183">
        <v>3140</v>
      </c>
      <c r="X853" s="180">
        <v>1568</v>
      </c>
      <c r="Y853" s="184">
        <v>906</v>
      </c>
      <c r="Z853" s="182">
        <v>3561</v>
      </c>
      <c r="AA853" s="180">
        <v>3069</v>
      </c>
      <c r="AB853" s="162">
        <f t="shared" si="16346"/>
        <v>21624</v>
      </c>
      <c r="AC853" s="163">
        <f t="shared" si="16377"/>
        <v>22848</v>
      </c>
      <c r="AE853" s="291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68" t="s">
        <v>14</v>
      </c>
      <c r="BG853" s="169" t="s">
        <v>15</v>
      </c>
      <c r="BI853" s="131" t="s">
        <v>23</v>
      </c>
      <c r="BJ853" s="123">
        <f>B853/B870</f>
        <v>5.450462855085051E-2</v>
      </c>
      <c r="BK853" s="124">
        <f t="shared" ref="BK853" si="16541">C853/C870</f>
        <v>3.9118683334137747E-2</v>
      </c>
      <c r="BL853" s="125">
        <f t="shared" ref="BL853" si="16542">D853/D870</f>
        <v>5.1548056351673192E-2</v>
      </c>
      <c r="BM853" s="126">
        <f t="shared" ref="BM853" si="16543">E853/E870</f>
        <v>4.3142678682966E-2</v>
      </c>
      <c r="BN853" s="123">
        <f t="shared" ref="BN853" si="16544">F853/F870</f>
        <v>5.8278364116094987E-2</v>
      </c>
      <c r="BO853" s="124">
        <f t="shared" ref="BO853" si="16545">G853/G870</f>
        <v>3.641917293233083E-2</v>
      </c>
      <c r="BP853" s="125">
        <f t="shared" ref="BP853" si="16546">H853/H870</f>
        <v>6.0969696969696972E-2</v>
      </c>
      <c r="BQ853" s="126">
        <f t="shared" ref="BQ853" si="16547">I853/I870</f>
        <v>4.1583757093374606E-2</v>
      </c>
      <c r="BR853" s="123">
        <f t="shared" ref="BR853" si="16548">J853/J870</f>
        <v>3.9512676983865659E-2</v>
      </c>
      <c r="BS853" s="124">
        <f t="shared" ref="BS853" si="16549">K853/K870</f>
        <v>9.7014925373134331E-2</v>
      </c>
      <c r="BT853" s="125">
        <f t="shared" ref="BT853" si="16550">L853/L870</f>
        <v>2.8550060156732678E-2</v>
      </c>
      <c r="BU853" s="123">
        <f t="shared" ref="BU853" si="16551">M853/M870</f>
        <v>6.9685684492775207E-2</v>
      </c>
      <c r="BV853" s="127">
        <f t="shared" ref="BV853" si="16552">N853/N870</f>
        <v>4.2033626901521216E-2</v>
      </c>
      <c r="BW853" s="128">
        <f t="shared" ref="BW853" si="16553">O853/O870</f>
        <v>5.8857306919322422E-2</v>
      </c>
      <c r="BX853" s="123">
        <f t="shared" ref="BX853" si="16554">P853/P870</f>
        <v>4.3892011171258148E-2</v>
      </c>
      <c r="BY853" s="124">
        <f t="shared" ref="BY853" si="16555">Q853/Q870</f>
        <v>4.7246950214309268E-2</v>
      </c>
      <c r="BZ853" s="125">
        <f t="shared" ref="BZ853" si="16556">R853/R870</f>
        <v>5.6843424275217859E-2</v>
      </c>
      <c r="CA853" s="126">
        <f t="shared" ref="CA853" si="16557">S853/S870</f>
        <v>4.1772352568167408E-2</v>
      </c>
      <c r="CB853" s="123">
        <f t="shared" ref="CB853" si="16558">T853/T870</f>
        <v>2.7701566510310648E-2</v>
      </c>
      <c r="CC853" s="124">
        <f t="shared" ref="CC853" si="16559">U853/U870</f>
        <v>4.8064195896757117E-2</v>
      </c>
      <c r="CD853" s="125">
        <f t="shared" ref="CD853" si="16560">V853/V870</f>
        <v>2.6214512800490825E-2</v>
      </c>
      <c r="CE853" s="126">
        <f t="shared" ref="CE853" si="16561">W853/W870</f>
        <v>7.2134160349184476E-2</v>
      </c>
      <c r="CF853" s="123">
        <f t="shared" ref="CF853" si="16562">X853/X870</f>
        <v>5.1081574146468592E-2</v>
      </c>
      <c r="CG853" s="124">
        <f t="shared" ref="CG853" si="16563">Y853/Y870</f>
        <v>4.765912677538138E-2</v>
      </c>
      <c r="CH853" s="125">
        <f t="shared" ref="CH853" si="16564">Z853/Z870</f>
        <v>5.6658711217183771E-2</v>
      </c>
      <c r="CI853" s="123">
        <f t="shared" ref="CI853" si="16565">AA853/AA870</f>
        <v>4.8341366600510347E-2</v>
      </c>
      <c r="CJ853" s="129">
        <f t="shared" ref="CJ853" si="16566">AB853/AB870</f>
        <v>4.843608604886615E-2</v>
      </c>
      <c r="CK853" s="130">
        <f t="shared" ref="CK853" si="16567">AC853/AC870</f>
        <v>5.1280670096151254E-2</v>
      </c>
    </row>
    <row r="854" spans="1:89" ht="13.8" thickTop="1" x14ac:dyDescent="0.25">
      <c r="A854" s="139" t="s">
        <v>24</v>
      </c>
      <c r="B854" s="194">
        <v>2199</v>
      </c>
      <c r="C854" s="188">
        <v>1537</v>
      </c>
      <c r="D854" s="189">
        <v>1104</v>
      </c>
      <c r="E854" s="190">
        <v>769</v>
      </c>
      <c r="F854" s="187">
        <v>1426</v>
      </c>
      <c r="G854" s="191">
        <v>739</v>
      </c>
      <c r="H854" s="189">
        <v>2614</v>
      </c>
      <c r="I854" s="190">
        <v>2120</v>
      </c>
      <c r="J854" s="187">
        <v>389</v>
      </c>
      <c r="K854" s="191">
        <v>602</v>
      </c>
      <c r="L854" s="189">
        <v>819</v>
      </c>
      <c r="M854" s="187">
        <v>1858</v>
      </c>
      <c r="N854" s="192">
        <v>1816</v>
      </c>
      <c r="O854" s="195">
        <v>2620</v>
      </c>
      <c r="P854" s="187">
        <v>1136</v>
      </c>
      <c r="Q854" s="191">
        <v>1222</v>
      </c>
      <c r="R854" s="189">
        <v>1693</v>
      </c>
      <c r="S854" s="190">
        <v>1470</v>
      </c>
      <c r="T854" s="187">
        <v>329</v>
      </c>
      <c r="U854" s="191">
        <v>471</v>
      </c>
      <c r="V854" s="189">
        <v>998</v>
      </c>
      <c r="W854" s="196">
        <v>2269</v>
      </c>
      <c r="X854" s="187">
        <v>1375</v>
      </c>
      <c r="Y854" s="191">
        <v>774</v>
      </c>
      <c r="Z854" s="189">
        <v>3040</v>
      </c>
      <c r="AA854" s="187">
        <v>2813</v>
      </c>
      <c r="AB854" s="162">
        <f t="shared" si="16346"/>
        <v>18938</v>
      </c>
      <c r="AC854" s="163">
        <f t="shared" si="16377"/>
        <v>19264</v>
      </c>
      <c r="AE854" s="254" t="str">
        <f>$AE$17</f>
        <v>17:00 - 17:59</v>
      </c>
      <c r="AF854" s="120">
        <f t="shared" ref="AF854:AO856" si="16568">SUMIF($A$9:$A$32,$AE854,B$846:B$869)</f>
        <v>2103</v>
      </c>
      <c r="AG854" s="177">
        <f t="shared" si="16568"/>
        <v>4784</v>
      </c>
      <c r="AH854" s="121">
        <f t="shared" si="16568"/>
        <v>1971</v>
      </c>
      <c r="AI854" s="172">
        <f t="shared" si="16568"/>
        <v>1889</v>
      </c>
      <c r="AJ854" s="120">
        <f t="shared" si="16568"/>
        <v>1705</v>
      </c>
      <c r="AK854" s="122">
        <f t="shared" si="16568"/>
        <v>2845</v>
      </c>
      <c r="AL854" s="121">
        <f t="shared" si="16568"/>
        <v>2909</v>
      </c>
      <c r="AM854" s="172">
        <f t="shared" si="16568"/>
        <v>5490</v>
      </c>
      <c r="AN854" s="120">
        <f t="shared" si="16568"/>
        <v>1302</v>
      </c>
      <c r="AO854" s="122">
        <f t="shared" si="16568"/>
        <v>388</v>
      </c>
      <c r="AP854" s="121">
        <f t="shared" ref="AP854:AY856" si="16569">SUMIF($A$9:$A$32,$AE854,L$846:L$869)</f>
        <v>3973</v>
      </c>
      <c r="AQ854" s="120">
        <f t="shared" si="16569"/>
        <v>1156</v>
      </c>
      <c r="AR854" s="171">
        <f t="shared" si="16569"/>
        <v>4989</v>
      </c>
      <c r="AS854" s="173">
        <f t="shared" si="16569"/>
        <v>3023</v>
      </c>
      <c r="AT854" s="120">
        <f t="shared" si="16569"/>
        <v>2739</v>
      </c>
      <c r="AU854" s="122">
        <f t="shared" si="16569"/>
        <v>2047</v>
      </c>
      <c r="AV854" s="121">
        <f t="shared" si="16569"/>
        <v>2305</v>
      </c>
      <c r="AW854" s="172">
        <f t="shared" si="16569"/>
        <v>3409</v>
      </c>
      <c r="AX854" s="120">
        <f t="shared" si="16569"/>
        <v>1828</v>
      </c>
      <c r="AY854" s="122">
        <f t="shared" si="16569"/>
        <v>375</v>
      </c>
      <c r="AZ854" s="121">
        <f t="shared" ref="AZ854:BE856" si="16570">SUMIF($A$9:$A$32,$AE854,V$846:V$869)</f>
        <v>4195</v>
      </c>
      <c r="BA854" s="172">
        <f t="shared" si="16570"/>
        <v>2378</v>
      </c>
      <c r="BB854" s="120">
        <f t="shared" si="16570"/>
        <v>2986</v>
      </c>
      <c r="BC854" s="122">
        <f t="shared" si="16570"/>
        <v>1065</v>
      </c>
      <c r="BD854" s="21">
        <f t="shared" si="16570"/>
        <v>4012</v>
      </c>
      <c r="BE854" s="176">
        <f t="shared" si="16570"/>
        <v>5648</v>
      </c>
      <c r="BF854" s="162">
        <f>AF854+AH854+AJ854+AL854+AN854+AP854+AR854+AT854+AV854+AX854+AZ854+BB854+BD854</f>
        <v>37017</v>
      </c>
      <c r="BG854" s="163">
        <f>AG854+AI854+AK854+AM854+AO854+AQ854+AS854+AU854+AW854+AY854+BA854+BC854+BE854</f>
        <v>34497</v>
      </c>
      <c r="BI854" s="139" t="s">
        <v>24</v>
      </c>
      <c r="BJ854" s="123">
        <f>B854/B870</f>
        <v>4.6582074692312583E-2</v>
      </c>
      <c r="BK854" s="124">
        <f t="shared" ref="BK854" si="16571">C854/C870</f>
        <v>3.7091558472899272E-2</v>
      </c>
      <c r="BL854" s="125">
        <f t="shared" ref="BL854" si="16572">D854/D870</f>
        <v>4.4564646994711986E-2</v>
      </c>
      <c r="BM854" s="126">
        <f t="shared" ref="BM854" si="16573">E854/E870</f>
        <v>3.4308914071562419E-2</v>
      </c>
      <c r="BN854" s="123">
        <f t="shared" ref="BN854" si="16574">F854/F870</f>
        <v>4.703166226912929E-2</v>
      </c>
      <c r="BO854" s="124">
        <f t="shared" ref="BO854" si="16575">G854/G870</f>
        <v>2.893953634085213E-2</v>
      </c>
      <c r="BP854" s="125">
        <f t="shared" ref="BP854" si="16576">H854/H870</f>
        <v>5.2808080808080811E-2</v>
      </c>
      <c r="BQ854" s="126">
        <f t="shared" ref="BQ854" si="16577">I854/I870</f>
        <v>3.9059621195371805E-2</v>
      </c>
      <c r="BR854" s="123">
        <f t="shared" ref="BR854" si="16578">J854/J870</f>
        <v>4.2695642629788165E-2</v>
      </c>
      <c r="BS854" s="124">
        <f t="shared" ref="BS854" si="16579">K854/K870</f>
        <v>6.154160703332652E-2</v>
      </c>
      <c r="BT854" s="125">
        <f t="shared" ref="BT854" si="16580">L854/L870</f>
        <v>2.6631548141644718E-2</v>
      </c>
      <c r="BU854" s="123">
        <f t="shared" ref="BU854" si="16581">M854/M870</f>
        <v>5.5355280798450771E-2</v>
      </c>
      <c r="BV854" s="127">
        <f t="shared" ref="BV854" si="16582">N854/N870</f>
        <v>3.634907926341073E-2</v>
      </c>
      <c r="BW854" s="128">
        <f t="shared" ref="BW854" si="16583">O854/O870</f>
        <v>5.0148339554024306E-2</v>
      </c>
      <c r="BX854" s="123">
        <f t="shared" ref="BX854" si="16584">P854/P870</f>
        <v>3.9168361893597216E-2</v>
      </c>
      <c r="BY854" s="124">
        <f t="shared" ref="BY854" si="16585">Q854/Q870</f>
        <v>4.02901417738213E-2</v>
      </c>
      <c r="BZ854" s="125">
        <f t="shared" ref="BZ854" si="16586">R854/R870</f>
        <v>4.821438742381956E-2</v>
      </c>
      <c r="CA854" s="126">
        <f t="shared" ref="CA854" si="16587">S854/S870</f>
        <v>3.8839568801521875E-2</v>
      </c>
      <c r="CB854" s="123">
        <f t="shared" ref="CB854" si="16588">T854/T870</f>
        <v>2.9117621028409594E-2</v>
      </c>
      <c r="CC854" s="124">
        <f t="shared" ref="CC854" si="16589">U854/U870</f>
        <v>3.8964262078093975E-2</v>
      </c>
      <c r="CD854" s="125">
        <f t="shared" ref="CD854" si="16590">V854/V870</f>
        <v>2.783200401584026E-2</v>
      </c>
      <c r="CE854" s="126">
        <f t="shared" ref="CE854" si="16591">W854/W870</f>
        <v>5.2124971284171838E-2</v>
      </c>
      <c r="CF854" s="123">
        <f t="shared" ref="CF854" si="16592">X854/X870</f>
        <v>4.4794109981756577E-2</v>
      </c>
      <c r="CG854" s="124">
        <f t="shared" ref="CG854" si="16593">Y854/Y870</f>
        <v>4.0715412940557603E-2</v>
      </c>
      <c r="CH854" s="125">
        <f t="shared" ref="CH854" si="16594">Z854/Z870</f>
        <v>4.8369132856006365E-2</v>
      </c>
      <c r="CI854" s="123">
        <f t="shared" ref="CI854" si="16595">AA854/AA870</f>
        <v>4.4308981507733991E-2</v>
      </c>
      <c r="CJ854" s="129">
        <f t="shared" ref="CJ854" si="16596">AB854/AB870</f>
        <v>4.2419653976758565E-2</v>
      </c>
      <c r="CK854" s="130">
        <f t="shared" ref="CK854" si="16597">AC854/AC870</f>
        <v>4.3236643414402039E-2</v>
      </c>
    </row>
    <row r="855" spans="1:89" x14ac:dyDescent="0.25">
      <c r="A855" s="131" t="s">
        <v>25</v>
      </c>
      <c r="B855" s="197">
        <v>2002</v>
      </c>
      <c r="C855" s="181">
        <v>1683</v>
      </c>
      <c r="D855" s="182">
        <v>1173</v>
      </c>
      <c r="E855" s="183">
        <v>870</v>
      </c>
      <c r="F855" s="180">
        <v>1417</v>
      </c>
      <c r="G855" s="184">
        <v>839</v>
      </c>
      <c r="H855" s="182">
        <v>2592</v>
      </c>
      <c r="I855" s="183">
        <v>2217</v>
      </c>
      <c r="J855" s="180">
        <v>433</v>
      </c>
      <c r="K855" s="181">
        <v>459</v>
      </c>
      <c r="L855" s="182">
        <v>958</v>
      </c>
      <c r="M855" s="180">
        <v>1659</v>
      </c>
      <c r="N855" s="185">
        <v>1911</v>
      </c>
      <c r="O855" s="198">
        <v>2336</v>
      </c>
      <c r="P855" s="180">
        <v>1296</v>
      </c>
      <c r="Q855" s="181">
        <v>1166</v>
      </c>
      <c r="R855" s="182">
        <v>1751</v>
      </c>
      <c r="S855" s="183">
        <v>1477</v>
      </c>
      <c r="T855" s="189">
        <v>339</v>
      </c>
      <c r="U855" s="180">
        <v>480</v>
      </c>
      <c r="V855" s="182">
        <v>1119</v>
      </c>
      <c r="W855" s="199">
        <v>2477</v>
      </c>
      <c r="X855" s="180">
        <v>1249</v>
      </c>
      <c r="Y855" s="184">
        <v>675</v>
      </c>
      <c r="Z855" s="182">
        <v>2878</v>
      </c>
      <c r="AA855" s="180">
        <v>3042</v>
      </c>
      <c r="AB855" s="162">
        <f t="shared" si="16346"/>
        <v>19118</v>
      </c>
      <c r="AC855" s="163">
        <f t="shared" si="16377"/>
        <v>19380</v>
      </c>
      <c r="AE855" s="256" t="str">
        <f>$AE$18</f>
        <v>18:00 - 18:59</v>
      </c>
      <c r="AF855" s="120">
        <f t="shared" si="16568"/>
        <v>2074</v>
      </c>
      <c r="AG855" s="181">
        <f t="shared" si="16568"/>
        <v>4843</v>
      </c>
      <c r="AH855" s="182">
        <f t="shared" si="16568"/>
        <v>1471</v>
      </c>
      <c r="AI855" s="183">
        <f t="shared" si="16568"/>
        <v>1877</v>
      </c>
      <c r="AJ855" s="180">
        <f t="shared" si="16568"/>
        <v>1307</v>
      </c>
      <c r="AK855" s="184">
        <f t="shared" si="16568"/>
        <v>2815</v>
      </c>
      <c r="AL855" s="182">
        <f t="shared" si="16568"/>
        <v>2973</v>
      </c>
      <c r="AM855" s="183">
        <f t="shared" si="16568"/>
        <v>5924</v>
      </c>
      <c r="AN855" s="180">
        <f t="shared" si="16568"/>
        <v>984</v>
      </c>
      <c r="AO855" s="184">
        <f t="shared" si="16568"/>
        <v>335</v>
      </c>
      <c r="AP855" s="182">
        <f t="shared" si="16569"/>
        <v>4129</v>
      </c>
      <c r="AQ855" s="180">
        <f t="shared" si="16569"/>
        <v>1081</v>
      </c>
      <c r="AR855" s="185">
        <f t="shared" si="16569"/>
        <v>4779</v>
      </c>
      <c r="AS855" s="186">
        <f t="shared" si="16569"/>
        <v>3026</v>
      </c>
      <c r="AT855" s="180">
        <f t="shared" si="16569"/>
        <v>2803</v>
      </c>
      <c r="AU855" s="184">
        <f t="shared" si="16569"/>
        <v>2635</v>
      </c>
      <c r="AV855" s="182">
        <f t="shared" si="16569"/>
        <v>2457</v>
      </c>
      <c r="AW855" s="183">
        <f t="shared" si="16569"/>
        <v>3991</v>
      </c>
      <c r="AX855" s="180">
        <f t="shared" si="16569"/>
        <v>1855</v>
      </c>
      <c r="AY855" s="184">
        <f t="shared" si="16569"/>
        <v>351</v>
      </c>
      <c r="AZ855" s="182">
        <f t="shared" si="16570"/>
        <v>4381</v>
      </c>
      <c r="BA855" s="183">
        <f t="shared" si="16570"/>
        <v>2487</v>
      </c>
      <c r="BB855" s="180">
        <f t="shared" si="16570"/>
        <v>2830</v>
      </c>
      <c r="BC855" s="184">
        <f t="shared" si="16570"/>
        <v>1126</v>
      </c>
      <c r="BD855" s="182">
        <f t="shared" si="16570"/>
        <v>4163</v>
      </c>
      <c r="BE855" s="180">
        <f t="shared" si="16570"/>
        <v>6555</v>
      </c>
      <c r="BF855" s="164">
        <f>SUM(AF855,AH855,AJ855,AL855,AN855,AP855,AR855,AT855,AV855,AX855,AZ855,BB855,BD855)</f>
        <v>36206</v>
      </c>
      <c r="BG855" s="165">
        <f>SUM(AG855,AI855,AK855,AM855,AO855,AQ855,AS855,AU855,AW855,AY855,BA855,BC855,BE855)</f>
        <v>37046</v>
      </c>
      <c r="BI855" s="131" t="s">
        <v>25</v>
      </c>
      <c r="BJ855" s="123">
        <f>B855/B870</f>
        <v>4.2408964772173617E-2</v>
      </c>
      <c r="BK855" s="124">
        <f t="shared" ref="BK855" si="16598">C855/C870</f>
        <v>4.0614894541242341E-2</v>
      </c>
      <c r="BL855" s="125">
        <f t="shared" ref="BL855" si="16599">D855/D870</f>
        <v>4.7349937431881484E-2</v>
      </c>
      <c r="BM855" s="126">
        <f t="shared" ref="BM855" si="16600">E855/E870</f>
        <v>3.8815026322833943E-2</v>
      </c>
      <c r="BN855" s="123">
        <f t="shared" ref="BN855" si="16601">F855/F870</f>
        <v>4.6734828496042213E-2</v>
      </c>
      <c r="BO855" s="124">
        <f t="shared" ref="BO855" si="16602">G855/G870</f>
        <v>3.2855576441102756E-2</v>
      </c>
      <c r="BP855" s="125">
        <f t="shared" ref="BP855" si="16603">H855/H870</f>
        <v>5.2363636363636362E-2</v>
      </c>
      <c r="BQ855" s="126">
        <f t="shared" ref="BQ855" si="16604">I855/I870</f>
        <v>4.0846783108556266E-2</v>
      </c>
      <c r="BR855" s="123">
        <f t="shared" ref="BR855" si="16605">J855/J870</f>
        <v>4.7524969816705079E-2</v>
      </c>
      <c r="BS855" s="124">
        <f t="shared" ref="BS855" si="16606">K855/K870</f>
        <v>4.6922919648333672E-2</v>
      </c>
      <c r="BT855" s="125">
        <f t="shared" ref="BT855" si="16607">L855/L870</f>
        <v>3.1151432380580758E-2</v>
      </c>
      <c r="BU855" s="123">
        <f t="shared" ref="BU855" si="16608">M855/M870</f>
        <v>4.9426485922836286E-2</v>
      </c>
      <c r="BV855" s="127">
        <f t="shared" ref="BV855" si="16609">N855/N870</f>
        <v>3.8250600480384304E-2</v>
      </c>
      <c r="BW855" s="128">
        <f t="shared" ref="BW855" si="16610">O855/O870</f>
        <v>4.4712412671068999E-2</v>
      </c>
      <c r="BX855" s="123">
        <f t="shared" ref="BX855" si="16611">P855/P870</f>
        <v>4.4685032582836258E-2</v>
      </c>
      <c r="BY855" s="124">
        <f t="shared" ref="BY855" si="16612">Q855/Q870</f>
        <v>3.8443785031322127E-2</v>
      </c>
      <c r="BZ855" s="125">
        <f t="shared" ref="BZ855" si="16613">R855/R870</f>
        <v>4.9866150253460161E-2</v>
      </c>
      <c r="CA855" s="126">
        <f t="shared" ref="CA855" si="16614">S855/S870</f>
        <v>3.9024519129148172E-2</v>
      </c>
      <c r="CB855" s="123">
        <f t="shared" ref="CB855" si="16615">T855/T870</f>
        <v>3.0002655102221436E-2</v>
      </c>
      <c r="CC855" s="124">
        <f t="shared" ref="CC855" si="16616">U855/U870</f>
        <v>3.9708802117802783E-2</v>
      </c>
      <c r="CD855" s="125">
        <f t="shared" ref="CD855" si="16617">V855/V870</f>
        <v>3.1206425344414077E-2</v>
      </c>
      <c r="CE855" s="126">
        <f t="shared" ref="CE855" si="16618">W855/W870</f>
        <v>5.6903285090742016E-2</v>
      </c>
      <c r="CF855" s="123">
        <f t="shared" ref="CF855" si="16619">X855/X870</f>
        <v>4.0689340630701065E-2</v>
      </c>
      <c r="CG855" s="124">
        <f t="shared" ref="CG855" si="16620">Y855/Y870</f>
        <v>3.5507627564439766E-2</v>
      </c>
      <c r="CH855" s="125">
        <f t="shared" ref="CH855" si="16621">Z855/Z870</f>
        <v>4.579156722354813E-2</v>
      </c>
      <c r="CI855" s="123">
        <f t="shared" ref="CI855" si="16622">AA855/AA870</f>
        <v>4.7916075985256594E-2</v>
      </c>
      <c r="CJ855" s="129">
        <f t="shared" ref="CJ855" si="16623">AB855/AB870</f>
        <v>4.2822840042648129E-2</v>
      </c>
      <c r="CK855" s="130">
        <f t="shared" ref="CK855" si="16624">AC855/AC870</f>
        <v>4.3496996956556871E-2</v>
      </c>
    </row>
    <row r="856" spans="1:89" ht="13.8" thickBot="1" x14ac:dyDescent="0.3">
      <c r="A856" s="139" t="s">
        <v>26</v>
      </c>
      <c r="B856" s="194">
        <v>1927</v>
      </c>
      <c r="C856" s="188">
        <v>1536</v>
      </c>
      <c r="D856" s="189">
        <v>940</v>
      </c>
      <c r="E856" s="190">
        <v>734</v>
      </c>
      <c r="F856" s="187">
        <v>1031</v>
      </c>
      <c r="G856" s="191">
        <v>864</v>
      </c>
      <c r="H856" s="189">
        <v>2344</v>
      </c>
      <c r="I856" s="190">
        <v>1992</v>
      </c>
      <c r="J856" s="187">
        <v>398</v>
      </c>
      <c r="K856" s="188">
        <v>380</v>
      </c>
      <c r="L856" s="189">
        <v>988</v>
      </c>
      <c r="M856" s="187">
        <v>1569</v>
      </c>
      <c r="N856" s="192">
        <v>1954</v>
      </c>
      <c r="O856" s="195">
        <v>2228</v>
      </c>
      <c r="P856" s="187">
        <v>1102</v>
      </c>
      <c r="Q856" s="188">
        <v>1132</v>
      </c>
      <c r="R856" s="189">
        <v>1595</v>
      </c>
      <c r="S856" s="190">
        <v>1395</v>
      </c>
      <c r="T856" s="187">
        <v>341</v>
      </c>
      <c r="U856" s="191">
        <v>431</v>
      </c>
      <c r="V856" s="189">
        <v>1153</v>
      </c>
      <c r="W856" s="196">
        <v>2093</v>
      </c>
      <c r="X856" s="187">
        <v>1212</v>
      </c>
      <c r="Y856" s="191">
        <v>644</v>
      </c>
      <c r="Z856" s="189">
        <v>2911</v>
      </c>
      <c r="AA856" s="187">
        <v>2956</v>
      </c>
      <c r="AB856" s="162">
        <f t="shared" si="16346"/>
        <v>17896</v>
      </c>
      <c r="AC856" s="163">
        <f t="shared" si="16377"/>
        <v>17954</v>
      </c>
      <c r="AE856" s="254">
        <f>$AE$19</f>
        <v>0</v>
      </c>
      <c r="AF856" s="120">
        <f t="shared" si="16568"/>
        <v>0</v>
      </c>
      <c r="AG856" s="188">
        <f t="shared" si="16568"/>
        <v>0</v>
      </c>
      <c r="AH856" s="189">
        <f t="shared" si="16568"/>
        <v>0</v>
      </c>
      <c r="AI856" s="190">
        <f t="shared" si="16568"/>
        <v>0</v>
      </c>
      <c r="AJ856" s="187">
        <f t="shared" si="16568"/>
        <v>0</v>
      </c>
      <c r="AK856" s="191">
        <f t="shared" si="16568"/>
        <v>0</v>
      </c>
      <c r="AL856" s="189">
        <f t="shared" si="16568"/>
        <v>0</v>
      </c>
      <c r="AM856" s="190">
        <f t="shared" si="16568"/>
        <v>0</v>
      </c>
      <c r="AN856" s="187">
        <f t="shared" si="16568"/>
        <v>0</v>
      </c>
      <c r="AO856" s="191">
        <f t="shared" si="16568"/>
        <v>0</v>
      </c>
      <c r="AP856" s="189">
        <f t="shared" si="16569"/>
        <v>0</v>
      </c>
      <c r="AQ856" s="187">
        <f t="shared" si="16569"/>
        <v>0</v>
      </c>
      <c r="AR856" s="192">
        <f t="shared" si="16569"/>
        <v>0</v>
      </c>
      <c r="AS856" s="193">
        <f t="shared" si="16569"/>
        <v>0</v>
      </c>
      <c r="AT856" s="187">
        <f t="shared" si="16569"/>
        <v>0</v>
      </c>
      <c r="AU856" s="191">
        <f t="shared" si="16569"/>
        <v>0</v>
      </c>
      <c r="AV856" s="189">
        <f t="shared" si="16569"/>
        <v>0</v>
      </c>
      <c r="AW856" s="190">
        <f t="shared" si="16569"/>
        <v>0</v>
      </c>
      <c r="AX856" s="187">
        <f t="shared" si="16569"/>
        <v>0</v>
      </c>
      <c r="AY856" s="191">
        <f t="shared" si="16569"/>
        <v>0</v>
      </c>
      <c r="AZ856" s="189">
        <f t="shared" si="16570"/>
        <v>0</v>
      </c>
      <c r="BA856" s="190">
        <f t="shared" si="16570"/>
        <v>0</v>
      </c>
      <c r="BB856" s="187">
        <f t="shared" si="16570"/>
        <v>0</v>
      </c>
      <c r="BC856" s="191">
        <f t="shared" si="16570"/>
        <v>0</v>
      </c>
      <c r="BD856" s="189">
        <f t="shared" si="16570"/>
        <v>0</v>
      </c>
      <c r="BE856" s="187">
        <f t="shared" si="16570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26</v>
      </c>
      <c r="BJ856" s="123">
        <f>B856/B870</f>
        <v>4.0820217340648633E-2</v>
      </c>
      <c r="BK856" s="124">
        <f t="shared" ref="BK856" si="16625">C856/C870</f>
        <v>3.7067426034075E-2</v>
      </c>
      <c r="BL856" s="125">
        <f t="shared" ref="BL856" si="16626">D856/D870</f>
        <v>3.7944536390425061E-2</v>
      </c>
      <c r="BM856" s="126">
        <f t="shared" ref="BM856" si="16627">E856/E870</f>
        <v>3.2747390024092084E-2</v>
      </c>
      <c r="BN856" s="123">
        <f t="shared" ref="BN856" si="16628">F856/F870</f>
        <v>3.400395778364116E-2</v>
      </c>
      <c r="BO856" s="124">
        <f t="shared" ref="BO856" si="16629">G856/G870</f>
        <v>3.3834586466165412E-2</v>
      </c>
      <c r="BP856" s="125">
        <f t="shared" ref="BP856" si="16630">H856/H870</f>
        <v>4.7353535353535356E-2</v>
      </c>
      <c r="BQ856" s="126">
        <f t="shared" ref="BQ856" si="16631">I856/I870</f>
        <v>3.6701304443953128E-2</v>
      </c>
      <c r="BR856" s="123">
        <f t="shared" ref="BR856" si="16632">J856/J870</f>
        <v>4.368345955438481E-2</v>
      </c>
      <c r="BS856" s="124">
        <f t="shared" ref="BS856" si="16633">K856/K870</f>
        <v>3.8846861582498469E-2</v>
      </c>
      <c r="BT856" s="125">
        <f t="shared" ref="BT856" si="16634">L856/L870</f>
        <v>3.2126946964523784E-2</v>
      </c>
      <c r="BU856" s="123">
        <f t="shared" ref="BU856" si="16635">M856/M870</f>
        <v>4.6745121406226726E-2</v>
      </c>
      <c r="BV856" s="127">
        <f t="shared" ref="BV856" si="16636">N856/N870</f>
        <v>3.9111289031224981E-2</v>
      </c>
      <c r="BW856" s="128">
        <f t="shared" ref="BW856" si="16637">O856/O870</f>
        <v>4.2645229208536702E-2</v>
      </c>
      <c r="BX856" s="123">
        <f t="shared" ref="BX856" si="16638">P856/P870</f>
        <v>3.7996069372133914E-2</v>
      </c>
      <c r="BY856" s="124">
        <f t="shared" ref="BY856" si="16639">Q856/Q870</f>
        <v>3.7322782723376198E-2</v>
      </c>
      <c r="BZ856" s="125">
        <f t="shared" ref="BZ856" si="16640">R856/R870</f>
        <v>4.5423477815116478E-2</v>
      </c>
      <c r="CA856" s="126">
        <f t="shared" ref="CA856" si="16641">S856/S870</f>
        <v>3.6857958148383003E-2</v>
      </c>
      <c r="CB856" s="123">
        <f t="shared" ref="CB856" si="16642">T856/T870</f>
        <v>3.0179661916983805E-2</v>
      </c>
      <c r="CC856" s="124">
        <f t="shared" ref="CC856" si="16643">U856/U870</f>
        <v>3.5655195234943746E-2</v>
      </c>
      <c r="CD856" s="125">
        <f t="shared" ref="CD856" si="16644">V856/V870</f>
        <v>3.2154609849963746E-2</v>
      </c>
      <c r="CE856" s="126">
        <f t="shared" ref="CE856" si="16645">W856/W870</f>
        <v>4.8081782678612454E-2</v>
      </c>
      <c r="CF856" s="123">
        <f t="shared" ref="CF856" si="16646">X856/X870</f>
        <v>3.9483971853010162E-2</v>
      </c>
      <c r="CG856" s="124">
        <f t="shared" ref="CG856" si="16647">Y856/Y870</f>
        <v>3.3876906891109941E-2</v>
      </c>
      <c r="CH856" s="125">
        <f t="shared" ref="CH856" si="16648">Z856/Z870</f>
        <v>4.6316626889419253E-2</v>
      </c>
      <c r="CI856" s="123">
        <f t="shared" ref="CI856" si="16649">AA856/AA870</f>
        <v>4.6561446618152036E-2</v>
      </c>
      <c r="CJ856" s="129">
        <f t="shared" ref="CJ856" si="16650">AB856/AB870</f>
        <v>4.0085654639775647E-2</v>
      </c>
      <c r="CK856" s="130">
        <f t="shared" ref="CK856" si="16651">AC856/AC870</f>
        <v>4.0296443929722502E-2</v>
      </c>
    </row>
    <row r="857" spans="1:89" ht="14.4" thickTop="1" thickBot="1" x14ac:dyDescent="0.3">
      <c r="A857" s="131" t="s">
        <v>27</v>
      </c>
      <c r="B857" s="197">
        <v>1506</v>
      </c>
      <c r="C857" s="181">
        <v>1709</v>
      </c>
      <c r="D857" s="182">
        <v>881</v>
      </c>
      <c r="E857" s="183">
        <v>856</v>
      </c>
      <c r="F857" s="180">
        <v>1025</v>
      </c>
      <c r="G857" s="184">
        <v>982</v>
      </c>
      <c r="H857" s="182">
        <v>2096</v>
      </c>
      <c r="I857" s="183">
        <v>2420</v>
      </c>
      <c r="J857" s="180">
        <v>485</v>
      </c>
      <c r="K857" s="181">
        <v>363</v>
      </c>
      <c r="L857" s="182">
        <v>1306</v>
      </c>
      <c r="M857" s="180">
        <v>1139</v>
      </c>
      <c r="N857" s="185">
        <v>2019</v>
      </c>
      <c r="O857" s="198">
        <v>1854</v>
      </c>
      <c r="P857" s="180">
        <v>1301</v>
      </c>
      <c r="Q857" s="181">
        <v>1079</v>
      </c>
      <c r="R857" s="182">
        <v>1241</v>
      </c>
      <c r="S857" s="183">
        <v>1533</v>
      </c>
      <c r="T857" s="180">
        <v>425</v>
      </c>
      <c r="U857" s="184">
        <v>398</v>
      </c>
      <c r="V857" s="182">
        <v>1345</v>
      </c>
      <c r="W857" s="199">
        <v>1633</v>
      </c>
      <c r="X857" s="180">
        <v>1261</v>
      </c>
      <c r="Y857" s="184">
        <v>579</v>
      </c>
      <c r="Z857" s="182">
        <v>2849</v>
      </c>
      <c r="AA857" s="180">
        <v>2925</v>
      </c>
      <c r="AB857" s="162">
        <f t="shared" si="16346"/>
        <v>17740</v>
      </c>
      <c r="AC857" s="163">
        <f t="shared" si="16377"/>
        <v>17470</v>
      </c>
      <c r="AE857" s="251" t="s">
        <v>13</v>
      </c>
      <c r="AF857" s="14">
        <f t="shared" ref="AF857:BG857" si="16652">SUM(AF854:AF856)</f>
        <v>4177</v>
      </c>
      <c r="AG857" s="1">
        <f t="shared" si="16652"/>
        <v>9627</v>
      </c>
      <c r="AH857" s="14">
        <f t="shared" si="16652"/>
        <v>3442</v>
      </c>
      <c r="AI857" s="1">
        <f t="shared" si="16652"/>
        <v>3766</v>
      </c>
      <c r="AJ857" s="14">
        <f t="shared" si="16652"/>
        <v>3012</v>
      </c>
      <c r="AK857" s="1">
        <f t="shared" si="16652"/>
        <v>5660</v>
      </c>
      <c r="AL857" s="14">
        <f t="shared" si="16652"/>
        <v>5882</v>
      </c>
      <c r="AM857" s="1">
        <f t="shared" si="16652"/>
        <v>11414</v>
      </c>
      <c r="AN857" s="14">
        <f t="shared" si="16652"/>
        <v>2286</v>
      </c>
      <c r="AO857" s="1">
        <f t="shared" si="16652"/>
        <v>723</v>
      </c>
      <c r="AP857" s="14">
        <f t="shared" si="16652"/>
        <v>8102</v>
      </c>
      <c r="AQ857" s="1">
        <f t="shared" si="16652"/>
        <v>2237</v>
      </c>
      <c r="AR857" s="14">
        <f t="shared" si="16652"/>
        <v>9768</v>
      </c>
      <c r="AS857" s="1">
        <f t="shared" si="16652"/>
        <v>6049</v>
      </c>
      <c r="AT857" s="14">
        <f t="shared" si="16652"/>
        <v>5542</v>
      </c>
      <c r="AU857" s="1">
        <f t="shared" si="16652"/>
        <v>4682</v>
      </c>
      <c r="AV857" s="14">
        <f t="shared" si="16652"/>
        <v>4762</v>
      </c>
      <c r="AW857" s="1">
        <f t="shared" si="16652"/>
        <v>7400</v>
      </c>
      <c r="AX857" s="14">
        <f t="shared" si="16652"/>
        <v>3683</v>
      </c>
      <c r="AY857" s="1">
        <f t="shared" si="16652"/>
        <v>726</v>
      </c>
      <c r="AZ857" s="14">
        <f t="shared" si="16652"/>
        <v>8576</v>
      </c>
      <c r="BA857" s="1">
        <f t="shared" si="16652"/>
        <v>4865</v>
      </c>
      <c r="BB857" s="14">
        <f t="shared" si="16652"/>
        <v>5816</v>
      </c>
      <c r="BC857" s="1">
        <f t="shared" si="16652"/>
        <v>2191</v>
      </c>
      <c r="BD857" s="14">
        <f t="shared" si="16652"/>
        <v>8175</v>
      </c>
      <c r="BE857" s="1">
        <f t="shared" si="16652"/>
        <v>12203</v>
      </c>
      <c r="BF857" s="166">
        <f t="shared" si="16652"/>
        <v>73223</v>
      </c>
      <c r="BG857" s="167">
        <f t="shared" si="16652"/>
        <v>71543</v>
      </c>
      <c r="BI857" s="131" t="s">
        <v>27</v>
      </c>
      <c r="BJ857" s="123">
        <f>B857/B870</f>
        <v>3.1902048425021715E-2</v>
      </c>
      <c r="BK857" s="124">
        <f t="shared" ref="BK857" si="16653">C857/C870</f>
        <v>4.1242337950673294E-2</v>
      </c>
      <c r="BL857" s="125">
        <f t="shared" ref="BL857" si="16654">D857/D870</f>
        <v>3.5562911234004763E-2</v>
      </c>
      <c r="BM857" s="126">
        <f t="shared" ref="BM857" si="16655">E857/E870</f>
        <v>3.8190416703845813E-2</v>
      </c>
      <c r="BN857" s="123">
        <f t="shared" ref="BN857" si="16656">F857/F870</f>
        <v>3.3806068601583111E-2</v>
      </c>
      <c r="BO857" s="124">
        <f t="shared" ref="BO857" si="16657">G857/G870</f>
        <v>3.8455513784461152E-2</v>
      </c>
      <c r="BP857" s="125">
        <f t="shared" ref="BP857" si="16658">H857/H870</f>
        <v>4.2343434343434343E-2</v>
      </c>
      <c r="BQ857" s="126">
        <f t="shared" ref="BQ857" si="16659">I857/I870</f>
        <v>4.4586926081509326E-2</v>
      </c>
      <c r="BR857" s="123">
        <f t="shared" ref="BR857" si="16660">J857/J870</f>
        <v>5.3232356492152341E-2</v>
      </c>
      <c r="BS857" s="124">
        <f t="shared" ref="BS857" si="16661">K857/K870</f>
        <v>3.710897566959722E-2</v>
      </c>
      <c r="BT857" s="125">
        <f t="shared" ref="BT857" si="16662">L857/L870</f>
        <v>4.2467401554319904E-2</v>
      </c>
      <c r="BU857" s="123">
        <f t="shared" ref="BU857" si="16663">M857/M870</f>
        <v>3.3934157604647699E-2</v>
      </c>
      <c r="BV857" s="127">
        <f t="shared" ref="BV857" si="16664">N857/N870</f>
        <v>4.0412329863891115E-2</v>
      </c>
      <c r="BW857" s="128">
        <f t="shared" ref="BW857" si="16665">O857/O870</f>
        <v>3.548664944013781E-2</v>
      </c>
      <c r="BX857" s="123">
        <f t="shared" ref="BX857" si="16666">P857/P870</f>
        <v>4.485742854187498E-2</v>
      </c>
      <c r="BY857" s="124">
        <f t="shared" ref="BY857" si="16667">Q857/Q870</f>
        <v>3.557533794922519E-2</v>
      </c>
      <c r="BZ857" s="125">
        <f t="shared" ref="BZ857" si="16668">R857/R870</f>
        <v>3.5342028820413512E-2</v>
      </c>
      <c r="CA857" s="126">
        <f t="shared" ref="CA857" si="16669">S857/S870</f>
        <v>4.050412175015853E-2</v>
      </c>
      <c r="CB857" s="123">
        <f t="shared" ref="CB857" si="16670">T857/T870</f>
        <v>3.7613948137003278E-2</v>
      </c>
      <c r="CC857" s="124">
        <f t="shared" ref="CC857" si="16671">U857/U870</f>
        <v>3.2925215089344803E-2</v>
      </c>
      <c r="CD857" s="125">
        <f t="shared" ref="CD857" si="16672">V857/V870</f>
        <v>3.750906352836187E-2</v>
      </c>
      <c r="CE857" s="126">
        <f t="shared" ref="CE857" si="16673">W857/W870</f>
        <v>3.7514357914082246E-2</v>
      </c>
      <c r="CF857" s="123">
        <f t="shared" ref="CF857" si="16674">X857/X870</f>
        <v>4.108027104508731E-2</v>
      </c>
      <c r="CG857" s="124">
        <f t="shared" ref="CG857" si="16675">Y857/Y870</f>
        <v>3.0457653866386113E-2</v>
      </c>
      <c r="CH857" s="125">
        <f t="shared" ref="CH857" si="16676">Z857/Z870</f>
        <v>4.5330151153540173E-2</v>
      </c>
      <c r="CI857" s="123">
        <f t="shared" ref="CI857" si="16677">AA857/AA870</f>
        <v>4.6073149985823646E-2</v>
      </c>
      <c r="CJ857" s="129">
        <f t="shared" ref="CJ857" si="16678">AB857/AB870</f>
        <v>3.9736226716004693E-2</v>
      </c>
      <c r="CK857" s="130">
        <f t="shared" ref="CK857" si="16679">AC857/AC870</f>
        <v>3.9210141219352346E-2</v>
      </c>
    </row>
    <row r="858" spans="1:89" ht="13.8" thickTop="1" x14ac:dyDescent="0.25">
      <c r="A858" s="139" t="s">
        <v>28</v>
      </c>
      <c r="B858" s="194">
        <v>1593</v>
      </c>
      <c r="C858" s="188">
        <v>2111</v>
      </c>
      <c r="D858" s="189">
        <v>990</v>
      </c>
      <c r="E858" s="190">
        <v>1056</v>
      </c>
      <c r="F858" s="187">
        <v>1131</v>
      </c>
      <c r="G858" s="191">
        <v>1214</v>
      </c>
      <c r="H858" s="189">
        <v>2095</v>
      </c>
      <c r="I858" s="190">
        <v>3115</v>
      </c>
      <c r="J858" s="187">
        <v>602</v>
      </c>
      <c r="K858" s="188">
        <v>294</v>
      </c>
      <c r="L858" s="189">
        <v>2008</v>
      </c>
      <c r="M858" s="187">
        <v>1073</v>
      </c>
      <c r="N858" s="192">
        <v>2536</v>
      </c>
      <c r="O858" s="195">
        <v>1866</v>
      </c>
      <c r="P858" s="187">
        <v>1465</v>
      </c>
      <c r="Q858" s="188">
        <v>1091</v>
      </c>
      <c r="R858" s="189">
        <v>1440</v>
      </c>
      <c r="S858" s="190">
        <v>1895</v>
      </c>
      <c r="T858" s="187">
        <v>608</v>
      </c>
      <c r="U858" s="191">
        <v>283</v>
      </c>
      <c r="V858" s="189">
        <v>2083</v>
      </c>
      <c r="W858" s="196">
        <v>1529</v>
      </c>
      <c r="X858" s="187">
        <v>1462</v>
      </c>
      <c r="Y858" s="191">
        <v>517</v>
      </c>
      <c r="Z858" s="189">
        <v>2960</v>
      </c>
      <c r="AA858" s="187">
        <v>3421</v>
      </c>
      <c r="AB858" s="162">
        <f t="shared" si="16346"/>
        <v>20973</v>
      </c>
      <c r="AC858" s="163">
        <f t="shared" si="16377"/>
        <v>19465</v>
      </c>
      <c r="BI858" s="139" t="s">
        <v>28</v>
      </c>
      <c r="BJ858" s="123">
        <f>B858/B870</f>
        <v>3.3744995445590696E-2</v>
      </c>
      <c r="BK858" s="124">
        <f t="shared" ref="BK858" si="16680">C858/C870</f>
        <v>5.094357835802886E-2</v>
      </c>
      <c r="BL858" s="125">
        <f t="shared" ref="BL858" si="16681">D858/D870</f>
        <v>3.9962862794171071E-2</v>
      </c>
      <c r="BM858" s="126">
        <f t="shared" ref="BM858" si="16682">E858/E870</f>
        <v>4.7113411260819131E-2</v>
      </c>
      <c r="BN858" s="123">
        <f t="shared" ref="BN858" si="16683">F858/F870</f>
        <v>3.730211081794195E-2</v>
      </c>
      <c r="BO858" s="124">
        <f t="shared" ref="BO858" si="16684">G858/G870</f>
        <v>4.7540726817042606E-2</v>
      </c>
      <c r="BP858" s="125">
        <f t="shared" ref="BP858" si="16685">H858/H870</f>
        <v>4.2323232323232325E-2</v>
      </c>
      <c r="BQ858" s="126">
        <f t="shared" ref="BQ858" si="16686">I858/I870</f>
        <v>5.7391849067727908E-2</v>
      </c>
      <c r="BR858" s="123">
        <f t="shared" ref="BR858" si="16687">J858/J870</f>
        <v>6.6073976511908689E-2</v>
      </c>
      <c r="BS858" s="124">
        <f t="shared" ref="BS858" si="16688">K858/K870</f>
        <v>3.0055203434880391E-2</v>
      </c>
      <c r="BT858" s="125">
        <f t="shared" ref="BT858" si="16689">L858/L870</f>
        <v>6.5294442818586804E-2</v>
      </c>
      <c r="BU858" s="123">
        <f t="shared" ref="BU858" si="16690">M858/M870</f>
        <v>3.1967823625800688E-2</v>
      </c>
      <c r="BV858" s="127">
        <f t="shared" ref="BV858" si="16691">N858/N870</f>
        <v>5.0760608486789434E-2</v>
      </c>
      <c r="BW858" s="128">
        <f t="shared" ref="BW858" si="16692">O858/O870</f>
        <v>3.571633649153029E-2</v>
      </c>
      <c r="BX858" s="123">
        <f t="shared" ref="BX858" si="16693">P858/P870</f>
        <v>5.0512015998344997E-2</v>
      </c>
      <c r="BY858" s="124">
        <f t="shared" ref="BY858" si="16694">Q858/Q870</f>
        <v>3.5970985822617867E-2</v>
      </c>
      <c r="BZ858" s="125">
        <f t="shared" ref="BZ858" si="16695">R858/R870</f>
        <v>4.1009284046249359E-2</v>
      </c>
      <c r="CA858" s="126">
        <f t="shared" ref="CA858" si="16696">S858/S870</f>
        <v>5.006869583597548E-2</v>
      </c>
      <c r="CB858" s="123">
        <f t="shared" ref="CB858" si="16697">T858/T870</f>
        <v>5.3810071687759982E-2</v>
      </c>
      <c r="CC858" s="124">
        <f t="shared" ref="CC858" si="16698">U858/U870</f>
        <v>2.3411647915287888E-2</v>
      </c>
      <c r="CD858" s="125">
        <f t="shared" ref="CD858" si="16699">V858/V870</f>
        <v>5.8090244854704667E-2</v>
      </c>
      <c r="CE858" s="126">
        <f t="shared" ref="CE858" si="16700">W858/W870</f>
        <v>3.512520101079715E-2</v>
      </c>
      <c r="CF858" s="123">
        <f t="shared" ref="CF858" si="16701">X858/X870</f>
        <v>4.7628355486056817E-2</v>
      </c>
      <c r="CG858" s="124">
        <f t="shared" ref="CG858" si="16702">Y858/Y870</f>
        <v>2.7196212519726461E-2</v>
      </c>
      <c r="CH858" s="125">
        <f t="shared" ref="CH858" si="16703">Z858/Z870</f>
        <v>4.7096260938743036E-2</v>
      </c>
      <c r="CI858" s="123">
        <f t="shared" ref="CI858" si="16704">AA858/AA870</f>
        <v>5.3885896103077841E-2</v>
      </c>
      <c r="CJ858" s="129">
        <f t="shared" ref="CJ858" si="16705">AB858/AB870</f>
        <v>4.6977896443898902E-2</v>
      </c>
      <c r="CK858" s="130">
        <f t="shared" ref="CK858" si="16706">AC858/AC870</f>
        <v>4.3687773258997906E-2</v>
      </c>
    </row>
    <row r="859" spans="1:89" x14ac:dyDescent="0.25">
      <c r="A859" s="131" t="s">
        <v>29</v>
      </c>
      <c r="B859" s="197">
        <v>1905</v>
      </c>
      <c r="C859" s="181">
        <v>3218</v>
      </c>
      <c r="D859" s="182">
        <v>1481</v>
      </c>
      <c r="E859" s="183">
        <v>1319</v>
      </c>
      <c r="F859" s="180">
        <v>1387</v>
      </c>
      <c r="G859" s="184">
        <v>1900</v>
      </c>
      <c r="H859" s="182">
        <v>2568</v>
      </c>
      <c r="I859" s="183">
        <v>3978</v>
      </c>
      <c r="J859" s="180">
        <v>867</v>
      </c>
      <c r="K859" s="181">
        <v>365</v>
      </c>
      <c r="L859" s="182">
        <v>2779</v>
      </c>
      <c r="M859" s="180">
        <v>1048</v>
      </c>
      <c r="N859" s="185">
        <v>3739</v>
      </c>
      <c r="O859" s="198">
        <v>2400</v>
      </c>
      <c r="P859" s="180">
        <v>1917</v>
      </c>
      <c r="Q859" s="181">
        <v>1457</v>
      </c>
      <c r="R859" s="182">
        <v>1970</v>
      </c>
      <c r="S859" s="183">
        <v>2572</v>
      </c>
      <c r="T859" s="180">
        <v>1395</v>
      </c>
      <c r="U859" s="184">
        <v>314</v>
      </c>
      <c r="V859" s="182">
        <v>3022</v>
      </c>
      <c r="W859" s="199">
        <v>2000</v>
      </c>
      <c r="X859" s="180">
        <v>1989</v>
      </c>
      <c r="Y859" s="184">
        <v>789</v>
      </c>
      <c r="Z859" s="182">
        <v>3595</v>
      </c>
      <c r="AA859" s="180">
        <v>4354</v>
      </c>
      <c r="AB859" s="162">
        <f t="shared" si="16346"/>
        <v>28614</v>
      </c>
      <c r="AC859" s="163">
        <f t="shared" si="16377"/>
        <v>25714</v>
      </c>
      <c r="BI859" s="131" t="s">
        <v>29</v>
      </c>
      <c r="BJ859" s="123">
        <f>B859/B870</f>
        <v>4.0354184760734636E-2</v>
      </c>
      <c r="BK859" s="124">
        <f t="shared" ref="BK859" si="16707">C859/C870</f>
        <v>7.765818813649307E-2</v>
      </c>
      <c r="BL859" s="125">
        <f t="shared" ref="BL859" si="16708">D859/D870</f>
        <v>5.9782828078956927E-2</v>
      </c>
      <c r="BM859" s="126">
        <f t="shared" ref="BM859" si="16709">E859/E870</f>
        <v>5.8847149103239044E-2</v>
      </c>
      <c r="BN859" s="123">
        <f t="shared" ref="BN859" si="16710">F859/F870</f>
        <v>4.5745382585751976E-2</v>
      </c>
      <c r="BO859" s="124">
        <f t="shared" ref="BO859" si="16711">G859/G870</f>
        <v>7.4404761904761904E-2</v>
      </c>
      <c r="BP859" s="125">
        <f t="shared" ref="BP859" si="16712">H859/H870</f>
        <v>5.1878787878787878E-2</v>
      </c>
      <c r="BQ859" s="126">
        <f t="shared" ref="BQ859" si="16713">I859/I870</f>
        <v>7.3292062790183507E-2</v>
      </c>
      <c r="BR859" s="123">
        <f t="shared" ref="BR859" si="16714">J859/J870</f>
        <v>9.5159697069476454E-2</v>
      </c>
      <c r="BS859" s="124">
        <f t="shared" ref="BS859" si="16715">K859/K870</f>
        <v>3.7313432835820892E-2</v>
      </c>
      <c r="BT859" s="125">
        <f t="shared" ref="BT859" si="16716">L859/L870</f>
        <v>9.0365167625922671E-2</v>
      </c>
      <c r="BU859" s="123">
        <f t="shared" ref="BU859" si="16717">M859/M870</f>
        <v>3.1223000148964695E-2</v>
      </c>
      <c r="BV859" s="127">
        <f t="shared" ref="BV859" si="16718">N859/N870</f>
        <v>7.483987189751802E-2</v>
      </c>
      <c r="BW859" s="128">
        <f t="shared" ref="BW859" si="16719">O859/O870</f>
        <v>4.5937410278495551E-2</v>
      </c>
      <c r="BX859" s="123">
        <f t="shared" ref="BX859" si="16720">P859/P870</f>
        <v>6.6096610695445299E-2</v>
      </c>
      <c r="BY859" s="124">
        <f t="shared" ref="BY859" si="16721">Q859/Q870</f>
        <v>4.8038245961094628E-2</v>
      </c>
      <c r="BZ859" s="125">
        <f t="shared" ref="BZ859" si="16722">R859/R870</f>
        <v>5.6102978868827251E-2</v>
      </c>
      <c r="CA859" s="126">
        <f t="shared" ref="CA859" si="16723">S859/S870</f>
        <v>6.7956034664975698E-2</v>
      </c>
      <c r="CB859" s="123">
        <f t="shared" ref="CB859" si="16724">T859/T870</f>
        <v>0.12346225329675192</v>
      </c>
      <c r="CC859" s="124">
        <f t="shared" ref="CC859" si="16725">U859/U870</f>
        <v>2.5976174718729317E-2</v>
      </c>
      <c r="CD859" s="125">
        <f t="shared" ref="CD859" si="16726">V859/V870</f>
        <v>8.4276869875620497E-2</v>
      </c>
      <c r="CE859" s="126">
        <f t="shared" ref="CE859" si="16727">W859/W870</f>
        <v>4.5945325063174822E-2</v>
      </c>
      <c r="CF859" s="123">
        <f t="shared" ref="CF859" si="16728">X859/X870</f>
        <v>6.4796716184519154E-2</v>
      </c>
      <c r="CG859" s="124">
        <f t="shared" ref="CG859" si="16729">Y859/Y870</f>
        <v>4.1504471330878485E-2</v>
      </c>
      <c r="CH859" s="125">
        <f t="shared" ref="CH859" si="16730">Z859/Z870</f>
        <v>5.7199681782020687E-2</v>
      </c>
      <c r="CI859" s="123">
        <f t="shared" ref="CI859" si="16731">AA859/AA870</f>
        <v>6.8582049585735438E-2</v>
      </c>
      <c r="CJ859" s="129">
        <f t="shared" ref="CJ859" si="16732">AB859/AB870</f>
        <v>6.409314494091084E-2</v>
      </c>
      <c r="CK859" s="130">
        <f t="shared" ref="CK859" si="16733">AC859/AC870</f>
        <v>5.771319812904558E-2</v>
      </c>
    </row>
    <row r="860" spans="1:89" x14ac:dyDescent="0.25">
      <c r="A860" s="139" t="s">
        <v>30</v>
      </c>
      <c r="B860" s="280">
        <v>2103</v>
      </c>
      <c r="C860" s="267">
        <v>4784</v>
      </c>
      <c r="D860" s="268">
        <v>1971</v>
      </c>
      <c r="E860" s="269">
        <v>1889</v>
      </c>
      <c r="F860" s="266">
        <v>1705</v>
      </c>
      <c r="G860" s="270">
        <v>2845</v>
      </c>
      <c r="H860" s="268">
        <v>2909</v>
      </c>
      <c r="I860" s="269">
        <v>5490</v>
      </c>
      <c r="J860" s="266">
        <v>1302</v>
      </c>
      <c r="K860" s="267">
        <v>388</v>
      </c>
      <c r="L860" s="268">
        <v>3973</v>
      </c>
      <c r="M860" s="266">
        <v>1156</v>
      </c>
      <c r="N860" s="271">
        <v>4989</v>
      </c>
      <c r="O860" s="281">
        <v>3023</v>
      </c>
      <c r="P860" s="266">
        <v>2739</v>
      </c>
      <c r="Q860" s="267">
        <v>2047</v>
      </c>
      <c r="R860" s="268">
        <v>2305</v>
      </c>
      <c r="S860" s="269">
        <v>3409</v>
      </c>
      <c r="T860" s="266">
        <v>1828</v>
      </c>
      <c r="U860" s="270">
        <v>375</v>
      </c>
      <c r="V860" s="268">
        <v>4195</v>
      </c>
      <c r="W860" s="282">
        <v>2378</v>
      </c>
      <c r="X860" s="266">
        <v>2986</v>
      </c>
      <c r="Y860" s="270">
        <v>1065</v>
      </c>
      <c r="Z860" s="268">
        <v>4012</v>
      </c>
      <c r="AA860" s="266">
        <v>5648</v>
      </c>
      <c r="AB860" s="162">
        <f t="shared" si="16346"/>
        <v>37017</v>
      </c>
      <c r="AC860" s="163">
        <f t="shared" si="16377"/>
        <v>34497</v>
      </c>
      <c r="BI860" s="139" t="s">
        <v>30</v>
      </c>
      <c r="BJ860" s="123">
        <f>B860/B870</f>
        <v>4.4548477979960602E-2</v>
      </c>
      <c r="BK860" s="124">
        <f t="shared" ref="BK860" si="16734">C860/C870</f>
        <v>0.1154495873352961</v>
      </c>
      <c r="BL860" s="125">
        <f t="shared" ref="BL860" si="16735">D860/D870</f>
        <v>7.956242683566786E-2</v>
      </c>
      <c r="BM860" s="126">
        <f t="shared" ref="BM860" si="16736">E860/E870</f>
        <v>8.4277683590613009E-2</v>
      </c>
      <c r="BN860" s="123">
        <f t="shared" ref="BN860" si="16737">F860/F870</f>
        <v>5.6233509234828498E-2</v>
      </c>
      <c r="BO860" s="124">
        <f t="shared" ref="BO860" si="16738">G860/G870</f>
        <v>0.11141134085213032</v>
      </c>
      <c r="BP860" s="125">
        <f t="shared" ref="BP860" si="16739">H860/H870</f>
        <v>5.8767676767676767E-2</v>
      </c>
      <c r="BQ860" s="126">
        <f t="shared" ref="BQ860" si="16740">I860/I870</f>
        <v>0.1011496794163166</v>
      </c>
      <c r="BR860" s="123">
        <f t="shared" ref="BR860" si="16741">J860/J870</f>
        <v>0.14290418175831412</v>
      </c>
      <c r="BS860" s="124">
        <f t="shared" ref="BS860" si="16742">K860/K870</f>
        <v>3.9664690247393171E-2</v>
      </c>
      <c r="BT860" s="125">
        <f t="shared" ref="BT860" si="16743">L860/L870</f>
        <v>0.12919064806685526</v>
      </c>
      <c r="BU860" s="123">
        <f t="shared" ref="BU860" si="16744">M860/M870</f>
        <v>3.4440637568896169E-2</v>
      </c>
      <c r="BV860" s="127">
        <f t="shared" ref="BV860" si="16745">N860/N870</f>
        <v>9.9859887910328266E-2</v>
      </c>
      <c r="BW860" s="128">
        <f t="shared" ref="BW860" si="16746">O860/O870</f>
        <v>5.786199636328835E-2</v>
      </c>
      <c r="BX860" s="123">
        <f t="shared" ref="BX860" si="16747">P860/P870</f>
        <v>9.4438506361410893E-2</v>
      </c>
      <c r="BY860" s="124">
        <f t="shared" ref="BY860" si="16748">Q860/Q870</f>
        <v>6.749093306956809E-2</v>
      </c>
      <c r="BZ860" s="125">
        <f t="shared" ref="BZ860" si="16749">R860/R870</f>
        <v>6.5643333143475535E-2</v>
      </c>
      <c r="CA860" s="126">
        <f t="shared" ref="CA860" si="16750">S860/S870</f>
        <v>9.0070809554005496E-2</v>
      </c>
      <c r="CB860" s="123">
        <f t="shared" ref="CB860" si="16751">T860/T870</f>
        <v>0.16178422869280468</v>
      </c>
      <c r="CC860" s="124">
        <f t="shared" ref="CC860" si="16752">U860/U870</f>
        <v>3.1022501654533421E-2</v>
      </c>
      <c r="CD860" s="125">
        <f t="shared" ref="CD860" si="16753">V860/V870</f>
        <v>0.11698923531708405</v>
      </c>
      <c r="CE860" s="126">
        <f t="shared" ref="CE860" si="16754">W860/W870</f>
        <v>5.4628991500114861E-2</v>
      </c>
      <c r="CF860" s="123">
        <f t="shared" ref="CF860" si="16755">X860/X870</f>
        <v>9.7276518113109195E-2</v>
      </c>
      <c r="CG860" s="124">
        <f t="shared" ref="CG860" si="16756">Y860/Y870</f>
        <v>5.6023145712782746E-2</v>
      </c>
      <c r="CH860" s="125">
        <f t="shared" ref="CH860" si="16757">Z860/Z870</f>
        <v>6.3834526650755771E-2</v>
      </c>
      <c r="CI860" s="123">
        <f t="shared" ref="CI860" si="16758">AA860/AA870</f>
        <v>8.8964496109378441E-2</v>
      </c>
      <c r="CJ860" s="129">
        <f t="shared" ref="CJ860" si="16759">AB860/AB870</f>
        <v>8.2915214450188596E-2</v>
      </c>
      <c r="CK860" s="130">
        <f t="shared" ref="CK860" si="16760">AC860/AC870</f>
        <v>7.742600123892375E-2</v>
      </c>
    </row>
    <row r="861" spans="1:89" x14ac:dyDescent="0.25">
      <c r="A861" s="131" t="s">
        <v>31</v>
      </c>
      <c r="B861" s="283">
        <v>2074</v>
      </c>
      <c r="C861" s="274">
        <v>4843</v>
      </c>
      <c r="D861" s="275">
        <v>1471</v>
      </c>
      <c r="E861" s="276">
        <v>1877</v>
      </c>
      <c r="F861" s="273">
        <v>1307</v>
      </c>
      <c r="G861" s="277">
        <v>2815</v>
      </c>
      <c r="H861" s="275">
        <v>2973</v>
      </c>
      <c r="I861" s="276">
        <v>5924</v>
      </c>
      <c r="J861" s="273">
        <v>984</v>
      </c>
      <c r="K861" s="274">
        <v>335</v>
      </c>
      <c r="L861" s="275">
        <v>4129</v>
      </c>
      <c r="M861" s="273">
        <v>1081</v>
      </c>
      <c r="N861" s="278">
        <v>4779</v>
      </c>
      <c r="O861" s="284">
        <v>3026</v>
      </c>
      <c r="P861" s="273">
        <v>2803</v>
      </c>
      <c r="Q861" s="274">
        <v>2635</v>
      </c>
      <c r="R861" s="275">
        <v>2457</v>
      </c>
      <c r="S861" s="276">
        <v>3991</v>
      </c>
      <c r="T861" s="273">
        <v>1855</v>
      </c>
      <c r="U861" s="277">
        <v>351</v>
      </c>
      <c r="V861" s="275">
        <v>4381</v>
      </c>
      <c r="W861" s="285">
        <v>2487</v>
      </c>
      <c r="X861" s="273">
        <v>2830</v>
      </c>
      <c r="Y861" s="277">
        <v>1126</v>
      </c>
      <c r="Z861" s="275">
        <v>4163</v>
      </c>
      <c r="AA861" s="273">
        <v>6555</v>
      </c>
      <c r="AB861" s="162">
        <f t="shared" si="16346"/>
        <v>36206</v>
      </c>
      <c r="AC861" s="163">
        <f t="shared" si="16377"/>
        <v>37046</v>
      </c>
      <c r="BI861" s="131" t="s">
        <v>31</v>
      </c>
      <c r="BJ861" s="123">
        <f>B861/B870</f>
        <v>4.3934162306437603E-2</v>
      </c>
      <c r="BK861" s="124">
        <f t="shared" ref="BK861" si="16761">C861/C870</f>
        <v>0.11687340122592789</v>
      </c>
      <c r="BL861" s="125">
        <f t="shared" ref="BL861" si="16762">D861/D870</f>
        <v>5.9379162798207728E-2</v>
      </c>
      <c r="BM861" s="126">
        <f t="shared" ref="BM861" si="16763">E861/E870</f>
        <v>8.3742303917194616E-2</v>
      </c>
      <c r="BN861" s="123">
        <f t="shared" ref="BN861" si="16764">F861/F870</f>
        <v>4.3106860158311347E-2</v>
      </c>
      <c r="BO861" s="124">
        <f t="shared" ref="BO861" si="16765">G861/G870</f>
        <v>0.11023652882205513</v>
      </c>
      <c r="BP861" s="125">
        <f t="shared" ref="BP861" si="16766">H861/H870</f>
        <v>6.0060606060606057E-2</v>
      </c>
      <c r="BQ861" s="126">
        <f t="shared" ref="BQ861" si="16767">I861/I870</f>
        <v>0.10914584715159555</v>
      </c>
      <c r="BR861" s="123">
        <f t="shared" ref="BR861" si="16768">J861/J870</f>
        <v>0.1080013170892328</v>
      </c>
      <c r="BS861" s="124">
        <f t="shared" ref="BS861" si="16769">K861/K870</f>
        <v>3.4246575342465752E-2</v>
      </c>
      <c r="BT861" s="125">
        <f t="shared" ref="BT861" si="16770">L861/L870</f>
        <v>0.13426332390335902</v>
      </c>
      <c r="BU861" s="123">
        <f t="shared" ref="BU861" si="16771">M861/M870</f>
        <v>3.2206167138388204E-2</v>
      </c>
      <c r="BV861" s="127">
        <f t="shared" ref="BV861" si="16772">N861/N870</f>
        <v>9.5656525220176147E-2</v>
      </c>
      <c r="BW861" s="128">
        <f t="shared" ref="BW861" si="16773">O861/O870</f>
        <v>5.791941812613647E-2</v>
      </c>
      <c r="BX861" s="123">
        <f t="shared" ref="BX861" si="16774">P861/P870</f>
        <v>9.6645174637106507E-2</v>
      </c>
      <c r="BY861" s="124">
        <f t="shared" ref="BY861" si="16775">Q861/Q870</f>
        <v>8.6877678865809424E-2</v>
      </c>
      <c r="BZ861" s="125">
        <f t="shared" ref="BZ861" si="16776">R861/R870</f>
        <v>6.9972090903912973E-2</v>
      </c>
      <c r="CA861" s="126">
        <f t="shared" ref="CA861" si="16777">S861/S870</f>
        <v>0.10544810822236314</v>
      </c>
      <c r="CB861" s="123">
        <f t="shared" ref="CB861" si="16778">T861/T870</f>
        <v>0.16417382069209666</v>
      </c>
      <c r="CC861" s="124">
        <f t="shared" ref="CC861" si="16779">U861/U870</f>
        <v>2.9037061548643283E-2</v>
      </c>
      <c r="CD861" s="125">
        <f t="shared" ref="CD861" si="16780">V861/V870</f>
        <v>0.12217636231803224</v>
      </c>
      <c r="CE861" s="126">
        <f t="shared" ref="CE861" si="16781">W861/W870</f>
        <v>5.7133011716057891E-2</v>
      </c>
      <c r="CF861" s="123">
        <f t="shared" ref="CF861" si="16782">X861/X870</f>
        <v>9.2194422726088091E-2</v>
      </c>
      <c r="CG861" s="124">
        <f t="shared" ref="CG861" si="16783">Y861/Y870</f>
        <v>5.9231983166754341E-2</v>
      </c>
      <c r="CH861" s="125">
        <f t="shared" ref="CH861" si="16784">Z861/Z870</f>
        <v>6.6237072394590299E-2</v>
      </c>
      <c r="CI861" s="123">
        <f t="shared" ref="CI861" si="16785">AA861/AA870</f>
        <v>0.10325111048105094</v>
      </c>
      <c r="CJ861" s="129">
        <f t="shared" ref="CJ861" si="16786">AB861/AB870</f>
        <v>8.1098637231097295E-2</v>
      </c>
      <c r="CK861" s="130">
        <f t="shared" ref="CK861" si="16787">AC861/AC870</f>
        <v>8.3147045885067383E-2</v>
      </c>
    </row>
    <row r="862" spans="1:89" x14ac:dyDescent="0.25">
      <c r="A862" s="139" t="s">
        <v>32</v>
      </c>
      <c r="B862" s="194">
        <v>2366</v>
      </c>
      <c r="C862" s="188">
        <v>4459</v>
      </c>
      <c r="D862" s="189">
        <v>1149</v>
      </c>
      <c r="E862" s="190">
        <v>1818</v>
      </c>
      <c r="F862" s="187">
        <v>1089</v>
      </c>
      <c r="G862" s="191">
        <v>2633</v>
      </c>
      <c r="H862" s="189">
        <v>2836</v>
      </c>
      <c r="I862" s="190">
        <v>5440</v>
      </c>
      <c r="J862" s="187">
        <v>665</v>
      </c>
      <c r="K862" s="188">
        <v>308</v>
      </c>
      <c r="L862" s="189">
        <v>3040</v>
      </c>
      <c r="M862" s="187">
        <v>1092</v>
      </c>
      <c r="N862" s="192">
        <v>3896</v>
      </c>
      <c r="O862" s="195">
        <v>2736</v>
      </c>
      <c r="P862" s="187">
        <v>1915</v>
      </c>
      <c r="Q862" s="188">
        <v>2218</v>
      </c>
      <c r="R862" s="189">
        <v>2072</v>
      </c>
      <c r="S862" s="190">
        <v>3090</v>
      </c>
      <c r="T862" s="187">
        <v>1094</v>
      </c>
      <c r="U862" s="191">
        <v>284</v>
      </c>
      <c r="V862" s="189">
        <v>4169</v>
      </c>
      <c r="W862" s="196">
        <v>2220</v>
      </c>
      <c r="X862" s="187">
        <v>2057</v>
      </c>
      <c r="Y862" s="191">
        <v>835</v>
      </c>
      <c r="Z862" s="189">
        <v>3561</v>
      </c>
      <c r="AA862" s="187">
        <v>4939</v>
      </c>
      <c r="AB862" s="162">
        <f t="shared" si="16346"/>
        <v>29909</v>
      </c>
      <c r="AC862" s="163">
        <f t="shared" si="16377"/>
        <v>32072</v>
      </c>
      <c r="BI862" s="139" t="s">
        <v>32</v>
      </c>
      <c r="BJ862" s="123">
        <f>B862/B870</f>
        <v>5.0119685639841552E-2</v>
      </c>
      <c r="BK862" s="124">
        <f t="shared" ref="BK862" si="16788">C862/C870</f>
        <v>0.10760654471740914</v>
      </c>
      <c r="BL862" s="125">
        <f t="shared" ref="BL862" si="16789">D862/D870</f>
        <v>4.6381140758083396E-2</v>
      </c>
      <c r="BM862" s="126">
        <f t="shared" ref="BM862" si="16790">E862/E870</f>
        <v>8.1110020522887474E-2</v>
      </c>
      <c r="BN862" s="123">
        <f t="shared" ref="BN862" si="16791">F862/F870</f>
        <v>3.5916886543535621E-2</v>
      </c>
      <c r="BO862" s="124">
        <f t="shared" ref="BO862" si="16792">G862/G870</f>
        <v>0.103109335839599</v>
      </c>
      <c r="BP862" s="125">
        <f t="shared" ref="BP862" si="16793">H862/H870</f>
        <v>5.7292929292929291E-2</v>
      </c>
      <c r="BQ862" s="126">
        <f t="shared" ref="BQ862" si="16794">I862/I870</f>
        <v>0.10022846193529368</v>
      </c>
      <c r="BR862" s="123">
        <f t="shared" ref="BR862" si="16795">J862/J870</f>
        <v>7.2988694984085167E-2</v>
      </c>
      <c r="BS862" s="124">
        <f t="shared" ref="BS862" si="16796">K862/K870</f>
        <v>3.1486403598446122E-2</v>
      </c>
      <c r="BT862" s="125">
        <f t="shared" ref="BT862" si="16797">L862/L870</f>
        <v>9.8852144506227035E-2</v>
      </c>
      <c r="BU862" s="123">
        <f t="shared" ref="BU862" si="16798">M862/M870</f>
        <v>3.2533889468196041E-2</v>
      </c>
      <c r="BV862" s="127">
        <f t="shared" ref="BV862" si="16799">N862/N870</f>
        <v>7.7982385908726984E-2</v>
      </c>
      <c r="BW862" s="128">
        <f t="shared" ref="BW862" si="16800">O862/O870</f>
        <v>5.236864771748493E-2</v>
      </c>
      <c r="BX862" s="123">
        <f t="shared" ref="BX862" si="16801">P862/P870</f>
        <v>6.6027652311829804E-2</v>
      </c>
      <c r="BY862" s="124">
        <f t="shared" ref="BY862" si="16802">Q862/Q870</f>
        <v>7.3128915265413777E-2</v>
      </c>
      <c r="BZ862" s="125">
        <f t="shared" ref="BZ862" si="16803">R862/R870</f>
        <v>5.9007803155436578E-2</v>
      </c>
      <c r="CA862" s="126">
        <f t="shared" ref="CA862" si="16804">S862/S870</f>
        <v>8.1642358909321491E-2</v>
      </c>
      <c r="CB862" s="123">
        <f t="shared" ref="CB862" si="16805">T862/T870</f>
        <v>9.6822727675015485E-2</v>
      </c>
      <c r="CC862" s="124">
        <f t="shared" ref="CC862" si="16806">U862/U870</f>
        <v>2.3494374586366645E-2</v>
      </c>
      <c r="CD862" s="125">
        <f t="shared" ref="CD862" si="16807">V862/V870</f>
        <v>0.11626415304813431</v>
      </c>
      <c r="CE862" s="126">
        <f t="shared" ref="CE862" si="16808">W862/W870</f>
        <v>5.0999310820124051E-2</v>
      </c>
      <c r="CF862" s="123">
        <f t="shared" ref="CF862" si="16809">X862/X870</f>
        <v>6.7011988532707845E-2</v>
      </c>
      <c r="CG862" s="124">
        <f t="shared" ref="CG862" si="16810">Y862/Y870</f>
        <v>4.3924250394529192E-2</v>
      </c>
      <c r="CH862" s="125">
        <f t="shared" ref="CH862" si="16811">Z862/Z870</f>
        <v>5.6658711217183771E-2</v>
      </c>
      <c r="CI862" s="123">
        <f t="shared" ref="CI862" si="16812">AA862/AA870</f>
        <v>7.7796679582900166E-2</v>
      </c>
      <c r="CJ862" s="129">
        <f t="shared" ref="CJ862" si="16813">AB862/AB870</f>
        <v>6.6993844692727414E-2</v>
      </c>
      <c r="CK862" s="130">
        <f t="shared" ref="CK862" si="16814">AC862/AC870</f>
        <v>7.1983265551635284E-2</v>
      </c>
    </row>
    <row r="863" spans="1:89" x14ac:dyDescent="0.25">
      <c r="A863" s="131" t="s">
        <v>33</v>
      </c>
      <c r="B863" s="197">
        <v>2612</v>
      </c>
      <c r="C863" s="181">
        <v>3075</v>
      </c>
      <c r="D863" s="182">
        <v>1053</v>
      </c>
      <c r="E863" s="183">
        <v>1540</v>
      </c>
      <c r="F863" s="180">
        <v>977</v>
      </c>
      <c r="G863" s="184">
        <v>1987</v>
      </c>
      <c r="H863" s="182">
        <v>2701</v>
      </c>
      <c r="I863" s="183">
        <v>4032</v>
      </c>
      <c r="J863" s="180">
        <v>598</v>
      </c>
      <c r="K863" s="181">
        <v>221</v>
      </c>
      <c r="L863" s="182">
        <v>2280</v>
      </c>
      <c r="M863" s="180">
        <v>1455</v>
      </c>
      <c r="N863" s="185">
        <v>3002</v>
      </c>
      <c r="O863" s="198">
        <v>2703</v>
      </c>
      <c r="P863" s="180">
        <v>1383</v>
      </c>
      <c r="Q863" s="181">
        <v>1947</v>
      </c>
      <c r="R863" s="182">
        <v>1611</v>
      </c>
      <c r="S863" s="183">
        <v>2412</v>
      </c>
      <c r="T863" s="180">
        <v>685</v>
      </c>
      <c r="U863" s="184">
        <v>351</v>
      </c>
      <c r="V863" s="182">
        <v>3202</v>
      </c>
      <c r="W863" s="199">
        <v>2091</v>
      </c>
      <c r="X863" s="180">
        <v>1331</v>
      </c>
      <c r="Y863" s="184">
        <v>920</v>
      </c>
      <c r="Z863" s="182">
        <v>3026</v>
      </c>
      <c r="AA863" s="180">
        <v>3987</v>
      </c>
      <c r="AB863" s="162">
        <f t="shared" si="16346"/>
        <v>24461</v>
      </c>
      <c r="AC863" s="163">
        <f t="shared" si="16377"/>
        <v>26721</v>
      </c>
      <c r="BI863" s="131" t="s">
        <v>33</v>
      </c>
      <c r="BJ863" s="123">
        <f>B863/B870</f>
        <v>5.5330777215243501E-2</v>
      </c>
      <c r="BK863" s="124">
        <f t="shared" ref="BK863" si="16815">C863/C870</f>
        <v>7.4207249384622809E-2</v>
      </c>
      <c r="BL863" s="125">
        <f t="shared" ref="BL863" si="16816">D863/D870</f>
        <v>4.2505954062891052E-2</v>
      </c>
      <c r="BM863" s="126">
        <f t="shared" ref="BM863" si="16817">E863/E870</f>
        <v>6.8707058088694567E-2</v>
      </c>
      <c r="BN863" s="123">
        <f t="shared" ref="BN863" si="16818">F863/F870</f>
        <v>3.2222955145118734E-2</v>
      </c>
      <c r="BO863" s="124">
        <f t="shared" ref="BO863" si="16819">G863/G870</f>
        <v>7.7811716791979943E-2</v>
      </c>
      <c r="BP863" s="125">
        <f t="shared" ref="BP863" si="16820">H863/H870</f>
        <v>5.4565656565656567E-2</v>
      </c>
      <c r="BQ863" s="126">
        <f t="shared" ref="BQ863" si="16821">I863/I870</f>
        <v>7.4286977669688253E-2</v>
      </c>
      <c r="BR863" s="123">
        <f t="shared" ref="BR863" si="16822">J863/J870</f>
        <v>6.5634946767643504E-2</v>
      </c>
      <c r="BS863" s="124">
        <f t="shared" ref="BS863" si="16823">K863/K870</f>
        <v>2.2592516867716215E-2</v>
      </c>
      <c r="BT863" s="125">
        <f t="shared" ref="BT863" si="16824">L863/L870</f>
        <v>7.4139108379670277E-2</v>
      </c>
      <c r="BU863" s="123">
        <f t="shared" ref="BU863" si="16825">M863/M870</f>
        <v>4.3348726351854612E-2</v>
      </c>
      <c r="BV863" s="127">
        <f t="shared" ref="BV863" si="16826">N863/N870</f>
        <v>6.0088070456365092E-2</v>
      </c>
      <c r="BW863" s="128">
        <f t="shared" ref="BW863" si="16827">O863/O870</f>
        <v>5.173700832615561E-2</v>
      </c>
      <c r="BX863" s="123">
        <f t="shared" ref="BX863" si="16828">P863/P870</f>
        <v>4.7684722270109989E-2</v>
      </c>
      <c r="BY863" s="124">
        <f t="shared" ref="BY863" si="16829">Q863/Q870</f>
        <v>6.419386745796242E-2</v>
      </c>
      <c r="BZ863" s="125">
        <f t="shared" ref="BZ863" si="16830">R863/R870</f>
        <v>4.5879136526741471E-2</v>
      </c>
      <c r="CA863" s="126">
        <f t="shared" ref="CA863" si="16831">S863/S870</f>
        <v>6.3728598604946105E-2</v>
      </c>
      <c r="CB863" s="123">
        <f t="shared" ref="CB863" si="16832">T863/T870</f>
        <v>6.062483405611116E-2</v>
      </c>
      <c r="CC863" s="124">
        <f t="shared" ref="CC863" si="16833">U863/U870</f>
        <v>2.9037061548643283E-2</v>
      </c>
      <c r="CD863" s="125">
        <f t="shared" ref="CD863" si="16834">V863/V870</f>
        <v>8.9296670199118744E-2</v>
      </c>
      <c r="CE863" s="126">
        <f t="shared" ref="CE863" si="16835">W863/W870</f>
        <v>4.8035837353549278E-2</v>
      </c>
      <c r="CF863" s="123">
        <f t="shared" ref="CF863" si="16836">X863/X870</f>
        <v>4.336069846234037E-2</v>
      </c>
      <c r="CG863" s="124">
        <f t="shared" ref="CG863" si="16837">Y863/Y870</f>
        <v>4.8395581273014202E-2</v>
      </c>
      <c r="CH863" s="125">
        <f t="shared" ref="CH863" si="16838">Z863/Z870</f>
        <v>4.8146380270485283E-2</v>
      </c>
      <c r="CI863" s="123">
        <f t="shared" ref="CI863" si="16839">AA863/AA870</f>
        <v>6.2801247519138084E-2</v>
      </c>
      <c r="CJ863" s="129">
        <f t="shared" ref="CJ863" si="16840">AB863/AB870</f>
        <v>5.4790746431803317E-2</v>
      </c>
      <c r="CK863" s="130">
        <f t="shared" ref="CK863" si="16841">AC863/AC870</f>
        <v>5.9973336206200004E-2</v>
      </c>
    </row>
    <row r="864" spans="1:89" x14ac:dyDescent="0.25">
      <c r="A864" s="139" t="s">
        <v>34</v>
      </c>
      <c r="B864" s="194">
        <v>1041</v>
      </c>
      <c r="C864" s="188">
        <v>2167</v>
      </c>
      <c r="D864" s="189">
        <v>458</v>
      </c>
      <c r="E864" s="190">
        <v>1168</v>
      </c>
      <c r="F864" s="187">
        <v>449</v>
      </c>
      <c r="G864" s="191">
        <v>1479</v>
      </c>
      <c r="H864" s="189">
        <v>1425</v>
      </c>
      <c r="I864" s="190">
        <v>2672</v>
      </c>
      <c r="J864" s="187">
        <v>436</v>
      </c>
      <c r="K864" s="188">
        <v>124</v>
      </c>
      <c r="L864" s="189">
        <v>1456</v>
      </c>
      <c r="M864" s="187">
        <v>934</v>
      </c>
      <c r="N864" s="192">
        <v>2421</v>
      </c>
      <c r="O864" s="195">
        <v>2302</v>
      </c>
      <c r="P864" s="187">
        <v>862</v>
      </c>
      <c r="Q864" s="188">
        <v>1496</v>
      </c>
      <c r="R864" s="189">
        <v>1156</v>
      </c>
      <c r="S864" s="190">
        <v>1848</v>
      </c>
      <c r="T864" s="187">
        <v>435</v>
      </c>
      <c r="U864" s="191">
        <v>321</v>
      </c>
      <c r="V864" s="189">
        <v>2209</v>
      </c>
      <c r="W864" s="196">
        <v>1560</v>
      </c>
      <c r="X864" s="187">
        <v>882</v>
      </c>
      <c r="Y864" s="191">
        <v>713</v>
      </c>
      <c r="Z864" s="189">
        <v>2274</v>
      </c>
      <c r="AA864" s="187">
        <v>2828</v>
      </c>
      <c r="AB864" s="162">
        <f t="shared" si="16346"/>
        <v>15504</v>
      </c>
      <c r="AC864" s="163">
        <f t="shared" si="16377"/>
        <v>19612</v>
      </c>
      <c r="BI864" s="139" t="s">
        <v>34</v>
      </c>
      <c r="BJ864" s="123">
        <f>B864/B870</f>
        <v>2.2051814349566802E-2</v>
      </c>
      <c r="BK864" s="124">
        <f t="shared" ref="BK864" si="16842">C864/C870</f>
        <v>5.2294994932187845E-2</v>
      </c>
      <c r="BL864" s="125">
        <f t="shared" ref="BL864" si="16843">D864/D870</f>
        <v>1.8487869858313487E-2</v>
      </c>
      <c r="BM864" s="126">
        <f t="shared" ref="BM864" si="16844">E864/E870</f>
        <v>5.211028821272419E-2</v>
      </c>
      <c r="BN864" s="123">
        <f t="shared" ref="BN864" si="16845">F864/F870</f>
        <v>1.4808707124010554E-2</v>
      </c>
      <c r="BO864" s="124">
        <f t="shared" ref="BO864" si="16846">G864/G870</f>
        <v>5.7918233082706765E-2</v>
      </c>
      <c r="BP864" s="125">
        <f t="shared" ref="BP864" si="16847">H864/H870</f>
        <v>2.8787878787878789E-2</v>
      </c>
      <c r="BQ864" s="126">
        <f t="shared" ref="BQ864" si="16848">I864/I870</f>
        <v>4.9229862185864837E-2</v>
      </c>
      <c r="BR864" s="123">
        <f t="shared" ref="BR864" si="16849">J864/J870</f>
        <v>4.785424212490396E-2</v>
      </c>
      <c r="BS864" s="124">
        <f t="shared" ref="BS864" si="16850">K864/K870</f>
        <v>1.267634430586792E-2</v>
      </c>
      <c r="BT864" s="125">
        <f t="shared" ref="BT864" si="16851">L864/L870</f>
        <v>4.7344974474035052E-2</v>
      </c>
      <c r="BU864" s="123">
        <f t="shared" ref="BU864" si="16852">M864/M870</f>
        <v>2.7826605094592581E-2</v>
      </c>
      <c r="BV864" s="127">
        <f t="shared" ref="BV864" si="16853">N864/N870</f>
        <v>4.845876701361089E-2</v>
      </c>
      <c r="BW864" s="128">
        <f t="shared" ref="BW864" si="16854">O864/O870</f>
        <v>4.4061632692123646E-2</v>
      </c>
      <c r="BX864" s="123">
        <f t="shared" ref="BX864" si="16855">P864/P870</f>
        <v>2.9721063338275351E-2</v>
      </c>
      <c r="BY864" s="124">
        <f t="shared" ref="BY864" si="16856">Q864/Q870</f>
        <v>4.9324101549620837E-2</v>
      </c>
      <c r="BZ864" s="125">
        <f t="shared" ref="BZ864" si="16857">R864/R870</f>
        <v>3.2921341914905734E-2</v>
      </c>
      <c r="CA864" s="126">
        <f t="shared" ref="CA864" si="16858">S864/S870</f>
        <v>4.8826886493341791E-2</v>
      </c>
      <c r="CB864" s="123">
        <f t="shared" ref="CB864" si="16859">T864/T870</f>
        <v>3.8498982210815116E-2</v>
      </c>
      <c r="CC864" s="124">
        <f t="shared" ref="CC864" si="16860">U864/U870</f>
        <v>2.6555261416280607E-2</v>
      </c>
      <c r="CD864" s="125">
        <f t="shared" ref="CD864" si="16861">V864/V870</f>
        <v>6.1604105081153437E-2</v>
      </c>
      <c r="CE864" s="126">
        <f t="shared" ref="CE864" si="16862">W864/W870</f>
        <v>3.5837353549276363E-2</v>
      </c>
      <c r="CF864" s="123">
        <f t="shared" ref="CF864" si="16863">X864/X870</f>
        <v>2.8733385457388586E-2</v>
      </c>
      <c r="CG864" s="124">
        <f t="shared" ref="CG864" si="16864">Y864/Y870</f>
        <v>3.7506575486586008E-2</v>
      </c>
      <c r="CH864" s="125">
        <f t="shared" ref="CH864" si="16865">Z864/Z870</f>
        <v>3.6181384248210026E-2</v>
      </c>
      <c r="CI864" s="123">
        <f t="shared" ref="CI864" si="16866">AA864/AA870</f>
        <v>4.4545254071763851E-2</v>
      </c>
      <c r="CJ864" s="129">
        <f t="shared" ref="CJ864" si="16867">AB864/AB870</f>
        <v>3.4727759808621014E-2</v>
      </c>
      <c r="CK864" s="130">
        <f t="shared" ref="CK864" si="16868">AC864/AC870</f>
        <v>4.401770404086653E-2</v>
      </c>
    </row>
    <row r="865" spans="1:89" x14ac:dyDescent="0.25">
      <c r="A865" s="131" t="s">
        <v>35</v>
      </c>
      <c r="B865" s="197">
        <v>0</v>
      </c>
      <c r="C865" s="181">
        <v>1000</v>
      </c>
      <c r="D865" s="182">
        <v>10</v>
      </c>
      <c r="E865" s="183">
        <v>610</v>
      </c>
      <c r="F865" s="180">
        <v>13</v>
      </c>
      <c r="G865" s="184">
        <v>699</v>
      </c>
      <c r="H865" s="182">
        <v>101</v>
      </c>
      <c r="I865" s="183">
        <v>974</v>
      </c>
      <c r="J865" s="180">
        <v>79</v>
      </c>
      <c r="K865" s="181">
        <v>31</v>
      </c>
      <c r="L865" s="182">
        <v>525</v>
      </c>
      <c r="M865" s="180">
        <v>181</v>
      </c>
      <c r="N865" s="185">
        <v>459</v>
      </c>
      <c r="O865" s="198">
        <v>303</v>
      </c>
      <c r="P865" s="180">
        <v>182</v>
      </c>
      <c r="Q865" s="181">
        <v>226</v>
      </c>
      <c r="R865" s="182">
        <v>189</v>
      </c>
      <c r="S865" s="183">
        <v>157</v>
      </c>
      <c r="T865" s="180">
        <v>45</v>
      </c>
      <c r="U865" s="184">
        <v>8</v>
      </c>
      <c r="V865" s="182">
        <v>386</v>
      </c>
      <c r="W865" s="199">
        <v>50</v>
      </c>
      <c r="X865" s="180">
        <v>86</v>
      </c>
      <c r="Y865" s="184">
        <v>16</v>
      </c>
      <c r="Z865" s="182">
        <v>56</v>
      </c>
      <c r="AA865" s="180">
        <v>65</v>
      </c>
      <c r="AB865" s="162">
        <f t="shared" si="16346"/>
        <v>2131</v>
      </c>
      <c r="AC865" s="163">
        <f t="shared" si="16377"/>
        <v>4320</v>
      </c>
      <c r="BI865" s="131" t="s">
        <v>35</v>
      </c>
      <c r="BJ865" s="123">
        <f>B865/B870</f>
        <v>0</v>
      </c>
      <c r="BK865" s="124">
        <f t="shared" ref="BK865" si="16869">C865/C870</f>
        <v>2.413243882426758E-2</v>
      </c>
      <c r="BL865" s="125">
        <f t="shared" ref="BL865" si="16870">D865/D870</f>
        <v>4.0366528074920274E-4</v>
      </c>
      <c r="BM865" s="126">
        <f t="shared" ref="BM865" si="16871">E865/E870</f>
        <v>2.7215133398768628E-2</v>
      </c>
      <c r="BN865" s="123">
        <f t="shared" ref="BN865" si="16872">F865/F870</f>
        <v>4.2875989445910289E-4</v>
      </c>
      <c r="BO865" s="124">
        <f t="shared" ref="BO865" si="16873">G865/G870</f>
        <v>2.7373120300751879E-2</v>
      </c>
      <c r="BP865" s="125">
        <f t="shared" ref="BP865" si="16874">H865/H870</f>
        <v>2.0404040404040404E-3</v>
      </c>
      <c r="BQ865" s="126">
        <f t="shared" ref="BQ865" si="16875">I865/I870</f>
        <v>1.794531653032648E-2</v>
      </c>
      <c r="BR865" s="123">
        <f t="shared" ref="BR865" si="16876">J865/J870</f>
        <v>8.6708374492371863E-3</v>
      </c>
      <c r="BS865" s="124">
        <f t="shared" ref="BS865" si="16877">K865/K870</f>
        <v>3.1690860764669801E-3</v>
      </c>
      <c r="BT865" s="125">
        <f t="shared" ref="BT865" si="16878">L865/L870</f>
        <v>1.7071505219003025E-2</v>
      </c>
      <c r="BU865" s="123">
        <f t="shared" ref="BU865" si="16879">M865/M870</f>
        <v>5.3925219722925667E-3</v>
      </c>
      <c r="BV865" s="127">
        <f t="shared" ref="BV865" si="16880">N865/N870</f>
        <v>9.1873498799039232E-3</v>
      </c>
      <c r="BW865" s="128">
        <f t="shared" ref="BW865" si="16881">O865/O870</f>
        <v>5.799598047660063E-3</v>
      </c>
      <c r="BX865" s="123">
        <f t="shared" ref="BX865" si="16882">P865/P870</f>
        <v>6.2752129090094125E-3</v>
      </c>
      <c r="BY865" s="124">
        <f t="shared" ref="BY865" si="16883">Q865/Q870</f>
        <v>7.4513682822288166E-3</v>
      </c>
      <c r="BZ865" s="125">
        <f t="shared" ref="BZ865" si="16884">R865/R870</f>
        <v>5.3824685310702282E-3</v>
      </c>
      <c r="CA865" s="126">
        <f t="shared" ref="CA865" si="16885">S865/S870</f>
        <v>4.1481716339040369E-3</v>
      </c>
      <c r="CB865" s="123">
        <f t="shared" ref="CB865" si="16886">T865/T870</f>
        <v>3.9826533321532876E-3</v>
      </c>
      <c r="CC865" s="124">
        <f t="shared" ref="CC865" si="16887">U865/U870</f>
        <v>6.6181336863004633E-4</v>
      </c>
      <c r="CD865" s="125">
        <f t="shared" ref="CD865" si="16888">V865/V870</f>
        <v>1.0764682915946233E-2</v>
      </c>
      <c r="CE865" s="126">
        <f t="shared" ref="CE865" si="16889">W865/W870</f>
        <v>1.1486331265793705E-3</v>
      </c>
      <c r="CF865" s="123">
        <f t="shared" ref="CF865" si="16890">X865/X870</f>
        <v>2.8016679697680479E-3</v>
      </c>
      <c r="CG865" s="124">
        <f t="shared" ref="CG865" si="16891">Y865/Y870</f>
        <v>8.4166228300894264E-4</v>
      </c>
      <c r="CH865" s="125">
        <f t="shared" ref="CH865" si="16892">Z865/Z870</f>
        <v>8.9101034208432779E-4</v>
      </c>
      <c r="CI865" s="123">
        <f t="shared" ref="CI865" si="16893">AA865/AA870</f>
        <v>1.0238477774627476E-3</v>
      </c>
      <c r="CJ865" s="129">
        <f t="shared" ref="CJ865" si="16894">AB865/AB870</f>
        <v>4.7732750356147694E-3</v>
      </c>
      <c r="CK865" s="130">
        <f t="shared" ref="CK865" si="16895">AC865/AC870</f>
        <v>9.6959250181798597E-3</v>
      </c>
    </row>
    <row r="866" spans="1:89" x14ac:dyDescent="0.25">
      <c r="A866" s="139" t="s">
        <v>36</v>
      </c>
      <c r="B866" s="194"/>
      <c r="C866" s="188"/>
      <c r="D866" s="189"/>
      <c r="E866" s="190"/>
      <c r="F866" s="187"/>
      <c r="G866" s="191"/>
      <c r="H866" s="189"/>
      <c r="I866" s="190"/>
      <c r="J866" s="187"/>
      <c r="K866" s="191"/>
      <c r="L866" s="189"/>
      <c r="M866" s="187"/>
      <c r="N866" s="192"/>
      <c r="O866" s="195"/>
      <c r="P866" s="187"/>
      <c r="Q866" s="191"/>
      <c r="R866" s="189"/>
      <c r="S866" s="190"/>
      <c r="T866" s="187"/>
      <c r="U866" s="191"/>
      <c r="V866" s="189"/>
      <c r="W866" s="190"/>
      <c r="X866" s="187"/>
      <c r="Y866" s="191"/>
      <c r="Z866" s="189"/>
      <c r="AA866" s="187"/>
      <c r="AB866" s="162">
        <f t="shared" si="16346"/>
        <v>0</v>
      </c>
      <c r="AC866" s="163">
        <f t="shared" si="16377"/>
        <v>0</v>
      </c>
      <c r="BI866" s="139" t="s">
        <v>36</v>
      </c>
      <c r="BJ866" s="123">
        <f>B866/B870</f>
        <v>0</v>
      </c>
      <c r="BK866" s="124">
        <f t="shared" ref="BK866" si="16896">C866/C870</f>
        <v>0</v>
      </c>
      <c r="BL866" s="125">
        <f t="shared" ref="BL866" si="16897">D866/D870</f>
        <v>0</v>
      </c>
      <c r="BM866" s="126">
        <f t="shared" ref="BM866" si="16898">E866/E870</f>
        <v>0</v>
      </c>
      <c r="BN866" s="123">
        <f t="shared" ref="BN866" si="16899">F866/F870</f>
        <v>0</v>
      </c>
      <c r="BO866" s="124">
        <f t="shared" ref="BO866" si="16900">G866/G870</f>
        <v>0</v>
      </c>
      <c r="BP866" s="125">
        <f t="shared" ref="BP866" si="16901">H866/H870</f>
        <v>0</v>
      </c>
      <c r="BQ866" s="126">
        <f t="shared" ref="BQ866" si="16902">I866/I870</f>
        <v>0</v>
      </c>
      <c r="BR866" s="123">
        <f t="shared" ref="BR866" si="16903">J866/J870</f>
        <v>0</v>
      </c>
      <c r="BS866" s="124">
        <f t="shared" ref="BS866" si="16904">K866/K870</f>
        <v>0</v>
      </c>
      <c r="BT866" s="125">
        <f t="shared" ref="BT866" si="16905">L866/L870</f>
        <v>0</v>
      </c>
      <c r="BU866" s="123">
        <f t="shared" ref="BU866" si="16906">M866/M870</f>
        <v>0</v>
      </c>
      <c r="BV866" s="127">
        <f t="shared" ref="BV866" si="16907">N866/N870</f>
        <v>0</v>
      </c>
      <c r="BW866" s="128">
        <f t="shared" ref="BW866" si="16908">O866/O870</f>
        <v>0</v>
      </c>
      <c r="BX866" s="123">
        <f t="shared" ref="BX866" si="16909">P866/P870</f>
        <v>0</v>
      </c>
      <c r="BY866" s="124">
        <f t="shared" ref="BY866" si="16910">Q866/Q870</f>
        <v>0</v>
      </c>
      <c r="BZ866" s="125">
        <f t="shared" ref="BZ866" si="16911">R866/R870</f>
        <v>0</v>
      </c>
      <c r="CA866" s="126">
        <f t="shared" ref="CA866" si="16912">S866/S870</f>
        <v>0</v>
      </c>
      <c r="CB866" s="123">
        <f t="shared" ref="CB866" si="16913">T866/T870</f>
        <v>0</v>
      </c>
      <c r="CC866" s="124">
        <f t="shared" ref="CC866" si="16914">U866/U870</f>
        <v>0</v>
      </c>
      <c r="CD866" s="125">
        <f t="shared" ref="CD866" si="16915">V866/V870</f>
        <v>0</v>
      </c>
      <c r="CE866" s="126">
        <f t="shared" ref="CE866" si="16916">W866/W870</f>
        <v>0</v>
      </c>
      <c r="CF866" s="123">
        <f t="shared" ref="CF866" si="16917">X866/X870</f>
        <v>0</v>
      </c>
      <c r="CG866" s="124">
        <f t="shared" ref="CG866" si="16918">Y866/Y870</f>
        <v>0</v>
      </c>
      <c r="CH866" s="125">
        <f t="shared" ref="CH866" si="16919">Z866/Z870</f>
        <v>0</v>
      </c>
      <c r="CI866" s="123">
        <f t="shared" ref="CI866" si="16920">AA866/AA870</f>
        <v>0</v>
      </c>
      <c r="CJ866" s="129">
        <f t="shared" ref="CJ866" si="16921">AB866/AB870</f>
        <v>0</v>
      </c>
      <c r="CK866" s="130">
        <f t="shared" ref="CK866" si="16922">AC866/AC870</f>
        <v>0</v>
      </c>
    </row>
    <row r="867" spans="1:89" x14ac:dyDescent="0.25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2">
        <f t="shared" si="16346"/>
        <v>0</v>
      </c>
      <c r="AC867" s="165">
        <f t="shared" ref="AC867:AC869" si="16923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24">C867/C870</f>
        <v>0</v>
      </c>
      <c r="BL867" s="125">
        <f t="shared" ref="BL867" si="16925">D867/D870</f>
        <v>0</v>
      </c>
      <c r="BM867" s="126">
        <f t="shared" ref="BM867" si="16926">E867/E870</f>
        <v>0</v>
      </c>
      <c r="BN867" s="123">
        <f t="shared" ref="BN867" si="16927">F867/F870</f>
        <v>0</v>
      </c>
      <c r="BO867" s="124">
        <f t="shared" ref="BO867" si="16928">G867/G870</f>
        <v>0</v>
      </c>
      <c r="BP867" s="125">
        <f t="shared" ref="BP867" si="16929">H867/H870</f>
        <v>0</v>
      </c>
      <c r="BQ867" s="126">
        <f t="shared" ref="BQ867" si="16930">I867/I870</f>
        <v>0</v>
      </c>
      <c r="BR867" s="123">
        <f t="shared" ref="BR867" si="16931">J867/J870</f>
        <v>0</v>
      </c>
      <c r="BS867" s="124">
        <f t="shared" ref="BS867" si="16932">K867/K870</f>
        <v>0</v>
      </c>
      <c r="BT867" s="125">
        <f t="shared" ref="BT867" si="16933">L867/L870</f>
        <v>0</v>
      </c>
      <c r="BU867" s="123">
        <f t="shared" ref="BU867" si="16934">M867/M870</f>
        <v>0</v>
      </c>
      <c r="BV867" s="127">
        <f t="shared" ref="BV867" si="16935">N867/N870</f>
        <v>0</v>
      </c>
      <c r="BW867" s="128">
        <f t="shared" ref="BW867" si="16936">O867/O870</f>
        <v>0</v>
      </c>
      <c r="BX867" s="123">
        <f t="shared" ref="BX867" si="16937">P867/P870</f>
        <v>0</v>
      </c>
      <c r="BY867" s="124">
        <f t="shared" ref="BY867" si="16938">Q867/Q870</f>
        <v>0</v>
      </c>
      <c r="BZ867" s="125">
        <f t="shared" ref="BZ867" si="16939">R867/R870</f>
        <v>0</v>
      </c>
      <c r="CA867" s="126">
        <f t="shared" ref="CA867" si="16940">S867/S870</f>
        <v>0</v>
      </c>
      <c r="CB867" s="123">
        <f t="shared" ref="CB867" si="16941">T867/T870</f>
        <v>0</v>
      </c>
      <c r="CC867" s="124">
        <f t="shared" ref="CC867" si="16942">U867/U870</f>
        <v>0</v>
      </c>
      <c r="CD867" s="125">
        <f t="shared" ref="CD867" si="16943">V867/V870</f>
        <v>0</v>
      </c>
      <c r="CE867" s="126">
        <f t="shared" ref="CE867" si="16944">W867/W870</f>
        <v>0</v>
      </c>
      <c r="CF867" s="123">
        <f t="shared" ref="CF867" si="16945">X867/X870</f>
        <v>0</v>
      </c>
      <c r="CG867" s="124">
        <f t="shared" ref="CG867" si="16946">Y867/Y870</f>
        <v>0</v>
      </c>
      <c r="CH867" s="125">
        <f t="shared" ref="CH867" si="16947">Z867/Z870</f>
        <v>0</v>
      </c>
      <c r="CI867" s="123">
        <f t="shared" ref="CI867" si="16948">AA867/AA870</f>
        <v>0</v>
      </c>
      <c r="CJ867" s="129">
        <f t="shared" ref="CJ867" si="16949">AB867/AB870</f>
        <v>0</v>
      </c>
      <c r="CK867" s="130">
        <f t="shared" ref="CK867" si="16950">AC867/AC870</f>
        <v>0</v>
      </c>
    </row>
    <row r="868" spans="1:89" x14ac:dyDescent="0.25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2">
        <f t="shared" si="16346"/>
        <v>0</v>
      </c>
      <c r="AC868" s="165">
        <f t="shared" si="16923"/>
        <v>0</v>
      </c>
      <c r="BI868" s="139" t="s">
        <v>38</v>
      </c>
      <c r="BJ868" s="123">
        <f>B868/B870</f>
        <v>0</v>
      </c>
      <c r="BK868" s="124">
        <f t="shared" ref="BK868" si="16951">C868/C870</f>
        <v>0</v>
      </c>
      <c r="BL868" s="125">
        <f t="shared" ref="BL868" si="16952">D868/D870</f>
        <v>0</v>
      </c>
      <c r="BM868" s="126">
        <f t="shared" ref="BM868" si="16953">E868/E870</f>
        <v>0</v>
      </c>
      <c r="BN868" s="123">
        <f t="shared" ref="BN868" si="16954">F868/F870</f>
        <v>0</v>
      </c>
      <c r="BO868" s="124">
        <f t="shared" ref="BO868" si="16955">G868/G870</f>
        <v>0</v>
      </c>
      <c r="BP868" s="125">
        <f t="shared" ref="BP868" si="16956">H868/H870</f>
        <v>0</v>
      </c>
      <c r="BQ868" s="126">
        <f t="shared" ref="BQ868" si="16957">I868/I870</f>
        <v>0</v>
      </c>
      <c r="BR868" s="123">
        <f t="shared" ref="BR868" si="16958">J868/J870</f>
        <v>0</v>
      </c>
      <c r="BS868" s="124">
        <f t="shared" ref="BS868" si="16959">K868/K870</f>
        <v>0</v>
      </c>
      <c r="BT868" s="125">
        <f t="shared" ref="BT868" si="16960">L868/L870</f>
        <v>0</v>
      </c>
      <c r="BU868" s="123">
        <f t="shared" ref="BU868" si="16961">M868/M870</f>
        <v>0</v>
      </c>
      <c r="BV868" s="127">
        <f t="shared" ref="BV868" si="16962">N868/N870</f>
        <v>0</v>
      </c>
      <c r="BW868" s="128">
        <f t="shared" ref="BW868" si="16963">O868/O870</f>
        <v>0</v>
      </c>
      <c r="BX868" s="123">
        <f t="shared" ref="BX868" si="16964">P868/P870</f>
        <v>0</v>
      </c>
      <c r="BY868" s="124">
        <f t="shared" ref="BY868" si="16965">Q868/Q870</f>
        <v>0</v>
      </c>
      <c r="BZ868" s="125">
        <f t="shared" ref="BZ868" si="16966">R868/R870</f>
        <v>0</v>
      </c>
      <c r="CA868" s="126">
        <f t="shared" ref="CA868" si="16967">S868/S870</f>
        <v>0</v>
      </c>
      <c r="CB868" s="123">
        <f t="shared" ref="CB868" si="16968">T868/T870</f>
        <v>0</v>
      </c>
      <c r="CC868" s="124">
        <f t="shared" ref="CC868" si="16969">U868/U870</f>
        <v>0</v>
      </c>
      <c r="CD868" s="125">
        <f t="shared" ref="CD868" si="16970">V868/V870</f>
        <v>0</v>
      </c>
      <c r="CE868" s="126">
        <f t="shared" ref="CE868" si="16971">W868/W870</f>
        <v>0</v>
      </c>
      <c r="CF868" s="123">
        <f t="shared" ref="CF868" si="16972">X868/X870</f>
        <v>0</v>
      </c>
      <c r="CG868" s="124">
        <f t="shared" ref="CG868" si="16973">Y868/Y870</f>
        <v>0</v>
      </c>
      <c r="CH868" s="125">
        <f t="shared" ref="CH868" si="16974">Z868/Z870</f>
        <v>0</v>
      </c>
      <c r="CI868" s="123">
        <f t="shared" ref="CI868" si="16975">AA868/AA870</f>
        <v>0</v>
      </c>
      <c r="CJ868" s="129">
        <f t="shared" ref="CJ868" si="16976">AB868/AB870</f>
        <v>0</v>
      </c>
      <c r="CK868" s="130">
        <f t="shared" ref="CK868" si="16977">AC868/AC870</f>
        <v>0</v>
      </c>
    </row>
    <row r="869" spans="1:89" ht="13.8" thickBot="1" x14ac:dyDescent="0.3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2">
        <f t="shared" si="16346"/>
        <v>0</v>
      </c>
      <c r="AC869" s="165">
        <f t="shared" si="16923"/>
        <v>0</v>
      </c>
      <c r="BI869" s="131" t="s">
        <v>39</v>
      </c>
      <c r="BJ869" s="123">
        <f>B869/B870</f>
        <v>0</v>
      </c>
      <c r="BK869" s="124">
        <f t="shared" ref="BK869" si="16978">C869/C870</f>
        <v>0</v>
      </c>
      <c r="BL869" s="125">
        <f t="shared" ref="BL869" si="16979">D869/D870</f>
        <v>0</v>
      </c>
      <c r="BM869" s="126">
        <f t="shared" ref="BM869" si="16980">E869/E870</f>
        <v>0</v>
      </c>
      <c r="BN869" s="123">
        <f t="shared" ref="BN869" si="16981">F869/F870</f>
        <v>0</v>
      </c>
      <c r="BO869" s="124">
        <f t="shared" ref="BO869" si="16982">G869/G870</f>
        <v>0</v>
      </c>
      <c r="BP869" s="125">
        <f t="shared" ref="BP869" si="16983">H869/H870</f>
        <v>0</v>
      </c>
      <c r="BQ869" s="126">
        <f t="shared" ref="BQ869" si="16984">I869/I870</f>
        <v>0</v>
      </c>
      <c r="BR869" s="123">
        <f t="shared" ref="BR869" si="16985">J869/J870</f>
        <v>0</v>
      </c>
      <c r="BS869" s="124">
        <f t="shared" ref="BS869" si="16986">K869/K870</f>
        <v>0</v>
      </c>
      <c r="BT869" s="125">
        <f t="shared" ref="BT869" si="16987">L869/L870</f>
        <v>0</v>
      </c>
      <c r="BU869" s="123">
        <f t="shared" ref="BU869" si="16988">M869/M870</f>
        <v>0</v>
      </c>
      <c r="BV869" s="127">
        <f t="shared" ref="BV869" si="16989">N869/N870</f>
        <v>0</v>
      </c>
      <c r="BW869" s="128">
        <f t="shared" ref="BW869" si="16990">O869/O870</f>
        <v>0</v>
      </c>
      <c r="BX869" s="123">
        <f t="shared" ref="BX869" si="16991">P869/P870</f>
        <v>0</v>
      </c>
      <c r="BY869" s="124">
        <f t="shared" ref="BY869" si="16992">Q869/Q870</f>
        <v>0</v>
      </c>
      <c r="BZ869" s="125">
        <f t="shared" ref="BZ869" si="16993">R869/R870</f>
        <v>0</v>
      </c>
      <c r="CA869" s="126">
        <f t="shared" ref="CA869" si="16994">S869/S870</f>
        <v>0</v>
      </c>
      <c r="CB869" s="123">
        <f t="shared" ref="CB869" si="16995">T869/T870</f>
        <v>0</v>
      </c>
      <c r="CC869" s="124">
        <f t="shared" ref="CC869" si="16996">U869/U870</f>
        <v>0</v>
      </c>
      <c r="CD869" s="125">
        <f t="shared" ref="CD869" si="16997">V869/V870</f>
        <v>0</v>
      </c>
      <c r="CE869" s="126">
        <f t="shared" ref="CE869" si="16998">W869/W870</f>
        <v>0</v>
      </c>
      <c r="CF869" s="123">
        <f t="shared" ref="CF869" si="16999">X869/X870</f>
        <v>0</v>
      </c>
      <c r="CG869" s="124">
        <f t="shared" ref="CG869" si="17000">Y869/Y870</f>
        <v>0</v>
      </c>
      <c r="CH869" s="125">
        <f t="shared" ref="CH869" si="17001">Z869/Z870</f>
        <v>0</v>
      </c>
      <c r="CI869" s="123">
        <f t="shared" ref="CI869" si="17002">AA869/AA870</f>
        <v>0</v>
      </c>
      <c r="CJ869" s="129">
        <f t="shared" ref="CJ869" si="17003">AB869/AB870</f>
        <v>0</v>
      </c>
      <c r="CK869" s="130">
        <f t="shared" ref="CK869" si="17004">AC869/AC870</f>
        <v>0</v>
      </c>
    </row>
    <row r="870" spans="1:89" ht="14.4" thickTop="1" thickBot="1" x14ac:dyDescent="0.3">
      <c r="A870" s="251" t="s">
        <v>13</v>
      </c>
      <c r="B870" s="14">
        <f t="shared" ref="B870:AA870" si="17005">SUM(B847:B869)</f>
        <v>47207</v>
      </c>
      <c r="C870" s="1">
        <f t="shared" si="17005"/>
        <v>41438</v>
      </c>
      <c r="D870" s="14">
        <f t="shared" si="17005"/>
        <v>24773</v>
      </c>
      <c r="E870" s="1">
        <f t="shared" si="17005"/>
        <v>22414</v>
      </c>
      <c r="F870" s="14">
        <f t="shared" si="17005"/>
        <v>30320</v>
      </c>
      <c r="G870" s="1">
        <f t="shared" si="17005"/>
        <v>25536</v>
      </c>
      <c r="H870" s="14">
        <f t="shared" si="17005"/>
        <v>49500</v>
      </c>
      <c r="I870" s="1">
        <f t="shared" si="17005"/>
        <v>54276</v>
      </c>
      <c r="J870" s="14">
        <f t="shared" si="17005"/>
        <v>9111</v>
      </c>
      <c r="K870" s="1">
        <f t="shared" si="17005"/>
        <v>9782</v>
      </c>
      <c r="L870" s="14">
        <f t="shared" si="17005"/>
        <v>30753</v>
      </c>
      <c r="M870" s="1">
        <f t="shared" si="17005"/>
        <v>33565</v>
      </c>
      <c r="N870" s="14">
        <f t="shared" si="17005"/>
        <v>49960</v>
      </c>
      <c r="O870" s="1">
        <f t="shared" si="17005"/>
        <v>52245</v>
      </c>
      <c r="P870" s="14">
        <f t="shared" si="17005"/>
        <v>29003</v>
      </c>
      <c r="Q870" s="1">
        <f t="shared" si="17005"/>
        <v>30330</v>
      </c>
      <c r="R870" s="14">
        <f t="shared" si="17005"/>
        <v>35114</v>
      </c>
      <c r="S870" s="1">
        <f t="shared" si="17005"/>
        <v>37848</v>
      </c>
      <c r="T870" s="14">
        <f t="shared" si="17005"/>
        <v>11299</v>
      </c>
      <c r="U870" s="1">
        <f t="shared" si="17005"/>
        <v>12088</v>
      </c>
      <c r="V870" s="14">
        <f t="shared" si="17005"/>
        <v>35858</v>
      </c>
      <c r="W870" s="1">
        <f t="shared" si="17005"/>
        <v>43530</v>
      </c>
      <c r="X870" s="14">
        <f t="shared" si="17005"/>
        <v>30696</v>
      </c>
      <c r="Y870" s="1">
        <f t="shared" si="17005"/>
        <v>19010</v>
      </c>
      <c r="Z870" s="14">
        <f t="shared" si="17005"/>
        <v>62850</v>
      </c>
      <c r="AA870" s="1">
        <f t="shared" si="17005"/>
        <v>63486</v>
      </c>
      <c r="AB870" s="166">
        <f t="shared" ref="AB870:AC870" si="17006">SUM(AB846:AB869)</f>
        <v>446444</v>
      </c>
      <c r="AC870" s="167">
        <f t="shared" si="17006"/>
        <v>445548</v>
      </c>
      <c r="BI870" s="251" t="s">
        <v>13</v>
      </c>
      <c r="BJ870" s="147">
        <f>SUM(BJ846:BJ869)</f>
        <v>1</v>
      </c>
      <c r="BK870" s="148">
        <f t="shared" ref="BK870:CK870" si="17007">SUM(BK846:BK869)</f>
        <v>1</v>
      </c>
      <c r="BL870" s="147">
        <f t="shared" si="17007"/>
        <v>1.0000000000000002</v>
      </c>
      <c r="BM870" s="148">
        <f t="shared" si="17007"/>
        <v>1.0000000000000002</v>
      </c>
      <c r="BN870" s="147">
        <f t="shared" si="17007"/>
        <v>1</v>
      </c>
      <c r="BO870" s="148">
        <f t="shared" si="17007"/>
        <v>1</v>
      </c>
      <c r="BP870" s="147">
        <f t="shared" si="17007"/>
        <v>1</v>
      </c>
      <c r="BQ870" s="148">
        <f t="shared" si="17007"/>
        <v>1</v>
      </c>
      <c r="BR870" s="147">
        <f t="shared" si="17007"/>
        <v>0.99999999999999978</v>
      </c>
      <c r="BS870" s="148">
        <f t="shared" si="17007"/>
        <v>1.0000000000000002</v>
      </c>
      <c r="BT870" s="147">
        <f t="shared" si="17007"/>
        <v>1</v>
      </c>
      <c r="BU870" s="148">
        <f t="shared" si="17007"/>
        <v>1</v>
      </c>
      <c r="BV870" s="147">
        <f t="shared" si="17007"/>
        <v>1</v>
      </c>
      <c r="BW870" s="148">
        <f t="shared" si="17007"/>
        <v>0.99999999999999989</v>
      </c>
      <c r="BX870" s="147">
        <f t="shared" si="17007"/>
        <v>1</v>
      </c>
      <c r="BY870" s="148">
        <f t="shared" si="17007"/>
        <v>1</v>
      </c>
      <c r="BZ870" s="147">
        <f t="shared" si="17007"/>
        <v>1</v>
      </c>
      <c r="CA870" s="148">
        <f t="shared" si="17007"/>
        <v>1</v>
      </c>
      <c r="CB870" s="147">
        <f t="shared" si="17007"/>
        <v>1</v>
      </c>
      <c r="CC870" s="148">
        <f t="shared" si="17007"/>
        <v>1.0000000000000002</v>
      </c>
      <c r="CD870" s="147">
        <f t="shared" si="17007"/>
        <v>0.99999999999999989</v>
      </c>
      <c r="CE870" s="148">
        <f t="shared" si="17007"/>
        <v>1</v>
      </c>
      <c r="CF870" s="147">
        <f t="shared" si="17007"/>
        <v>1</v>
      </c>
      <c r="CG870" s="148">
        <f t="shared" si="17007"/>
        <v>1.0000000000000002</v>
      </c>
      <c r="CH870" s="147">
        <f t="shared" si="17007"/>
        <v>1</v>
      </c>
      <c r="CI870" s="148">
        <f t="shared" si="17007"/>
        <v>0.99999999999999989</v>
      </c>
      <c r="CJ870" s="147">
        <f t="shared" si="17007"/>
        <v>1.0000000000000002</v>
      </c>
      <c r="CK870" s="148">
        <f t="shared" si="17007"/>
        <v>1</v>
      </c>
    </row>
    <row r="871" spans="1:89" ht="13.8" thickTop="1" x14ac:dyDescent="0.25">
      <c r="A871" s="178"/>
    </row>
    <row r="873" spans="1:89" x14ac:dyDescent="0.25">
      <c r="A873" s="299">
        <f>+A842+1</f>
        <v>45259</v>
      </c>
      <c r="B873" s="299"/>
      <c r="C873" s="299"/>
      <c r="D873" s="299"/>
      <c r="BI873" s="298">
        <f>+BI811+2</f>
        <v>45259</v>
      </c>
      <c r="BJ873" s="298"/>
      <c r="BK873" s="298"/>
      <c r="BL873" s="298"/>
    </row>
    <row r="874" spans="1:89" ht="13.8" thickBot="1" x14ac:dyDescent="0.3">
      <c r="AE874" t="s">
        <v>84</v>
      </c>
    </row>
    <row r="875" spans="1:89" ht="14.4" thickTop="1" thickBot="1" x14ac:dyDescent="0.3">
      <c r="A875" s="290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0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0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5">
      <c r="A876" s="291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68" t="s">
        <v>14</v>
      </c>
      <c r="AC876" s="169" t="s">
        <v>15</v>
      </c>
      <c r="AE876" s="291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68" t="s">
        <v>14</v>
      </c>
      <c r="BG876" s="169" t="s">
        <v>15</v>
      </c>
      <c r="BI876" s="291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8" thickTop="1" x14ac:dyDescent="0.25">
      <c r="A877" s="119" t="s">
        <v>16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1"/>
      <c r="AA877" s="176"/>
      <c r="AB877" s="162">
        <f t="shared" ref="AB877:AB900" si="17008">B877+D877+F877+H877+J877+L877+N877+P877+R877+T877+V877+X877+Z877</f>
        <v>0</v>
      </c>
      <c r="AC877" s="163">
        <f>C877+E877+G877+I877+K877+M877+O877+Q877+S877+U877+W877+Y877+AA877</f>
        <v>0</v>
      </c>
      <c r="AE877" s="254" t="str">
        <f>$AE$9</f>
        <v>07:00 - 07:59</v>
      </c>
      <c r="AF877" s="120">
        <f t="shared" ref="AF877:AO879" si="17009">SUMIF($A$9:$A$32,$AE877,B$877:B$900)</f>
        <v>0</v>
      </c>
      <c r="AG877" s="177">
        <f t="shared" si="17009"/>
        <v>0</v>
      </c>
      <c r="AH877" s="121">
        <f t="shared" si="17009"/>
        <v>0</v>
      </c>
      <c r="AI877" s="172">
        <f t="shared" si="17009"/>
        <v>0</v>
      </c>
      <c r="AJ877" s="120">
        <f t="shared" si="17009"/>
        <v>0</v>
      </c>
      <c r="AK877" s="122">
        <f t="shared" si="17009"/>
        <v>0</v>
      </c>
      <c r="AL877" s="121">
        <f t="shared" si="17009"/>
        <v>0</v>
      </c>
      <c r="AM877" s="172">
        <f t="shared" si="17009"/>
        <v>0</v>
      </c>
      <c r="AN877" s="120">
        <f t="shared" si="17009"/>
        <v>0</v>
      </c>
      <c r="AO877" s="122">
        <f t="shared" si="17009"/>
        <v>0</v>
      </c>
      <c r="AP877" s="121">
        <f t="shared" ref="AP877:AY879" si="17010">SUMIF($A$9:$A$32,$AE877,L$877:L$900)</f>
        <v>0</v>
      </c>
      <c r="AQ877" s="120">
        <f t="shared" si="17010"/>
        <v>0</v>
      </c>
      <c r="AR877" s="171">
        <f t="shared" si="17010"/>
        <v>0</v>
      </c>
      <c r="AS877" s="173">
        <f t="shared" si="17010"/>
        <v>0</v>
      </c>
      <c r="AT877" s="120">
        <f t="shared" si="17010"/>
        <v>0</v>
      </c>
      <c r="AU877" s="122">
        <f t="shared" si="17010"/>
        <v>0</v>
      </c>
      <c r="AV877" s="121">
        <f t="shared" si="17010"/>
        <v>0</v>
      </c>
      <c r="AW877" s="172">
        <f t="shared" si="17010"/>
        <v>0</v>
      </c>
      <c r="AX877" s="120">
        <f t="shared" si="17010"/>
        <v>0</v>
      </c>
      <c r="AY877" s="122">
        <f t="shared" si="17010"/>
        <v>0</v>
      </c>
      <c r="AZ877" s="121">
        <f t="shared" ref="AZ877:BE879" si="17011">SUMIF($A$9:$A$32,$AE877,V$877:V$900)</f>
        <v>0</v>
      </c>
      <c r="BA877" s="172">
        <f t="shared" si="17011"/>
        <v>0</v>
      </c>
      <c r="BB877" s="120">
        <f t="shared" si="17011"/>
        <v>0</v>
      </c>
      <c r="BC877" s="122">
        <f t="shared" si="17011"/>
        <v>0</v>
      </c>
      <c r="BD877" s="21">
        <f t="shared" si="17011"/>
        <v>0</v>
      </c>
      <c r="BE877" s="176">
        <f t="shared" si="17011"/>
        <v>0</v>
      </c>
      <c r="BF877" s="162">
        <f>AF877+AH877+AJ877+AL877+AN877+AP877+AR877+AT877+AV877+AX877+AZ877+BB877+BD877</f>
        <v>0</v>
      </c>
      <c r="BG877" s="163">
        <f>AG877+AI877+AK877+AM877+AO877+AQ877+AS877+AU877+AW877+AY877+BA877+BC877+BE877</f>
        <v>0</v>
      </c>
      <c r="BI877" s="119" t="s">
        <v>16</v>
      </c>
      <c r="BJ877" s="123" t="e">
        <f>B877/B901</f>
        <v>#DIV/0!</v>
      </c>
      <c r="BK877" s="124" t="e">
        <f t="shared" ref="BK877" si="17012">C877/C901</f>
        <v>#DIV/0!</v>
      </c>
      <c r="BL877" s="125" t="e">
        <f t="shared" ref="BL877" si="17013">D877/D901</f>
        <v>#DIV/0!</v>
      </c>
      <c r="BM877" s="126" t="e">
        <f t="shared" ref="BM877" si="17014">E877/E901</f>
        <v>#DIV/0!</v>
      </c>
      <c r="BN877" s="123" t="e">
        <f t="shared" ref="BN877" si="17015">F877/F901</f>
        <v>#DIV/0!</v>
      </c>
      <c r="BO877" s="124" t="e">
        <f t="shared" ref="BO877" si="17016">G877/G901</f>
        <v>#DIV/0!</v>
      </c>
      <c r="BP877" s="125" t="e">
        <f t="shared" ref="BP877" si="17017">H877/H901</f>
        <v>#DIV/0!</v>
      </c>
      <c r="BQ877" s="126" t="e">
        <f t="shared" ref="BQ877" si="17018">I877/I901</f>
        <v>#DIV/0!</v>
      </c>
      <c r="BR877" s="123" t="e">
        <f t="shared" ref="BR877" si="17019">J877/J901</f>
        <v>#DIV/0!</v>
      </c>
      <c r="BS877" s="124" t="e">
        <f t="shared" ref="BS877" si="17020">K877/K901</f>
        <v>#DIV/0!</v>
      </c>
      <c r="BT877" s="125" t="e">
        <f t="shared" ref="BT877" si="17021">L877/L901</f>
        <v>#DIV/0!</v>
      </c>
      <c r="BU877" s="123" t="e">
        <f t="shared" ref="BU877" si="17022">M877/M901</f>
        <v>#DIV/0!</v>
      </c>
      <c r="BV877" s="127" t="e">
        <f t="shared" ref="BV877" si="17023">N877/N901</f>
        <v>#DIV/0!</v>
      </c>
      <c r="BW877" s="128" t="e">
        <f t="shared" ref="BW877" si="17024">O877/O901</f>
        <v>#DIV/0!</v>
      </c>
      <c r="BX877" s="123" t="e">
        <f t="shared" ref="BX877" si="17025">P877/P901</f>
        <v>#DIV/0!</v>
      </c>
      <c r="BY877" s="124" t="e">
        <f t="shared" ref="BY877" si="17026">Q877/Q901</f>
        <v>#DIV/0!</v>
      </c>
      <c r="BZ877" s="125" t="e">
        <f t="shared" ref="BZ877" si="17027">R877/R901</f>
        <v>#DIV/0!</v>
      </c>
      <c r="CA877" s="126" t="e">
        <f t="shared" ref="CA877" si="17028">S877/S901</f>
        <v>#DIV/0!</v>
      </c>
      <c r="CB877" s="123" t="e">
        <f t="shared" ref="CB877" si="17029">T877/T901</f>
        <v>#DIV/0!</v>
      </c>
      <c r="CC877" s="124" t="e">
        <f t="shared" ref="CC877" si="17030">U877/U901</f>
        <v>#DIV/0!</v>
      </c>
      <c r="CD877" s="125" t="e">
        <f t="shared" ref="CD877" si="17031">V877/V901</f>
        <v>#DIV/0!</v>
      </c>
      <c r="CE877" s="126" t="e">
        <f t="shared" ref="CE877" si="17032">W877/W901</f>
        <v>#DIV/0!</v>
      </c>
      <c r="CF877" s="123" t="e">
        <f t="shared" ref="CF877" si="17033">X877/X901</f>
        <v>#DIV/0!</v>
      </c>
      <c r="CG877" s="124" t="e">
        <f t="shared" ref="CG877" si="17034">Y877/Y901</f>
        <v>#DIV/0!</v>
      </c>
      <c r="CH877" s="125" t="e">
        <f t="shared" ref="CH877" si="17035">Z877/Z901</f>
        <v>#DIV/0!</v>
      </c>
      <c r="CI877" s="123" t="e">
        <f t="shared" ref="CI877" si="17036">AA877/AA901</f>
        <v>#DIV/0!</v>
      </c>
      <c r="CJ877" s="129" t="e">
        <f t="shared" ref="CJ877" si="17037">AB877/AB901</f>
        <v>#DIV/0!</v>
      </c>
      <c r="CK877" s="130" t="e">
        <f t="shared" ref="CK877" si="17038">AC877/AC901</f>
        <v>#DIV/0!</v>
      </c>
    </row>
    <row r="878" spans="1:89" x14ac:dyDescent="0.25">
      <c r="A878" s="131" t="s">
        <v>17</v>
      </c>
      <c r="B878" s="180"/>
      <c r="C878" s="181"/>
      <c r="D878" s="182"/>
      <c r="E878" s="183"/>
      <c r="F878" s="180"/>
      <c r="G878" s="184"/>
      <c r="H878" s="182"/>
      <c r="I878" s="183"/>
      <c r="J878" s="180"/>
      <c r="K878" s="184"/>
      <c r="L878" s="182"/>
      <c r="M878" s="180"/>
      <c r="N878" s="185"/>
      <c r="O878" s="186"/>
      <c r="P878" s="180"/>
      <c r="Q878" s="184"/>
      <c r="R878" s="182"/>
      <c r="S878" s="183"/>
      <c r="T878" s="180"/>
      <c r="U878" s="184"/>
      <c r="V878" s="182"/>
      <c r="W878" s="183"/>
      <c r="X878" s="180"/>
      <c r="Y878" s="184"/>
      <c r="Z878" s="182"/>
      <c r="AA878" s="180"/>
      <c r="AB878" s="162">
        <f t="shared" si="17008"/>
        <v>0</v>
      </c>
      <c r="AC878" s="165">
        <f t="shared" ref="AC878:AC900" si="17039">SUM(C878,E878,G878,I878,K878,M878,O878,Q878,S878,U878,W878,Y878,AA878)</f>
        <v>0</v>
      </c>
      <c r="AE878" s="256" t="str">
        <f>$AE$10</f>
        <v>08:00 - 08:59</v>
      </c>
      <c r="AF878" s="120">
        <f t="shared" si="17009"/>
        <v>0</v>
      </c>
      <c r="AG878" s="181">
        <f t="shared" si="17009"/>
        <v>0</v>
      </c>
      <c r="AH878" s="182">
        <f t="shared" si="17009"/>
        <v>0</v>
      </c>
      <c r="AI878" s="183">
        <f t="shared" si="17009"/>
        <v>0</v>
      </c>
      <c r="AJ878" s="180">
        <f t="shared" si="17009"/>
        <v>0</v>
      </c>
      <c r="AK878" s="184">
        <f t="shared" si="17009"/>
        <v>0</v>
      </c>
      <c r="AL878" s="182">
        <f t="shared" si="17009"/>
        <v>0</v>
      </c>
      <c r="AM878" s="183">
        <f t="shared" si="17009"/>
        <v>0</v>
      </c>
      <c r="AN878" s="180">
        <f t="shared" si="17009"/>
        <v>0</v>
      </c>
      <c r="AO878" s="184">
        <f t="shared" si="17009"/>
        <v>0</v>
      </c>
      <c r="AP878" s="182">
        <f t="shared" si="17010"/>
        <v>0</v>
      </c>
      <c r="AQ878" s="180">
        <f t="shared" si="17010"/>
        <v>0</v>
      </c>
      <c r="AR878" s="185">
        <f t="shared" si="17010"/>
        <v>0</v>
      </c>
      <c r="AS878" s="186">
        <f t="shared" si="17010"/>
        <v>0</v>
      </c>
      <c r="AT878" s="180">
        <f t="shared" si="17010"/>
        <v>0</v>
      </c>
      <c r="AU878" s="184">
        <f t="shared" si="17010"/>
        <v>0</v>
      </c>
      <c r="AV878" s="182">
        <f t="shared" si="17010"/>
        <v>0</v>
      </c>
      <c r="AW878" s="183">
        <f t="shared" si="17010"/>
        <v>0</v>
      </c>
      <c r="AX878" s="180">
        <f t="shared" si="17010"/>
        <v>0</v>
      </c>
      <c r="AY878" s="184">
        <f t="shared" si="17010"/>
        <v>0</v>
      </c>
      <c r="AZ878" s="182">
        <f t="shared" si="17011"/>
        <v>0</v>
      </c>
      <c r="BA878" s="183">
        <f t="shared" si="17011"/>
        <v>0</v>
      </c>
      <c r="BB878" s="180">
        <f t="shared" si="17011"/>
        <v>0</v>
      </c>
      <c r="BC878" s="184">
        <f t="shared" si="17011"/>
        <v>0</v>
      </c>
      <c r="BD878" s="182">
        <f t="shared" si="17011"/>
        <v>0</v>
      </c>
      <c r="BE878" s="180">
        <f t="shared" si="17011"/>
        <v>0</v>
      </c>
      <c r="BF878" s="164">
        <f>SUM(AF878,AH878,AJ878,AL878,AN878,AP878,AR878,AT878,AV878,AX878,AZ878,BB878,BD878)</f>
        <v>0</v>
      </c>
      <c r="BG878" s="165">
        <f>SUM(AG878,AI878,AK878,AM878,AO878,AQ878,AS878,AU878,AW878,AY878,BA878,BC878,BE878)</f>
        <v>0</v>
      </c>
      <c r="BI878" s="131" t="s">
        <v>17</v>
      </c>
      <c r="BJ878" s="123" t="e">
        <f>B878/B901</f>
        <v>#DIV/0!</v>
      </c>
      <c r="BK878" s="124" t="e">
        <f t="shared" ref="BK878" si="17040">C878/C901</f>
        <v>#DIV/0!</v>
      </c>
      <c r="BL878" s="125" t="e">
        <f t="shared" ref="BL878" si="17041">D878/D901</f>
        <v>#DIV/0!</v>
      </c>
      <c r="BM878" s="126" t="e">
        <f t="shared" ref="BM878" si="17042">E878/E901</f>
        <v>#DIV/0!</v>
      </c>
      <c r="BN878" s="123" t="e">
        <f t="shared" ref="BN878" si="17043">F878/F901</f>
        <v>#DIV/0!</v>
      </c>
      <c r="BO878" s="124" t="e">
        <f t="shared" ref="BO878" si="17044">G878/G901</f>
        <v>#DIV/0!</v>
      </c>
      <c r="BP878" s="125" t="e">
        <f t="shared" ref="BP878" si="17045">H878/H901</f>
        <v>#DIV/0!</v>
      </c>
      <c r="BQ878" s="126" t="e">
        <f t="shared" ref="BQ878" si="17046">I878/I901</f>
        <v>#DIV/0!</v>
      </c>
      <c r="BR878" s="123" t="e">
        <f t="shared" ref="BR878" si="17047">J878/J901</f>
        <v>#DIV/0!</v>
      </c>
      <c r="BS878" s="124" t="e">
        <f t="shared" ref="BS878" si="17048">K878/K901</f>
        <v>#DIV/0!</v>
      </c>
      <c r="BT878" s="125" t="e">
        <f t="shared" ref="BT878" si="17049">L878/L901</f>
        <v>#DIV/0!</v>
      </c>
      <c r="BU878" s="123" t="e">
        <f t="shared" ref="BU878" si="17050">M878/M901</f>
        <v>#DIV/0!</v>
      </c>
      <c r="BV878" s="127" t="e">
        <f t="shared" ref="BV878" si="17051">N878/N901</f>
        <v>#DIV/0!</v>
      </c>
      <c r="BW878" s="128" t="e">
        <f t="shared" ref="BW878" si="17052">O878/O901</f>
        <v>#DIV/0!</v>
      </c>
      <c r="BX878" s="123" t="e">
        <f t="shared" ref="BX878" si="17053">P878/P901</f>
        <v>#DIV/0!</v>
      </c>
      <c r="BY878" s="124" t="e">
        <f t="shared" ref="BY878" si="17054">Q878/Q901</f>
        <v>#DIV/0!</v>
      </c>
      <c r="BZ878" s="125" t="e">
        <f t="shared" ref="BZ878" si="17055">R878/R901</f>
        <v>#DIV/0!</v>
      </c>
      <c r="CA878" s="126" t="e">
        <f t="shared" ref="CA878" si="17056">S878/S901</f>
        <v>#DIV/0!</v>
      </c>
      <c r="CB878" s="123" t="e">
        <f t="shared" ref="CB878" si="17057">T878/T901</f>
        <v>#DIV/0!</v>
      </c>
      <c r="CC878" s="124" t="e">
        <f t="shared" ref="CC878" si="17058">U878/U901</f>
        <v>#DIV/0!</v>
      </c>
      <c r="CD878" s="125" t="e">
        <f t="shared" ref="CD878" si="17059">V878/V901</f>
        <v>#DIV/0!</v>
      </c>
      <c r="CE878" s="126" t="e">
        <f t="shared" ref="CE878" si="17060">W878/W901</f>
        <v>#DIV/0!</v>
      </c>
      <c r="CF878" s="123" t="e">
        <f t="shared" ref="CF878" si="17061">X878/X901</f>
        <v>#DIV/0!</v>
      </c>
      <c r="CG878" s="124" t="e">
        <f t="shared" ref="CG878" si="17062">Y878/Y901</f>
        <v>#DIV/0!</v>
      </c>
      <c r="CH878" s="125" t="e">
        <f t="shared" ref="CH878" si="17063">Z878/Z901</f>
        <v>#DIV/0!</v>
      </c>
      <c r="CI878" s="123" t="e">
        <f t="shared" ref="CI878" si="17064">AA878/AA901</f>
        <v>#DIV/0!</v>
      </c>
      <c r="CJ878" s="129" t="e">
        <f t="shared" ref="CJ878" si="17065">AB878/AB901</f>
        <v>#DIV/0!</v>
      </c>
      <c r="CK878" s="130" t="e">
        <f t="shared" ref="CK878" si="17066">AC878/AC901</f>
        <v>#DIV/0!</v>
      </c>
    </row>
    <row r="879" spans="1:89" ht="13.8" thickBot="1" x14ac:dyDescent="0.3">
      <c r="A879" s="139" t="s">
        <v>18</v>
      </c>
      <c r="B879" s="187"/>
      <c r="C879" s="188"/>
      <c r="D879" s="189"/>
      <c r="E879" s="190"/>
      <c r="F879" s="187"/>
      <c r="G879" s="191"/>
      <c r="H879" s="189"/>
      <c r="I879" s="190"/>
      <c r="J879" s="187"/>
      <c r="K879" s="191"/>
      <c r="L879" s="189"/>
      <c r="M879" s="187"/>
      <c r="N879" s="192"/>
      <c r="O879" s="193"/>
      <c r="P879" s="187"/>
      <c r="Q879" s="191"/>
      <c r="R879" s="189"/>
      <c r="S879" s="190"/>
      <c r="T879" s="187"/>
      <c r="U879" s="191"/>
      <c r="V879" s="189"/>
      <c r="W879" s="190"/>
      <c r="X879" s="187"/>
      <c r="Y879" s="191"/>
      <c r="Z879" s="189"/>
      <c r="AA879" s="187"/>
      <c r="AB879" s="162">
        <f t="shared" si="17008"/>
        <v>0</v>
      </c>
      <c r="AC879" s="165">
        <f t="shared" si="17039"/>
        <v>0</v>
      </c>
      <c r="AE879" s="254">
        <f>$AE$11</f>
        <v>0</v>
      </c>
      <c r="AF879" s="120">
        <f t="shared" si="17009"/>
        <v>0</v>
      </c>
      <c r="AG879" s="188">
        <f t="shared" si="17009"/>
        <v>0</v>
      </c>
      <c r="AH879" s="189">
        <f t="shared" si="17009"/>
        <v>0</v>
      </c>
      <c r="AI879" s="190">
        <f t="shared" si="17009"/>
        <v>0</v>
      </c>
      <c r="AJ879" s="187">
        <f t="shared" si="17009"/>
        <v>0</v>
      </c>
      <c r="AK879" s="191">
        <f t="shared" si="17009"/>
        <v>0</v>
      </c>
      <c r="AL879" s="189">
        <f t="shared" si="17009"/>
        <v>0</v>
      </c>
      <c r="AM879" s="190">
        <f t="shared" si="17009"/>
        <v>0</v>
      </c>
      <c r="AN879" s="187">
        <f t="shared" si="17009"/>
        <v>0</v>
      </c>
      <c r="AO879" s="191">
        <f t="shared" si="17009"/>
        <v>0</v>
      </c>
      <c r="AP879" s="189">
        <f t="shared" si="17010"/>
        <v>0</v>
      </c>
      <c r="AQ879" s="187">
        <f t="shared" si="17010"/>
        <v>0</v>
      </c>
      <c r="AR879" s="192">
        <f t="shared" si="17010"/>
        <v>0</v>
      </c>
      <c r="AS879" s="193">
        <f t="shared" si="17010"/>
        <v>0</v>
      </c>
      <c r="AT879" s="187">
        <f t="shared" si="17010"/>
        <v>0</v>
      </c>
      <c r="AU879" s="191">
        <f t="shared" si="17010"/>
        <v>0</v>
      </c>
      <c r="AV879" s="189">
        <f t="shared" si="17010"/>
        <v>0</v>
      </c>
      <c r="AW879" s="190">
        <f t="shared" si="17010"/>
        <v>0</v>
      </c>
      <c r="AX879" s="187">
        <f t="shared" si="17010"/>
        <v>0</v>
      </c>
      <c r="AY879" s="191">
        <f t="shared" si="17010"/>
        <v>0</v>
      </c>
      <c r="AZ879" s="189">
        <f t="shared" si="17011"/>
        <v>0</v>
      </c>
      <c r="BA879" s="190">
        <f t="shared" si="17011"/>
        <v>0</v>
      </c>
      <c r="BB879" s="187">
        <f t="shared" si="17011"/>
        <v>0</v>
      </c>
      <c r="BC879" s="191">
        <f t="shared" si="17011"/>
        <v>0</v>
      </c>
      <c r="BD879" s="189">
        <f t="shared" si="17011"/>
        <v>0</v>
      </c>
      <c r="BE879" s="187">
        <f t="shared" si="17011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18</v>
      </c>
      <c r="BJ879" s="123" t="e">
        <f>B879/B901</f>
        <v>#DIV/0!</v>
      </c>
      <c r="BK879" s="124" t="e">
        <f t="shared" ref="BK879" si="17067">C879/C901</f>
        <v>#DIV/0!</v>
      </c>
      <c r="BL879" s="125" t="e">
        <f t="shared" ref="BL879" si="17068">D879/D901</f>
        <v>#DIV/0!</v>
      </c>
      <c r="BM879" s="126" t="e">
        <f t="shared" ref="BM879" si="17069">E879/E901</f>
        <v>#DIV/0!</v>
      </c>
      <c r="BN879" s="123" t="e">
        <f t="shared" ref="BN879" si="17070">F879/F901</f>
        <v>#DIV/0!</v>
      </c>
      <c r="BO879" s="124" t="e">
        <f t="shared" ref="BO879" si="17071">G879/G901</f>
        <v>#DIV/0!</v>
      </c>
      <c r="BP879" s="125" t="e">
        <f t="shared" ref="BP879" si="17072">H879/H901</f>
        <v>#DIV/0!</v>
      </c>
      <c r="BQ879" s="126" t="e">
        <f t="shared" ref="BQ879" si="17073">I879/I901</f>
        <v>#DIV/0!</v>
      </c>
      <c r="BR879" s="123" t="e">
        <f t="shared" ref="BR879" si="17074">J879/J901</f>
        <v>#DIV/0!</v>
      </c>
      <c r="BS879" s="124" t="e">
        <f t="shared" ref="BS879" si="17075">K879/K901</f>
        <v>#DIV/0!</v>
      </c>
      <c r="BT879" s="125" t="e">
        <f t="shared" ref="BT879" si="17076">L879/L901</f>
        <v>#DIV/0!</v>
      </c>
      <c r="BU879" s="123" t="e">
        <f t="shared" ref="BU879" si="17077">M879/M901</f>
        <v>#DIV/0!</v>
      </c>
      <c r="BV879" s="127" t="e">
        <f t="shared" ref="BV879" si="17078">N879/N901</f>
        <v>#DIV/0!</v>
      </c>
      <c r="BW879" s="128" t="e">
        <f t="shared" ref="BW879" si="17079">O879/O901</f>
        <v>#DIV/0!</v>
      </c>
      <c r="BX879" s="123" t="e">
        <f t="shared" ref="BX879" si="17080">P879/P901</f>
        <v>#DIV/0!</v>
      </c>
      <c r="BY879" s="124" t="e">
        <f t="shared" ref="BY879" si="17081">Q879/Q901</f>
        <v>#DIV/0!</v>
      </c>
      <c r="BZ879" s="125" t="e">
        <f t="shared" ref="BZ879" si="17082">R879/R901</f>
        <v>#DIV/0!</v>
      </c>
      <c r="CA879" s="126" t="e">
        <f t="shared" ref="CA879" si="17083">S879/S901</f>
        <v>#DIV/0!</v>
      </c>
      <c r="CB879" s="123" t="e">
        <f t="shared" ref="CB879" si="17084">T879/T901</f>
        <v>#DIV/0!</v>
      </c>
      <c r="CC879" s="124" t="e">
        <f t="shared" ref="CC879" si="17085">U879/U901</f>
        <v>#DIV/0!</v>
      </c>
      <c r="CD879" s="125" t="e">
        <f t="shared" ref="CD879" si="17086">V879/V901</f>
        <v>#DIV/0!</v>
      </c>
      <c r="CE879" s="126" t="e">
        <f t="shared" ref="CE879" si="17087">W879/W901</f>
        <v>#DIV/0!</v>
      </c>
      <c r="CF879" s="123" t="e">
        <f t="shared" ref="CF879" si="17088">X879/X901</f>
        <v>#DIV/0!</v>
      </c>
      <c r="CG879" s="124" t="e">
        <f t="shared" ref="CG879" si="17089">Y879/Y901</f>
        <v>#DIV/0!</v>
      </c>
      <c r="CH879" s="125" t="e">
        <f t="shared" ref="CH879" si="17090">Z879/Z901</f>
        <v>#DIV/0!</v>
      </c>
      <c r="CI879" s="123" t="e">
        <f t="shared" ref="CI879" si="17091">AA879/AA901</f>
        <v>#DIV/0!</v>
      </c>
      <c r="CJ879" s="129" t="e">
        <f t="shared" ref="CJ879" si="17092">AB879/AB901</f>
        <v>#DIV/0!</v>
      </c>
      <c r="CK879" s="130" t="e">
        <f t="shared" ref="CK879" si="17093">AC879/AC901</f>
        <v>#DIV/0!</v>
      </c>
    </row>
    <row r="880" spans="1:89" ht="14.4" thickTop="1" thickBot="1" x14ac:dyDescent="0.3">
      <c r="A880" s="131" t="s">
        <v>19</v>
      </c>
      <c r="B880" s="180"/>
      <c r="C880" s="181"/>
      <c r="D880" s="182"/>
      <c r="E880" s="183"/>
      <c r="F880" s="180"/>
      <c r="G880" s="184"/>
      <c r="H880" s="182"/>
      <c r="I880" s="183"/>
      <c r="J880" s="180"/>
      <c r="K880" s="184"/>
      <c r="L880" s="182"/>
      <c r="M880" s="180"/>
      <c r="N880" s="185"/>
      <c r="O880" s="186"/>
      <c r="P880" s="180"/>
      <c r="Q880" s="184"/>
      <c r="R880" s="182"/>
      <c r="S880" s="183"/>
      <c r="T880" s="180"/>
      <c r="U880" s="184"/>
      <c r="V880" s="182"/>
      <c r="W880" s="183"/>
      <c r="X880" s="180"/>
      <c r="Y880" s="184"/>
      <c r="Z880" s="182"/>
      <c r="AA880" s="180"/>
      <c r="AB880" s="162">
        <f t="shared" si="17008"/>
        <v>0</v>
      </c>
      <c r="AC880" s="165">
        <f t="shared" si="17039"/>
        <v>0</v>
      </c>
      <c r="AE880" s="251" t="s">
        <v>13</v>
      </c>
      <c r="AF880" s="14">
        <f t="shared" ref="AF880:BG880" si="17094">SUM(AF877:AF879)</f>
        <v>0</v>
      </c>
      <c r="AG880" s="1">
        <f t="shared" si="17094"/>
        <v>0</v>
      </c>
      <c r="AH880" s="14">
        <f t="shared" si="17094"/>
        <v>0</v>
      </c>
      <c r="AI880" s="1">
        <f t="shared" si="17094"/>
        <v>0</v>
      </c>
      <c r="AJ880" s="14">
        <f t="shared" si="17094"/>
        <v>0</v>
      </c>
      <c r="AK880" s="1">
        <f t="shared" si="17094"/>
        <v>0</v>
      </c>
      <c r="AL880" s="14">
        <f t="shared" si="17094"/>
        <v>0</v>
      </c>
      <c r="AM880" s="1">
        <f t="shared" si="17094"/>
        <v>0</v>
      </c>
      <c r="AN880" s="14">
        <f t="shared" si="17094"/>
        <v>0</v>
      </c>
      <c r="AO880" s="1">
        <f t="shared" si="17094"/>
        <v>0</v>
      </c>
      <c r="AP880" s="14">
        <f t="shared" si="17094"/>
        <v>0</v>
      </c>
      <c r="AQ880" s="1">
        <f t="shared" si="17094"/>
        <v>0</v>
      </c>
      <c r="AR880" s="14">
        <f t="shared" si="17094"/>
        <v>0</v>
      </c>
      <c r="AS880" s="1">
        <f t="shared" si="17094"/>
        <v>0</v>
      </c>
      <c r="AT880" s="14">
        <f t="shared" si="17094"/>
        <v>0</v>
      </c>
      <c r="AU880" s="1">
        <f t="shared" si="17094"/>
        <v>0</v>
      </c>
      <c r="AV880" s="14">
        <f t="shared" si="17094"/>
        <v>0</v>
      </c>
      <c r="AW880" s="1">
        <f t="shared" si="17094"/>
        <v>0</v>
      </c>
      <c r="AX880" s="14">
        <f t="shared" si="17094"/>
        <v>0</v>
      </c>
      <c r="AY880" s="1">
        <f t="shared" si="17094"/>
        <v>0</v>
      </c>
      <c r="AZ880" s="14">
        <f t="shared" si="17094"/>
        <v>0</v>
      </c>
      <c r="BA880" s="1">
        <f t="shared" si="17094"/>
        <v>0</v>
      </c>
      <c r="BB880" s="14">
        <f t="shared" si="17094"/>
        <v>0</v>
      </c>
      <c r="BC880" s="1">
        <f t="shared" si="17094"/>
        <v>0</v>
      </c>
      <c r="BD880" s="14">
        <f t="shared" si="17094"/>
        <v>0</v>
      </c>
      <c r="BE880" s="1">
        <f t="shared" si="17094"/>
        <v>0</v>
      </c>
      <c r="BF880" s="166">
        <f t="shared" si="17094"/>
        <v>0</v>
      </c>
      <c r="BG880" s="167">
        <f t="shared" si="17094"/>
        <v>0</v>
      </c>
      <c r="BI880" s="131" t="s">
        <v>19</v>
      </c>
      <c r="BJ880" s="123" t="e">
        <f>B880/B901</f>
        <v>#DIV/0!</v>
      </c>
      <c r="BK880" s="124" t="e">
        <f t="shared" ref="BK880" si="17095">C880/C901</f>
        <v>#DIV/0!</v>
      </c>
      <c r="BL880" s="125" t="e">
        <f t="shared" ref="BL880" si="17096">D880/D901</f>
        <v>#DIV/0!</v>
      </c>
      <c r="BM880" s="126" t="e">
        <f t="shared" ref="BM880" si="17097">E880/E901</f>
        <v>#DIV/0!</v>
      </c>
      <c r="BN880" s="123" t="e">
        <f t="shared" ref="BN880" si="17098">F880/F901</f>
        <v>#DIV/0!</v>
      </c>
      <c r="BO880" s="124" t="e">
        <f t="shared" ref="BO880" si="17099">G880/G901</f>
        <v>#DIV/0!</v>
      </c>
      <c r="BP880" s="125" t="e">
        <f t="shared" ref="BP880" si="17100">H880/H901</f>
        <v>#DIV/0!</v>
      </c>
      <c r="BQ880" s="126" t="e">
        <f t="shared" ref="BQ880" si="17101">I880/I901</f>
        <v>#DIV/0!</v>
      </c>
      <c r="BR880" s="123" t="e">
        <f t="shared" ref="BR880" si="17102">J880/J901</f>
        <v>#DIV/0!</v>
      </c>
      <c r="BS880" s="124" t="e">
        <f t="shared" ref="BS880" si="17103">K880/K901</f>
        <v>#DIV/0!</v>
      </c>
      <c r="BT880" s="125" t="e">
        <f t="shared" ref="BT880" si="17104">L880/L901</f>
        <v>#DIV/0!</v>
      </c>
      <c r="BU880" s="123" t="e">
        <f t="shared" ref="BU880" si="17105">M880/M901</f>
        <v>#DIV/0!</v>
      </c>
      <c r="BV880" s="127" t="e">
        <f t="shared" ref="BV880" si="17106">N880/N901</f>
        <v>#DIV/0!</v>
      </c>
      <c r="BW880" s="128" t="e">
        <f t="shared" ref="BW880" si="17107">O880/O901</f>
        <v>#DIV/0!</v>
      </c>
      <c r="BX880" s="123" t="e">
        <f t="shared" ref="BX880" si="17108">P880/P901</f>
        <v>#DIV/0!</v>
      </c>
      <c r="BY880" s="124" t="e">
        <f t="shared" ref="BY880" si="17109">Q880/Q901</f>
        <v>#DIV/0!</v>
      </c>
      <c r="BZ880" s="125" t="e">
        <f t="shared" ref="BZ880" si="17110">R880/R901</f>
        <v>#DIV/0!</v>
      </c>
      <c r="CA880" s="126" t="e">
        <f t="shared" ref="CA880" si="17111">S880/S901</f>
        <v>#DIV/0!</v>
      </c>
      <c r="CB880" s="123" t="e">
        <f t="shared" ref="CB880" si="17112">T880/T901</f>
        <v>#DIV/0!</v>
      </c>
      <c r="CC880" s="124" t="e">
        <f t="shared" ref="CC880" si="17113">U880/U901</f>
        <v>#DIV/0!</v>
      </c>
      <c r="CD880" s="125" t="e">
        <f t="shared" ref="CD880" si="17114">V880/V901</f>
        <v>#DIV/0!</v>
      </c>
      <c r="CE880" s="126" t="e">
        <f t="shared" ref="CE880" si="17115">W880/W901</f>
        <v>#DIV/0!</v>
      </c>
      <c r="CF880" s="123" t="e">
        <f t="shared" ref="CF880" si="17116">X880/X901</f>
        <v>#DIV/0!</v>
      </c>
      <c r="CG880" s="124" t="e">
        <f t="shared" ref="CG880" si="17117">Y880/Y901</f>
        <v>#DIV/0!</v>
      </c>
      <c r="CH880" s="125" t="e">
        <f t="shared" ref="CH880" si="17118">Z880/Z901</f>
        <v>#DIV/0!</v>
      </c>
      <c r="CI880" s="123" t="e">
        <f t="shared" ref="CI880" si="17119">AA880/AA901</f>
        <v>#DIV/0!</v>
      </c>
      <c r="CJ880" s="129" t="e">
        <f t="shared" ref="CJ880" si="17120">AB880/AB901</f>
        <v>#DIV/0!</v>
      </c>
      <c r="CK880" s="130" t="e">
        <f t="shared" ref="CK880" si="17121">AC880/AC901</f>
        <v>#DIV/0!</v>
      </c>
    </row>
    <row r="881" spans="1:89" ht="13.8" thickTop="1" x14ac:dyDescent="0.25">
      <c r="A881" s="139" t="s">
        <v>20</v>
      </c>
      <c r="B881" s="266"/>
      <c r="C881" s="267"/>
      <c r="D881" s="268"/>
      <c r="E881" s="269"/>
      <c r="F881" s="266"/>
      <c r="G881" s="270"/>
      <c r="H881" s="268"/>
      <c r="I881" s="269"/>
      <c r="J881" s="266"/>
      <c r="K881" s="270"/>
      <c r="L881" s="268"/>
      <c r="M881" s="266"/>
      <c r="N881" s="271"/>
      <c r="O881" s="272"/>
      <c r="P881" s="266"/>
      <c r="Q881" s="270"/>
      <c r="R881" s="268"/>
      <c r="S881" s="269"/>
      <c r="T881" s="266"/>
      <c r="U881" s="270"/>
      <c r="V881" s="268"/>
      <c r="W881" s="269"/>
      <c r="X881" s="266"/>
      <c r="Y881" s="270"/>
      <c r="Z881" s="268"/>
      <c r="AA881" s="266"/>
      <c r="AB881" s="162">
        <f t="shared" si="17008"/>
        <v>0</v>
      </c>
      <c r="AC881" s="165">
        <f t="shared" si="17039"/>
        <v>0</v>
      </c>
      <c r="BI881" s="139" t="s">
        <v>20</v>
      </c>
      <c r="BJ881" s="123" t="e">
        <f>B881/B901</f>
        <v>#DIV/0!</v>
      </c>
      <c r="BK881" s="124" t="e">
        <f t="shared" ref="BK881" si="17122">C881/C901</f>
        <v>#DIV/0!</v>
      </c>
      <c r="BL881" s="125" t="e">
        <f t="shared" ref="BL881" si="17123">D881/D901</f>
        <v>#DIV/0!</v>
      </c>
      <c r="BM881" s="126" t="e">
        <f t="shared" ref="BM881" si="17124">E881/E901</f>
        <v>#DIV/0!</v>
      </c>
      <c r="BN881" s="123" t="e">
        <f t="shared" ref="BN881" si="17125">F881/F901</f>
        <v>#DIV/0!</v>
      </c>
      <c r="BO881" s="124" t="e">
        <f t="shared" ref="BO881" si="17126">G881/G901</f>
        <v>#DIV/0!</v>
      </c>
      <c r="BP881" s="125" t="e">
        <f t="shared" ref="BP881" si="17127">H881/H901</f>
        <v>#DIV/0!</v>
      </c>
      <c r="BQ881" s="126" t="e">
        <f t="shared" ref="BQ881" si="17128">I881/I901</f>
        <v>#DIV/0!</v>
      </c>
      <c r="BR881" s="123" t="e">
        <f t="shared" ref="BR881" si="17129">J881/J901</f>
        <v>#DIV/0!</v>
      </c>
      <c r="BS881" s="124" t="e">
        <f t="shared" ref="BS881" si="17130">K881/K901</f>
        <v>#DIV/0!</v>
      </c>
      <c r="BT881" s="125" t="e">
        <f t="shared" ref="BT881" si="17131">L881/L901</f>
        <v>#DIV/0!</v>
      </c>
      <c r="BU881" s="123" t="e">
        <f t="shared" ref="BU881" si="17132">M881/M901</f>
        <v>#DIV/0!</v>
      </c>
      <c r="BV881" s="127" t="e">
        <f t="shared" ref="BV881" si="17133">N881/N901</f>
        <v>#DIV/0!</v>
      </c>
      <c r="BW881" s="128" t="e">
        <f t="shared" ref="BW881" si="17134">O881/O901</f>
        <v>#DIV/0!</v>
      </c>
      <c r="BX881" s="123" t="e">
        <f t="shared" ref="BX881" si="17135">P881/P901</f>
        <v>#DIV/0!</v>
      </c>
      <c r="BY881" s="124" t="e">
        <f t="shared" ref="BY881" si="17136">Q881/Q901</f>
        <v>#DIV/0!</v>
      </c>
      <c r="BZ881" s="125" t="e">
        <f t="shared" ref="BZ881" si="17137">R881/R901</f>
        <v>#DIV/0!</v>
      </c>
      <c r="CA881" s="126" t="e">
        <f t="shared" ref="CA881" si="17138">S881/S901</f>
        <v>#DIV/0!</v>
      </c>
      <c r="CB881" s="123" t="e">
        <f t="shared" ref="CB881" si="17139">T881/T901</f>
        <v>#DIV/0!</v>
      </c>
      <c r="CC881" s="124" t="e">
        <f t="shared" ref="CC881" si="17140">U881/U901</f>
        <v>#DIV/0!</v>
      </c>
      <c r="CD881" s="125" t="e">
        <f t="shared" ref="CD881" si="17141">V881/V901</f>
        <v>#DIV/0!</v>
      </c>
      <c r="CE881" s="126" t="e">
        <f t="shared" ref="CE881" si="17142">W881/W901</f>
        <v>#DIV/0!</v>
      </c>
      <c r="CF881" s="123" t="e">
        <f t="shared" ref="CF881" si="17143">X881/X901</f>
        <v>#DIV/0!</v>
      </c>
      <c r="CG881" s="124" t="e">
        <f t="shared" ref="CG881" si="17144">Y881/Y901</f>
        <v>#DIV/0!</v>
      </c>
      <c r="CH881" s="125" t="e">
        <f t="shared" ref="CH881" si="17145">Z881/Z901</f>
        <v>#DIV/0!</v>
      </c>
      <c r="CI881" s="123" t="e">
        <f t="shared" ref="CI881" si="17146">AA881/AA901</f>
        <v>#DIV/0!</v>
      </c>
      <c r="CJ881" s="129" t="e">
        <f t="shared" ref="CJ881" si="17147">AB881/AB901</f>
        <v>#DIV/0!</v>
      </c>
      <c r="CK881" s="130" t="e">
        <f t="shared" ref="CK881" si="17148">AC881/AC901</f>
        <v>#DIV/0!</v>
      </c>
    </row>
    <row r="882" spans="1:89" ht="13.8" thickBot="1" x14ac:dyDescent="0.3">
      <c r="A882" s="131" t="s">
        <v>21</v>
      </c>
      <c r="B882" s="273"/>
      <c r="C882" s="274"/>
      <c r="D882" s="275"/>
      <c r="E882" s="276"/>
      <c r="F882" s="273"/>
      <c r="G882" s="277"/>
      <c r="H882" s="275"/>
      <c r="I882" s="276"/>
      <c r="J882" s="273"/>
      <c r="K882" s="277"/>
      <c r="L882" s="275"/>
      <c r="M882" s="273"/>
      <c r="N882" s="278"/>
      <c r="O882" s="279"/>
      <c r="P882" s="273"/>
      <c r="Q882" s="277"/>
      <c r="R882" s="275"/>
      <c r="S882" s="276"/>
      <c r="T882" s="273"/>
      <c r="U882" s="277"/>
      <c r="V882" s="275"/>
      <c r="W882" s="276"/>
      <c r="X882" s="273"/>
      <c r="Y882" s="277"/>
      <c r="Z882" s="275"/>
      <c r="AA882" s="273"/>
      <c r="AB882" s="162">
        <f t="shared" si="17008"/>
        <v>0</v>
      </c>
      <c r="AC882" s="165">
        <f t="shared" si="17039"/>
        <v>0</v>
      </c>
      <c r="AE882" t="s">
        <v>85</v>
      </c>
      <c r="BI882" s="131" t="s">
        <v>21</v>
      </c>
      <c r="BJ882" s="123" t="e">
        <f>B882/B901</f>
        <v>#DIV/0!</v>
      </c>
      <c r="BK882" s="124" t="e">
        <f t="shared" ref="BK882" si="17149">C882/C901</f>
        <v>#DIV/0!</v>
      </c>
      <c r="BL882" s="125" t="e">
        <f t="shared" ref="BL882" si="17150">D882/D901</f>
        <v>#DIV/0!</v>
      </c>
      <c r="BM882" s="126" t="e">
        <f t="shared" ref="BM882" si="17151">E882/E901</f>
        <v>#DIV/0!</v>
      </c>
      <c r="BN882" s="123" t="e">
        <f t="shared" ref="BN882" si="17152">F882/F901</f>
        <v>#DIV/0!</v>
      </c>
      <c r="BO882" s="124" t="e">
        <f t="shared" ref="BO882" si="17153">G882/G901</f>
        <v>#DIV/0!</v>
      </c>
      <c r="BP882" s="125" t="e">
        <f t="shared" ref="BP882" si="17154">H882/H901</f>
        <v>#DIV/0!</v>
      </c>
      <c r="BQ882" s="126" t="e">
        <f t="shared" ref="BQ882" si="17155">I882/I901</f>
        <v>#DIV/0!</v>
      </c>
      <c r="BR882" s="123" t="e">
        <f t="shared" ref="BR882" si="17156">J882/J901</f>
        <v>#DIV/0!</v>
      </c>
      <c r="BS882" s="124" t="e">
        <f t="shared" ref="BS882" si="17157">K882/K901</f>
        <v>#DIV/0!</v>
      </c>
      <c r="BT882" s="125" t="e">
        <f t="shared" ref="BT882" si="17158">L882/L901</f>
        <v>#DIV/0!</v>
      </c>
      <c r="BU882" s="123" t="e">
        <f t="shared" ref="BU882" si="17159">M882/M901</f>
        <v>#DIV/0!</v>
      </c>
      <c r="BV882" s="127" t="e">
        <f t="shared" ref="BV882" si="17160">N882/N901</f>
        <v>#DIV/0!</v>
      </c>
      <c r="BW882" s="128" t="e">
        <f t="shared" ref="BW882" si="17161">O882/O901</f>
        <v>#DIV/0!</v>
      </c>
      <c r="BX882" s="123" t="e">
        <f t="shared" ref="BX882" si="17162">P882/P901</f>
        <v>#DIV/0!</v>
      </c>
      <c r="BY882" s="124" t="e">
        <f t="shared" ref="BY882" si="17163">Q882/Q901</f>
        <v>#DIV/0!</v>
      </c>
      <c r="BZ882" s="125" t="e">
        <f t="shared" ref="BZ882" si="17164">R882/R901</f>
        <v>#DIV/0!</v>
      </c>
      <c r="CA882" s="126" t="e">
        <f t="shared" ref="CA882" si="17165">S882/S901</f>
        <v>#DIV/0!</v>
      </c>
      <c r="CB882" s="123" t="e">
        <f t="shared" ref="CB882" si="17166">T882/T901</f>
        <v>#DIV/0!</v>
      </c>
      <c r="CC882" s="124" t="e">
        <f t="shared" ref="CC882" si="17167">U882/U901</f>
        <v>#DIV/0!</v>
      </c>
      <c r="CD882" s="125" t="e">
        <f t="shared" ref="CD882" si="17168">V882/V901</f>
        <v>#DIV/0!</v>
      </c>
      <c r="CE882" s="126" t="e">
        <f t="shared" ref="CE882" si="17169">W882/W901</f>
        <v>#DIV/0!</v>
      </c>
      <c r="CF882" s="123" t="e">
        <f t="shared" ref="CF882" si="17170">X882/X901</f>
        <v>#DIV/0!</v>
      </c>
      <c r="CG882" s="124" t="e">
        <f t="shared" ref="CG882" si="17171">Y882/Y901</f>
        <v>#DIV/0!</v>
      </c>
      <c r="CH882" s="125" t="e">
        <f t="shared" ref="CH882" si="17172">Z882/Z901</f>
        <v>#DIV/0!</v>
      </c>
      <c r="CI882" s="123" t="e">
        <f t="shared" ref="CI882" si="17173">AA882/AA901</f>
        <v>#DIV/0!</v>
      </c>
      <c r="CJ882" s="129" t="e">
        <f t="shared" ref="CJ882" si="17174">AB882/AB901</f>
        <v>#DIV/0!</v>
      </c>
      <c r="CK882" s="130" t="e">
        <f t="shared" ref="CK882" si="17175">AC882/AC901</f>
        <v>#DIV/0!</v>
      </c>
    </row>
    <row r="883" spans="1:89" ht="14.4" thickTop="1" thickBot="1" x14ac:dyDescent="0.3">
      <c r="A883" s="139" t="s">
        <v>22</v>
      </c>
      <c r="B883" s="187"/>
      <c r="C883" s="188"/>
      <c r="D883" s="189"/>
      <c r="E883" s="190"/>
      <c r="F883" s="187"/>
      <c r="G883" s="191"/>
      <c r="H883" s="189"/>
      <c r="I883" s="190"/>
      <c r="J883" s="187"/>
      <c r="K883" s="191"/>
      <c r="L883" s="189"/>
      <c r="M883" s="187"/>
      <c r="N883" s="192"/>
      <c r="O883" s="193"/>
      <c r="P883" s="187"/>
      <c r="Q883" s="191"/>
      <c r="R883" s="189"/>
      <c r="S883" s="190"/>
      <c r="T883" s="187"/>
      <c r="U883" s="191"/>
      <c r="V883" s="189"/>
      <c r="W883" s="190"/>
      <c r="X883" s="187"/>
      <c r="Y883" s="191"/>
      <c r="Z883" s="189"/>
      <c r="AA883" s="187"/>
      <c r="AB883" s="162">
        <f t="shared" si="17008"/>
        <v>0</v>
      </c>
      <c r="AC883" s="165">
        <f t="shared" si="17039"/>
        <v>0</v>
      </c>
      <c r="AE883" s="290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39" t="s">
        <v>22</v>
      </c>
      <c r="BJ883" s="123" t="e">
        <f>B883/B901</f>
        <v>#DIV/0!</v>
      </c>
      <c r="BK883" s="124" t="e">
        <f t="shared" ref="BK883" si="17176">C883/C901</f>
        <v>#DIV/0!</v>
      </c>
      <c r="BL883" s="125" t="e">
        <f t="shared" ref="BL883" si="17177">D883/D901</f>
        <v>#DIV/0!</v>
      </c>
      <c r="BM883" s="126" t="e">
        <f t="shared" ref="BM883" si="17178">E883/E901</f>
        <v>#DIV/0!</v>
      </c>
      <c r="BN883" s="123" t="e">
        <f t="shared" ref="BN883" si="17179">F883/F901</f>
        <v>#DIV/0!</v>
      </c>
      <c r="BO883" s="124" t="e">
        <f t="shared" ref="BO883" si="17180">G883/G901</f>
        <v>#DIV/0!</v>
      </c>
      <c r="BP883" s="125" t="e">
        <f t="shared" ref="BP883" si="17181">H883/H901</f>
        <v>#DIV/0!</v>
      </c>
      <c r="BQ883" s="126" t="e">
        <f t="shared" ref="BQ883" si="17182">I883/I901</f>
        <v>#DIV/0!</v>
      </c>
      <c r="BR883" s="123" t="e">
        <f t="shared" ref="BR883" si="17183">J883/J901</f>
        <v>#DIV/0!</v>
      </c>
      <c r="BS883" s="124" t="e">
        <f t="shared" ref="BS883" si="17184">K883/K901</f>
        <v>#DIV/0!</v>
      </c>
      <c r="BT883" s="125" t="e">
        <f t="shared" ref="BT883" si="17185">L883/L901</f>
        <v>#DIV/0!</v>
      </c>
      <c r="BU883" s="123" t="e">
        <f t="shared" ref="BU883" si="17186">M883/M901</f>
        <v>#DIV/0!</v>
      </c>
      <c r="BV883" s="127" t="e">
        <f t="shared" ref="BV883" si="17187">N883/N901</f>
        <v>#DIV/0!</v>
      </c>
      <c r="BW883" s="128" t="e">
        <f t="shared" ref="BW883" si="17188">O883/O901</f>
        <v>#DIV/0!</v>
      </c>
      <c r="BX883" s="123" t="e">
        <f t="shared" ref="BX883" si="17189">P883/P901</f>
        <v>#DIV/0!</v>
      </c>
      <c r="BY883" s="124" t="e">
        <f t="shared" ref="BY883" si="17190">Q883/Q901</f>
        <v>#DIV/0!</v>
      </c>
      <c r="BZ883" s="125" t="e">
        <f t="shared" ref="BZ883" si="17191">R883/R901</f>
        <v>#DIV/0!</v>
      </c>
      <c r="CA883" s="126" t="e">
        <f t="shared" ref="CA883" si="17192">S883/S901</f>
        <v>#DIV/0!</v>
      </c>
      <c r="CB883" s="123" t="e">
        <f t="shared" ref="CB883" si="17193">T883/T901</f>
        <v>#DIV/0!</v>
      </c>
      <c r="CC883" s="124" t="e">
        <f t="shared" ref="CC883" si="17194">U883/U901</f>
        <v>#DIV/0!</v>
      </c>
      <c r="CD883" s="125" t="e">
        <f t="shared" ref="CD883" si="17195">V883/V901</f>
        <v>#DIV/0!</v>
      </c>
      <c r="CE883" s="126" t="e">
        <f t="shared" ref="CE883" si="17196">W883/W901</f>
        <v>#DIV/0!</v>
      </c>
      <c r="CF883" s="123" t="e">
        <f t="shared" ref="CF883" si="17197">X883/X901</f>
        <v>#DIV/0!</v>
      </c>
      <c r="CG883" s="124" t="e">
        <f t="shared" ref="CG883" si="17198">Y883/Y901</f>
        <v>#DIV/0!</v>
      </c>
      <c r="CH883" s="125" t="e">
        <f t="shared" ref="CH883" si="17199">Z883/Z901</f>
        <v>#DIV/0!</v>
      </c>
      <c r="CI883" s="123" t="e">
        <f t="shared" ref="CI883" si="17200">AA883/AA901</f>
        <v>#DIV/0!</v>
      </c>
      <c r="CJ883" s="129" t="e">
        <f t="shared" ref="CJ883" si="17201">AB883/AB901</f>
        <v>#DIV/0!</v>
      </c>
      <c r="CK883" s="130" t="e">
        <f t="shared" ref="CK883" si="17202">AC883/AC901</f>
        <v>#DIV/0!</v>
      </c>
    </row>
    <row r="884" spans="1:89" ht="15" thickTop="1" thickBot="1" x14ac:dyDescent="0.35">
      <c r="A884" s="131" t="s">
        <v>23</v>
      </c>
      <c r="B884" s="180"/>
      <c r="C884" s="181"/>
      <c r="D884" s="182"/>
      <c r="E884" s="183"/>
      <c r="F884" s="180"/>
      <c r="G884" s="184"/>
      <c r="H884" s="182"/>
      <c r="I884" s="183"/>
      <c r="J884" s="180"/>
      <c r="K884" s="184"/>
      <c r="L884" s="182"/>
      <c r="M884" s="180"/>
      <c r="N884" s="185"/>
      <c r="O884" s="186"/>
      <c r="P884" s="180"/>
      <c r="Q884" s="184"/>
      <c r="R884" s="182"/>
      <c r="S884" s="183"/>
      <c r="T884" s="180"/>
      <c r="U884" s="184"/>
      <c r="V884" s="182"/>
      <c r="W884" s="183"/>
      <c r="X884" s="180"/>
      <c r="Y884" s="184"/>
      <c r="Z884" s="182"/>
      <c r="AA884" s="180"/>
      <c r="AB884" s="162">
        <f t="shared" si="17008"/>
        <v>0</v>
      </c>
      <c r="AC884" s="165">
        <f t="shared" si="17039"/>
        <v>0</v>
      </c>
      <c r="AE884" s="291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68" t="s">
        <v>14</v>
      </c>
      <c r="BG884" s="169" t="s">
        <v>15</v>
      </c>
      <c r="BI884" s="131" t="s">
        <v>23</v>
      </c>
      <c r="BJ884" s="123" t="e">
        <f>B884/B901</f>
        <v>#DIV/0!</v>
      </c>
      <c r="BK884" s="124" t="e">
        <f t="shared" ref="BK884" si="17203">C884/C901</f>
        <v>#DIV/0!</v>
      </c>
      <c r="BL884" s="125" t="e">
        <f t="shared" ref="BL884" si="17204">D884/D901</f>
        <v>#DIV/0!</v>
      </c>
      <c r="BM884" s="126" t="e">
        <f t="shared" ref="BM884" si="17205">E884/E901</f>
        <v>#DIV/0!</v>
      </c>
      <c r="BN884" s="123" t="e">
        <f t="shared" ref="BN884" si="17206">F884/F901</f>
        <v>#DIV/0!</v>
      </c>
      <c r="BO884" s="124" t="e">
        <f t="shared" ref="BO884" si="17207">G884/G901</f>
        <v>#DIV/0!</v>
      </c>
      <c r="BP884" s="125" t="e">
        <f t="shared" ref="BP884" si="17208">H884/H901</f>
        <v>#DIV/0!</v>
      </c>
      <c r="BQ884" s="126" t="e">
        <f t="shared" ref="BQ884" si="17209">I884/I901</f>
        <v>#DIV/0!</v>
      </c>
      <c r="BR884" s="123" t="e">
        <f t="shared" ref="BR884" si="17210">J884/J901</f>
        <v>#DIV/0!</v>
      </c>
      <c r="BS884" s="124" t="e">
        <f t="shared" ref="BS884" si="17211">K884/K901</f>
        <v>#DIV/0!</v>
      </c>
      <c r="BT884" s="125" t="e">
        <f t="shared" ref="BT884" si="17212">L884/L901</f>
        <v>#DIV/0!</v>
      </c>
      <c r="BU884" s="123" t="e">
        <f t="shared" ref="BU884" si="17213">M884/M901</f>
        <v>#DIV/0!</v>
      </c>
      <c r="BV884" s="127" t="e">
        <f t="shared" ref="BV884" si="17214">N884/N901</f>
        <v>#DIV/0!</v>
      </c>
      <c r="BW884" s="128" t="e">
        <f t="shared" ref="BW884" si="17215">O884/O901</f>
        <v>#DIV/0!</v>
      </c>
      <c r="BX884" s="123" t="e">
        <f t="shared" ref="BX884" si="17216">P884/P901</f>
        <v>#DIV/0!</v>
      </c>
      <c r="BY884" s="124" t="e">
        <f t="shared" ref="BY884" si="17217">Q884/Q901</f>
        <v>#DIV/0!</v>
      </c>
      <c r="BZ884" s="125" t="e">
        <f t="shared" ref="BZ884" si="17218">R884/R901</f>
        <v>#DIV/0!</v>
      </c>
      <c r="CA884" s="126" t="e">
        <f t="shared" ref="CA884" si="17219">S884/S901</f>
        <v>#DIV/0!</v>
      </c>
      <c r="CB884" s="123" t="e">
        <f t="shared" ref="CB884" si="17220">T884/T901</f>
        <v>#DIV/0!</v>
      </c>
      <c r="CC884" s="124" t="e">
        <f t="shared" ref="CC884" si="17221">U884/U901</f>
        <v>#DIV/0!</v>
      </c>
      <c r="CD884" s="125" t="e">
        <f t="shared" ref="CD884" si="17222">V884/V901</f>
        <v>#DIV/0!</v>
      </c>
      <c r="CE884" s="126" t="e">
        <f t="shared" ref="CE884" si="17223">W884/W901</f>
        <v>#DIV/0!</v>
      </c>
      <c r="CF884" s="123" t="e">
        <f t="shared" ref="CF884" si="17224">X884/X901</f>
        <v>#DIV/0!</v>
      </c>
      <c r="CG884" s="124" t="e">
        <f t="shared" ref="CG884" si="17225">Y884/Y901</f>
        <v>#DIV/0!</v>
      </c>
      <c r="CH884" s="125" t="e">
        <f t="shared" ref="CH884" si="17226">Z884/Z901</f>
        <v>#DIV/0!</v>
      </c>
      <c r="CI884" s="123" t="e">
        <f t="shared" ref="CI884" si="17227">AA884/AA901</f>
        <v>#DIV/0!</v>
      </c>
      <c r="CJ884" s="129" t="e">
        <f t="shared" ref="CJ884" si="17228">AB884/AB901</f>
        <v>#DIV/0!</v>
      </c>
      <c r="CK884" s="130" t="e">
        <f t="shared" ref="CK884" si="17229">AC884/AC901</f>
        <v>#DIV/0!</v>
      </c>
    </row>
    <row r="885" spans="1:89" ht="13.8" thickTop="1" x14ac:dyDescent="0.25">
      <c r="A885" s="139" t="s">
        <v>24</v>
      </c>
      <c r="B885" s="194"/>
      <c r="C885" s="188"/>
      <c r="D885" s="189"/>
      <c r="E885" s="190"/>
      <c r="F885" s="187"/>
      <c r="G885" s="191"/>
      <c r="H885" s="189"/>
      <c r="I885" s="190"/>
      <c r="J885" s="187"/>
      <c r="K885" s="191"/>
      <c r="L885" s="189"/>
      <c r="M885" s="187"/>
      <c r="N885" s="192"/>
      <c r="O885" s="195"/>
      <c r="P885" s="187"/>
      <c r="Q885" s="191"/>
      <c r="R885" s="189"/>
      <c r="S885" s="190"/>
      <c r="T885" s="187"/>
      <c r="U885" s="191"/>
      <c r="V885" s="189"/>
      <c r="W885" s="196"/>
      <c r="X885" s="187"/>
      <c r="Y885" s="191"/>
      <c r="Z885" s="189"/>
      <c r="AA885" s="187"/>
      <c r="AB885" s="162">
        <f t="shared" si="17008"/>
        <v>0</v>
      </c>
      <c r="AC885" s="165">
        <f t="shared" si="17039"/>
        <v>0</v>
      </c>
      <c r="AE885" s="254" t="str">
        <f>$AE$17</f>
        <v>17:00 - 17:59</v>
      </c>
      <c r="AF885" s="120">
        <f t="shared" ref="AF885:AO887" si="17230">SUMIF($A$9:$A$32,$AE885,B$877:B$900)</f>
        <v>0</v>
      </c>
      <c r="AG885" s="177">
        <f t="shared" si="17230"/>
        <v>0</v>
      </c>
      <c r="AH885" s="121">
        <f t="shared" si="17230"/>
        <v>0</v>
      </c>
      <c r="AI885" s="172">
        <f t="shared" si="17230"/>
        <v>0</v>
      </c>
      <c r="AJ885" s="120">
        <f t="shared" si="17230"/>
        <v>0</v>
      </c>
      <c r="AK885" s="122">
        <f t="shared" si="17230"/>
        <v>0</v>
      </c>
      <c r="AL885" s="121">
        <f t="shared" si="17230"/>
        <v>0</v>
      </c>
      <c r="AM885" s="172">
        <f t="shared" si="17230"/>
        <v>0</v>
      </c>
      <c r="AN885" s="120">
        <f t="shared" si="17230"/>
        <v>0</v>
      </c>
      <c r="AO885" s="122">
        <f t="shared" si="17230"/>
        <v>0</v>
      </c>
      <c r="AP885" s="121">
        <f t="shared" ref="AP885:AY887" si="17231">SUMIF($A$9:$A$32,$AE885,L$877:L$900)</f>
        <v>0</v>
      </c>
      <c r="AQ885" s="120">
        <f t="shared" si="17231"/>
        <v>0</v>
      </c>
      <c r="AR885" s="171">
        <f t="shared" si="17231"/>
        <v>0</v>
      </c>
      <c r="AS885" s="173">
        <f t="shared" si="17231"/>
        <v>0</v>
      </c>
      <c r="AT885" s="120">
        <f t="shared" si="17231"/>
        <v>0</v>
      </c>
      <c r="AU885" s="122">
        <f t="shared" si="17231"/>
        <v>0</v>
      </c>
      <c r="AV885" s="121">
        <f t="shared" si="17231"/>
        <v>0</v>
      </c>
      <c r="AW885" s="172">
        <f t="shared" si="17231"/>
        <v>0</v>
      </c>
      <c r="AX885" s="120">
        <f t="shared" si="17231"/>
        <v>0</v>
      </c>
      <c r="AY885" s="122">
        <f t="shared" si="17231"/>
        <v>0</v>
      </c>
      <c r="AZ885" s="121">
        <f t="shared" ref="AZ885:BE887" si="17232">SUMIF($A$9:$A$32,$AE885,V$877:V$900)</f>
        <v>0</v>
      </c>
      <c r="BA885" s="172">
        <f t="shared" si="17232"/>
        <v>0</v>
      </c>
      <c r="BB885" s="120">
        <f t="shared" si="17232"/>
        <v>0</v>
      </c>
      <c r="BC885" s="122">
        <f t="shared" si="17232"/>
        <v>0</v>
      </c>
      <c r="BD885" s="21">
        <f t="shared" si="17232"/>
        <v>0</v>
      </c>
      <c r="BE885" s="176">
        <f t="shared" si="17232"/>
        <v>0</v>
      </c>
      <c r="BF885" s="162">
        <f>AF885+AH885+AJ885+AL885+AN885+AP885+AR885+AT885+AV885+AX885+AZ885+BB885+BD885</f>
        <v>0</v>
      </c>
      <c r="BG885" s="163">
        <f>AG885+AI885+AK885+AM885+AO885+AQ885+AS885+AU885+AW885+AY885+BA885+BC885+BE885</f>
        <v>0</v>
      </c>
      <c r="BI885" s="139" t="s">
        <v>24</v>
      </c>
      <c r="BJ885" s="123" t="e">
        <f>B885/B901</f>
        <v>#DIV/0!</v>
      </c>
      <c r="BK885" s="124" t="e">
        <f t="shared" ref="BK885" si="17233">C885/C901</f>
        <v>#DIV/0!</v>
      </c>
      <c r="BL885" s="125" t="e">
        <f t="shared" ref="BL885" si="17234">D885/D901</f>
        <v>#DIV/0!</v>
      </c>
      <c r="BM885" s="126" t="e">
        <f t="shared" ref="BM885" si="17235">E885/E901</f>
        <v>#DIV/0!</v>
      </c>
      <c r="BN885" s="123" t="e">
        <f t="shared" ref="BN885" si="17236">F885/F901</f>
        <v>#DIV/0!</v>
      </c>
      <c r="BO885" s="124" t="e">
        <f t="shared" ref="BO885" si="17237">G885/G901</f>
        <v>#DIV/0!</v>
      </c>
      <c r="BP885" s="125" t="e">
        <f t="shared" ref="BP885" si="17238">H885/H901</f>
        <v>#DIV/0!</v>
      </c>
      <c r="BQ885" s="126" t="e">
        <f t="shared" ref="BQ885" si="17239">I885/I901</f>
        <v>#DIV/0!</v>
      </c>
      <c r="BR885" s="123" t="e">
        <f t="shared" ref="BR885" si="17240">J885/J901</f>
        <v>#DIV/0!</v>
      </c>
      <c r="BS885" s="124" t="e">
        <f t="shared" ref="BS885" si="17241">K885/K901</f>
        <v>#DIV/0!</v>
      </c>
      <c r="BT885" s="125" t="e">
        <f t="shared" ref="BT885" si="17242">L885/L901</f>
        <v>#DIV/0!</v>
      </c>
      <c r="BU885" s="123" t="e">
        <f t="shared" ref="BU885" si="17243">M885/M901</f>
        <v>#DIV/0!</v>
      </c>
      <c r="BV885" s="127" t="e">
        <f t="shared" ref="BV885" si="17244">N885/N901</f>
        <v>#DIV/0!</v>
      </c>
      <c r="BW885" s="128" t="e">
        <f t="shared" ref="BW885" si="17245">O885/O901</f>
        <v>#DIV/0!</v>
      </c>
      <c r="BX885" s="123" t="e">
        <f t="shared" ref="BX885" si="17246">P885/P901</f>
        <v>#DIV/0!</v>
      </c>
      <c r="BY885" s="124" t="e">
        <f t="shared" ref="BY885" si="17247">Q885/Q901</f>
        <v>#DIV/0!</v>
      </c>
      <c r="BZ885" s="125" t="e">
        <f t="shared" ref="BZ885" si="17248">R885/R901</f>
        <v>#DIV/0!</v>
      </c>
      <c r="CA885" s="126" t="e">
        <f t="shared" ref="CA885" si="17249">S885/S901</f>
        <v>#DIV/0!</v>
      </c>
      <c r="CB885" s="123" t="e">
        <f t="shared" ref="CB885" si="17250">T885/T901</f>
        <v>#DIV/0!</v>
      </c>
      <c r="CC885" s="124" t="e">
        <f t="shared" ref="CC885" si="17251">U885/U901</f>
        <v>#DIV/0!</v>
      </c>
      <c r="CD885" s="125" t="e">
        <f t="shared" ref="CD885" si="17252">V885/V901</f>
        <v>#DIV/0!</v>
      </c>
      <c r="CE885" s="126" t="e">
        <f t="shared" ref="CE885" si="17253">W885/W901</f>
        <v>#DIV/0!</v>
      </c>
      <c r="CF885" s="123" t="e">
        <f t="shared" ref="CF885" si="17254">X885/X901</f>
        <v>#DIV/0!</v>
      </c>
      <c r="CG885" s="124" t="e">
        <f t="shared" ref="CG885" si="17255">Y885/Y901</f>
        <v>#DIV/0!</v>
      </c>
      <c r="CH885" s="125" t="e">
        <f t="shared" ref="CH885" si="17256">Z885/Z901</f>
        <v>#DIV/0!</v>
      </c>
      <c r="CI885" s="123" t="e">
        <f t="shared" ref="CI885" si="17257">AA885/AA901</f>
        <v>#DIV/0!</v>
      </c>
      <c r="CJ885" s="129" t="e">
        <f t="shared" ref="CJ885" si="17258">AB885/AB901</f>
        <v>#DIV/0!</v>
      </c>
      <c r="CK885" s="130" t="e">
        <f t="shared" ref="CK885" si="17259">AC885/AC901</f>
        <v>#DIV/0!</v>
      </c>
    </row>
    <row r="886" spans="1:89" x14ac:dyDescent="0.25">
      <c r="A886" s="131" t="s">
        <v>25</v>
      </c>
      <c r="B886" s="197"/>
      <c r="C886" s="181"/>
      <c r="D886" s="182"/>
      <c r="E886" s="183"/>
      <c r="F886" s="180"/>
      <c r="G886" s="184"/>
      <c r="H886" s="182"/>
      <c r="I886" s="183"/>
      <c r="J886" s="180"/>
      <c r="K886" s="181"/>
      <c r="L886" s="182"/>
      <c r="M886" s="180"/>
      <c r="N886" s="185"/>
      <c r="O886" s="198"/>
      <c r="P886" s="180"/>
      <c r="Q886" s="181"/>
      <c r="R886" s="182"/>
      <c r="S886" s="183"/>
      <c r="T886" s="189"/>
      <c r="U886" s="180"/>
      <c r="V886" s="182"/>
      <c r="W886" s="199"/>
      <c r="X886" s="180"/>
      <c r="Y886" s="184"/>
      <c r="Z886" s="182"/>
      <c r="AA886" s="180"/>
      <c r="AB886" s="162">
        <f t="shared" si="17008"/>
        <v>0</v>
      </c>
      <c r="AC886" s="165">
        <f t="shared" si="17039"/>
        <v>0</v>
      </c>
      <c r="AE886" s="256" t="str">
        <f>$AE$18</f>
        <v>18:00 - 18:59</v>
      </c>
      <c r="AF886" s="120">
        <f t="shared" si="17230"/>
        <v>0</v>
      </c>
      <c r="AG886" s="181">
        <f t="shared" si="17230"/>
        <v>0</v>
      </c>
      <c r="AH886" s="182">
        <f t="shared" si="17230"/>
        <v>0</v>
      </c>
      <c r="AI886" s="183">
        <f t="shared" si="17230"/>
        <v>0</v>
      </c>
      <c r="AJ886" s="180">
        <f t="shared" si="17230"/>
        <v>0</v>
      </c>
      <c r="AK886" s="184">
        <f t="shared" si="17230"/>
        <v>0</v>
      </c>
      <c r="AL886" s="182">
        <f t="shared" si="17230"/>
        <v>0</v>
      </c>
      <c r="AM886" s="183">
        <f t="shared" si="17230"/>
        <v>0</v>
      </c>
      <c r="AN886" s="180">
        <f t="shared" si="17230"/>
        <v>0</v>
      </c>
      <c r="AO886" s="184">
        <f t="shared" si="17230"/>
        <v>0</v>
      </c>
      <c r="AP886" s="182">
        <f t="shared" si="17231"/>
        <v>0</v>
      </c>
      <c r="AQ886" s="180">
        <f t="shared" si="17231"/>
        <v>0</v>
      </c>
      <c r="AR886" s="185">
        <f t="shared" si="17231"/>
        <v>0</v>
      </c>
      <c r="AS886" s="186">
        <f t="shared" si="17231"/>
        <v>0</v>
      </c>
      <c r="AT886" s="180">
        <f t="shared" si="17231"/>
        <v>0</v>
      </c>
      <c r="AU886" s="184">
        <f t="shared" si="17231"/>
        <v>0</v>
      </c>
      <c r="AV886" s="182">
        <f t="shared" si="17231"/>
        <v>0</v>
      </c>
      <c r="AW886" s="183">
        <f t="shared" si="17231"/>
        <v>0</v>
      </c>
      <c r="AX886" s="180">
        <f t="shared" si="17231"/>
        <v>0</v>
      </c>
      <c r="AY886" s="184">
        <f t="shared" si="17231"/>
        <v>0</v>
      </c>
      <c r="AZ886" s="182">
        <f t="shared" si="17232"/>
        <v>0</v>
      </c>
      <c r="BA886" s="183">
        <f t="shared" si="17232"/>
        <v>0</v>
      </c>
      <c r="BB886" s="180">
        <f t="shared" si="17232"/>
        <v>0</v>
      </c>
      <c r="BC886" s="184">
        <f t="shared" si="17232"/>
        <v>0</v>
      </c>
      <c r="BD886" s="182">
        <f t="shared" si="17232"/>
        <v>0</v>
      </c>
      <c r="BE886" s="180">
        <f t="shared" si="17232"/>
        <v>0</v>
      </c>
      <c r="BF886" s="164">
        <f>SUM(AF886,AH886,AJ886,AL886,AN886,AP886,AR886,AT886,AV886,AX886,AZ886,BB886,BD886)</f>
        <v>0</v>
      </c>
      <c r="BG886" s="165">
        <f>SUM(AG886,AI886,AK886,AM886,AO886,AQ886,AS886,AU886,AW886,AY886,BA886,BC886,BE886)</f>
        <v>0</v>
      </c>
      <c r="BI886" s="131" t="s">
        <v>25</v>
      </c>
      <c r="BJ886" s="123" t="e">
        <f>B886/B901</f>
        <v>#DIV/0!</v>
      </c>
      <c r="BK886" s="124" t="e">
        <f t="shared" ref="BK886" si="17260">C886/C901</f>
        <v>#DIV/0!</v>
      </c>
      <c r="BL886" s="125" t="e">
        <f t="shared" ref="BL886" si="17261">D886/D901</f>
        <v>#DIV/0!</v>
      </c>
      <c r="BM886" s="126" t="e">
        <f t="shared" ref="BM886" si="17262">E886/E901</f>
        <v>#DIV/0!</v>
      </c>
      <c r="BN886" s="123" t="e">
        <f t="shared" ref="BN886" si="17263">F886/F901</f>
        <v>#DIV/0!</v>
      </c>
      <c r="BO886" s="124" t="e">
        <f t="shared" ref="BO886" si="17264">G886/G901</f>
        <v>#DIV/0!</v>
      </c>
      <c r="BP886" s="125" t="e">
        <f t="shared" ref="BP886" si="17265">H886/H901</f>
        <v>#DIV/0!</v>
      </c>
      <c r="BQ886" s="126" t="e">
        <f t="shared" ref="BQ886" si="17266">I886/I901</f>
        <v>#DIV/0!</v>
      </c>
      <c r="BR886" s="123" t="e">
        <f t="shared" ref="BR886" si="17267">J886/J901</f>
        <v>#DIV/0!</v>
      </c>
      <c r="BS886" s="124" t="e">
        <f t="shared" ref="BS886" si="17268">K886/K901</f>
        <v>#DIV/0!</v>
      </c>
      <c r="BT886" s="125" t="e">
        <f t="shared" ref="BT886" si="17269">L886/L901</f>
        <v>#DIV/0!</v>
      </c>
      <c r="BU886" s="123" t="e">
        <f t="shared" ref="BU886" si="17270">M886/M901</f>
        <v>#DIV/0!</v>
      </c>
      <c r="BV886" s="127" t="e">
        <f t="shared" ref="BV886" si="17271">N886/N901</f>
        <v>#DIV/0!</v>
      </c>
      <c r="BW886" s="128" t="e">
        <f t="shared" ref="BW886" si="17272">O886/O901</f>
        <v>#DIV/0!</v>
      </c>
      <c r="BX886" s="123" t="e">
        <f t="shared" ref="BX886" si="17273">P886/P901</f>
        <v>#DIV/0!</v>
      </c>
      <c r="BY886" s="124" t="e">
        <f t="shared" ref="BY886" si="17274">Q886/Q901</f>
        <v>#DIV/0!</v>
      </c>
      <c r="BZ886" s="125" t="e">
        <f t="shared" ref="BZ886" si="17275">R886/R901</f>
        <v>#DIV/0!</v>
      </c>
      <c r="CA886" s="126" t="e">
        <f t="shared" ref="CA886" si="17276">S886/S901</f>
        <v>#DIV/0!</v>
      </c>
      <c r="CB886" s="123" t="e">
        <f t="shared" ref="CB886" si="17277">T886/T901</f>
        <v>#DIV/0!</v>
      </c>
      <c r="CC886" s="124" t="e">
        <f t="shared" ref="CC886" si="17278">U886/U901</f>
        <v>#DIV/0!</v>
      </c>
      <c r="CD886" s="125" t="e">
        <f t="shared" ref="CD886" si="17279">V886/V901</f>
        <v>#DIV/0!</v>
      </c>
      <c r="CE886" s="126" t="e">
        <f t="shared" ref="CE886" si="17280">W886/W901</f>
        <v>#DIV/0!</v>
      </c>
      <c r="CF886" s="123" t="e">
        <f t="shared" ref="CF886" si="17281">X886/X901</f>
        <v>#DIV/0!</v>
      </c>
      <c r="CG886" s="124" t="e">
        <f t="shared" ref="CG886" si="17282">Y886/Y901</f>
        <v>#DIV/0!</v>
      </c>
      <c r="CH886" s="125" t="e">
        <f t="shared" ref="CH886" si="17283">Z886/Z901</f>
        <v>#DIV/0!</v>
      </c>
      <c r="CI886" s="123" t="e">
        <f t="shared" ref="CI886" si="17284">AA886/AA901</f>
        <v>#DIV/0!</v>
      </c>
      <c r="CJ886" s="129" t="e">
        <f t="shared" ref="CJ886" si="17285">AB886/AB901</f>
        <v>#DIV/0!</v>
      </c>
      <c r="CK886" s="130" t="e">
        <f t="shared" ref="CK886" si="17286">AC886/AC901</f>
        <v>#DIV/0!</v>
      </c>
    </row>
    <row r="887" spans="1:89" ht="13.8" thickBot="1" x14ac:dyDescent="0.3">
      <c r="A887" s="139" t="s">
        <v>26</v>
      </c>
      <c r="B887" s="194"/>
      <c r="C887" s="188"/>
      <c r="D887" s="189"/>
      <c r="E887" s="190"/>
      <c r="F887" s="187"/>
      <c r="G887" s="191"/>
      <c r="H887" s="189"/>
      <c r="I887" s="190"/>
      <c r="J887" s="187"/>
      <c r="K887" s="188"/>
      <c r="L887" s="189"/>
      <c r="M887" s="187"/>
      <c r="N887" s="192"/>
      <c r="O887" s="195"/>
      <c r="P887" s="187"/>
      <c r="Q887" s="188"/>
      <c r="R887" s="189"/>
      <c r="S887" s="190"/>
      <c r="T887" s="187"/>
      <c r="U887" s="191"/>
      <c r="V887" s="189"/>
      <c r="W887" s="196"/>
      <c r="X887" s="187"/>
      <c r="Y887" s="191"/>
      <c r="Z887" s="189"/>
      <c r="AA887" s="187"/>
      <c r="AB887" s="162">
        <f t="shared" si="17008"/>
        <v>0</v>
      </c>
      <c r="AC887" s="165">
        <f t="shared" si="17039"/>
        <v>0</v>
      </c>
      <c r="AE887" s="254">
        <f>$AE$19</f>
        <v>0</v>
      </c>
      <c r="AF887" s="120">
        <f t="shared" si="17230"/>
        <v>0</v>
      </c>
      <c r="AG887" s="188">
        <f t="shared" si="17230"/>
        <v>0</v>
      </c>
      <c r="AH887" s="189">
        <f t="shared" si="17230"/>
        <v>0</v>
      </c>
      <c r="AI887" s="190">
        <f t="shared" si="17230"/>
        <v>0</v>
      </c>
      <c r="AJ887" s="187">
        <f t="shared" si="17230"/>
        <v>0</v>
      </c>
      <c r="AK887" s="191">
        <f t="shared" si="17230"/>
        <v>0</v>
      </c>
      <c r="AL887" s="189">
        <f t="shared" si="17230"/>
        <v>0</v>
      </c>
      <c r="AM887" s="190">
        <f t="shared" si="17230"/>
        <v>0</v>
      </c>
      <c r="AN887" s="187">
        <f t="shared" si="17230"/>
        <v>0</v>
      </c>
      <c r="AO887" s="191">
        <f t="shared" si="17230"/>
        <v>0</v>
      </c>
      <c r="AP887" s="189">
        <f t="shared" si="17231"/>
        <v>0</v>
      </c>
      <c r="AQ887" s="187">
        <f t="shared" si="17231"/>
        <v>0</v>
      </c>
      <c r="AR887" s="192">
        <f t="shared" si="17231"/>
        <v>0</v>
      </c>
      <c r="AS887" s="193">
        <f t="shared" si="17231"/>
        <v>0</v>
      </c>
      <c r="AT887" s="187">
        <f t="shared" si="17231"/>
        <v>0</v>
      </c>
      <c r="AU887" s="191">
        <f t="shared" si="17231"/>
        <v>0</v>
      </c>
      <c r="AV887" s="189">
        <f t="shared" si="17231"/>
        <v>0</v>
      </c>
      <c r="AW887" s="190">
        <f t="shared" si="17231"/>
        <v>0</v>
      </c>
      <c r="AX887" s="187">
        <f t="shared" si="17231"/>
        <v>0</v>
      </c>
      <c r="AY887" s="191">
        <f t="shared" si="17231"/>
        <v>0</v>
      </c>
      <c r="AZ887" s="189">
        <f t="shared" si="17232"/>
        <v>0</v>
      </c>
      <c r="BA887" s="190">
        <f t="shared" si="17232"/>
        <v>0</v>
      </c>
      <c r="BB887" s="187">
        <f t="shared" si="17232"/>
        <v>0</v>
      </c>
      <c r="BC887" s="191">
        <f t="shared" si="17232"/>
        <v>0</v>
      </c>
      <c r="BD887" s="189">
        <f t="shared" si="17232"/>
        <v>0</v>
      </c>
      <c r="BE887" s="187">
        <f t="shared" si="17232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26</v>
      </c>
      <c r="BJ887" s="123" t="e">
        <f>B887/B901</f>
        <v>#DIV/0!</v>
      </c>
      <c r="BK887" s="124" t="e">
        <f t="shared" ref="BK887" si="17287">C887/C901</f>
        <v>#DIV/0!</v>
      </c>
      <c r="BL887" s="125" t="e">
        <f t="shared" ref="BL887" si="17288">D887/D901</f>
        <v>#DIV/0!</v>
      </c>
      <c r="BM887" s="126" t="e">
        <f t="shared" ref="BM887" si="17289">E887/E901</f>
        <v>#DIV/0!</v>
      </c>
      <c r="BN887" s="123" t="e">
        <f t="shared" ref="BN887" si="17290">F887/F901</f>
        <v>#DIV/0!</v>
      </c>
      <c r="BO887" s="124" t="e">
        <f t="shared" ref="BO887" si="17291">G887/G901</f>
        <v>#DIV/0!</v>
      </c>
      <c r="BP887" s="125" t="e">
        <f t="shared" ref="BP887" si="17292">H887/H901</f>
        <v>#DIV/0!</v>
      </c>
      <c r="BQ887" s="126" t="e">
        <f t="shared" ref="BQ887" si="17293">I887/I901</f>
        <v>#DIV/0!</v>
      </c>
      <c r="BR887" s="123" t="e">
        <f t="shared" ref="BR887" si="17294">J887/J901</f>
        <v>#DIV/0!</v>
      </c>
      <c r="BS887" s="124" t="e">
        <f t="shared" ref="BS887" si="17295">K887/K901</f>
        <v>#DIV/0!</v>
      </c>
      <c r="BT887" s="125" t="e">
        <f t="shared" ref="BT887" si="17296">L887/L901</f>
        <v>#DIV/0!</v>
      </c>
      <c r="BU887" s="123" t="e">
        <f t="shared" ref="BU887" si="17297">M887/M901</f>
        <v>#DIV/0!</v>
      </c>
      <c r="BV887" s="127" t="e">
        <f t="shared" ref="BV887" si="17298">N887/N901</f>
        <v>#DIV/0!</v>
      </c>
      <c r="BW887" s="128" t="e">
        <f t="shared" ref="BW887" si="17299">O887/O901</f>
        <v>#DIV/0!</v>
      </c>
      <c r="BX887" s="123" t="e">
        <f t="shared" ref="BX887" si="17300">P887/P901</f>
        <v>#DIV/0!</v>
      </c>
      <c r="BY887" s="124" t="e">
        <f t="shared" ref="BY887" si="17301">Q887/Q901</f>
        <v>#DIV/0!</v>
      </c>
      <c r="BZ887" s="125" t="e">
        <f t="shared" ref="BZ887" si="17302">R887/R901</f>
        <v>#DIV/0!</v>
      </c>
      <c r="CA887" s="126" t="e">
        <f t="shared" ref="CA887" si="17303">S887/S901</f>
        <v>#DIV/0!</v>
      </c>
      <c r="CB887" s="123" t="e">
        <f t="shared" ref="CB887" si="17304">T887/T901</f>
        <v>#DIV/0!</v>
      </c>
      <c r="CC887" s="124" t="e">
        <f t="shared" ref="CC887" si="17305">U887/U901</f>
        <v>#DIV/0!</v>
      </c>
      <c r="CD887" s="125" t="e">
        <f t="shared" ref="CD887" si="17306">V887/V901</f>
        <v>#DIV/0!</v>
      </c>
      <c r="CE887" s="126" t="e">
        <f t="shared" ref="CE887" si="17307">W887/W901</f>
        <v>#DIV/0!</v>
      </c>
      <c r="CF887" s="123" t="e">
        <f t="shared" ref="CF887" si="17308">X887/X901</f>
        <v>#DIV/0!</v>
      </c>
      <c r="CG887" s="124" t="e">
        <f t="shared" ref="CG887" si="17309">Y887/Y901</f>
        <v>#DIV/0!</v>
      </c>
      <c r="CH887" s="125" t="e">
        <f t="shared" ref="CH887" si="17310">Z887/Z901</f>
        <v>#DIV/0!</v>
      </c>
      <c r="CI887" s="123" t="e">
        <f t="shared" ref="CI887" si="17311">AA887/AA901</f>
        <v>#DIV/0!</v>
      </c>
      <c r="CJ887" s="129" t="e">
        <f t="shared" ref="CJ887" si="17312">AB887/AB901</f>
        <v>#DIV/0!</v>
      </c>
      <c r="CK887" s="130" t="e">
        <f t="shared" ref="CK887" si="17313">AC887/AC901</f>
        <v>#DIV/0!</v>
      </c>
    </row>
    <row r="888" spans="1:89" ht="14.4" thickTop="1" thickBot="1" x14ac:dyDescent="0.3">
      <c r="A888" s="131" t="s">
        <v>27</v>
      </c>
      <c r="B888" s="197"/>
      <c r="C888" s="181"/>
      <c r="D888" s="182"/>
      <c r="E888" s="183"/>
      <c r="F888" s="180"/>
      <c r="G888" s="184"/>
      <c r="H888" s="182"/>
      <c r="I888" s="183"/>
      <c r="J888" s="180"/>
      <c r="K888" s="181"/>
      <c r="L888" s="182"/>
      <c r="M888" s="180"/>
      <c r="N888" s="185"/>
      <c r="O888" s="198"/>
      <c r="P888" s="180"/>
      <c r="Q888" s="181"/>
      <c r="R888" s="182"/>
      <c r="S888" s="183"/>
      <c r="T888" s="180"/>
      <c r="U888" s="184"/>
      <c r="V888" s="182"/>
      <c r="W888" s="199"/>
      <c r="X888" s="180"/>
      <c r="Y888" s="184"/>
      <c r="Z888" s="182"/>
      <c r="AA888" s="180"/>
      <c r="AB888" s="162">
        <f t="shared" si="17008"/>
        <v>0</v>
      </c>
      <c r="AC888" s="165">
        <f t="shared" si="17039"/>
        <v>0</v>
      </c>
      <c r="AE888" s="251" t="s">
        <v>13</v>
      </c>
      <c r="AF888" s="14">
        <f t="shared" ref="AF888:BG888" si="17314">SUM(AF885:AF887)</f>
        <v>0</v>
      </c>
      <c r="AG888" s="1">
        <f t="shared" si="17314"/>
        <v>0</v>
      </c>
      <c r="AH888" s="14">
        <f t="shared" si="17314"/>
        <v>0</v>
      </c>
      <c r="AI888" s="1">
        <f t="shared" si="17314"/>
        <v>0</v>
      </c>
      <c r="AJ888" s="14">
        <f t="shared" si="17314"/>
        <v>0</v>
      </c>
      <c r="AK888" s="1">
        <f t="shared" si="17314"/>
        <v>0</v>
      </c>
      <c r="AL888" s="14">
        <f t="shared" si="17314"/>
        <v>0</v>
      </c>
      <c r="AM888" s="1">
        <f t="shared" si="17314"/>
        <v>0</v>
      </c>
      <c r="AN888" s="14">
        <f t="shared" si="17314"/>
        <v>0</v>
      </c>
      <c r="AO888" s="1">
        <f t="shared" si="17314"/>
        <v>0</v>
      </c>
      <c r="AP888" s="14">
        <f t="shared" si="17314"/>
        <v>0</v>
      </c>
      <c r="AQ888" s="1">
        <f t="shared" si="17314"/>
        <v>0</v>
      </c>
      <c r="AR888" s="14">
        <f t="shared" si="17314"/>
        <v>0</v>
      </c>
      <c r="AS888" s="1">
        <f t="shared" si="17314"/>
        <v>0</v>
      </c>
      <c r="AT888" s="14">
        <f t="shared" si="17314"/>
        <v>0</v>
      </c>
      <c r="AU888" s="1">
        <f t="shared" si="17314"/>
        <v>0</v>
      </c>
      <c r="AV888" s="14">
        <f t="shared" si="17314"/>
        <v>0</v>
      </c>
      <c r="AW888" s="1">
        <f t="shared" si="17314"/>
        <v>0</v>
      </c>
      <c r="AX888" s="14">
        <f t="shared" si="17314"/>
        <v>0</v>
      </c>
      <c r="AY888" s="1">
        <f t="shared" si="17314"/>
        <v>0</v>
      </c>
      <c r="AZ888" s="14">
        <f t="shared" si="17314"/>
        <v>0</v>
      </c>
      <c r="BA888" s="1">
        <f t="shared" si="17314"/>
        <v>0</v>
      </c>
      <c r="BB888" s="14">
        <f t="shared" si="17314"/>
        <v>0</v>
      </c>
      <c r="BC888" s="1">
        <f t="shared" si="17314"/>
        <v>0</v>
      </c>
      <c r="BD888" s="14">
        <f t="shared" si="17314"/>
        <v>0</v>
      </c>
      <c r="BE888" s="1">
        <f t="shared" si="17314"/>
        <v>0</v>
      </c>
      <c r="BF888" s="166">
        <f t="shared" si="17314"/>
        <v>0</v>
      </c>
      <c r="BG888" s="167">
        <f t="shared" si="17314"/>
        <v>0</v>
      </c>
      <c r="BI888" s="131" t="s">
        <v>27</v>
      </c>
      <c r="BJ888" s="123" t="e">
        <f>B888/B901</f>
        <v>#DIV/0!</v>
      </c>
      <c r="BK888" s="124" t="e">
        <f t="shared" ref="BK888" si="17315">C888/C901</f>
        <v>#DIV/0!</v>
      </c>
      <c r="BL888" s="125" t="e">
        <f t="shared" ref="BL888" si="17316">D888/D901</f>
        <v>#DIV/0!</v>
      </c>
      <c r="BM888" s="126" t="e">
        <f t="shared" ref="BM888" si="17317">E888/E901</f>
        <v>#DIV/0!</v>
      </c>
      <c r="BN888" s="123" t="e">
        <f t="shared" ref="BN888" si="17318">F888/F901</f>
        <v>#DIV/0!</v>
      </c>
      <c r="BO888" s="124" t="e">
        <f t="shared" ref="BO888" si="17319">G888/G901</f>
        <v>#DIV/0!</v>
      </c>
      <c r="BP888" s="125" t="e">
        <f t="shared" ref="BP888" si="17320">H888/H901</f>
        <v>#DIV/0!</v>
      </c>
      <c r="BQ888" s="126" t="e">
        <f t="shared" ref="BQ888" si="17321">I888/I901</f>
        <v>#DIV/0!</v>
      </c>
      <c r="BR888" s="123" t="e">
        <f t="shared" ref="BR888" si="17322">J888/J901</f>
        <v>#DIV/0!</v>
      </c>
      <c r="BS888" s="124" t="e">
        <f t="shared" ref="BS888" si="17323">K888/K901</f>
        <v>#DIV/0!</v>
      </c>
      <c r="BT888" s="125" t="e">
        <f t="shared" ref="BT888" si="17324">L888/L901</f>
        <v>#DIV/0!</v>
      </c>
      <c r="BU888" s="123" t="e">
        <f t="shared" ref="BU888" si="17325">M888/M901</f>
        <v>#DIV/0!</v>
      </c>
      <c r="BV888" s="127" t="e">
        <f t="shared" ref="BV888" si="17326">N888/N901</f>
        <v>#DIV/0!</v>
      </c>
      <c r="BW888" s="128" t="e">
        <f t="shared" ref="BW888" si="17327">O888/O901</f>
        <v>#DIV/0!</v>
      </c>
      <c r="BX888" s="123" t="e">
        <f t="shared" ref="BX888" si="17328">P888/P901</f>
        <v>#DIV/0!</v>
      </c>
      <c r="BY888" s="124" t="e">
        <f t="shared" ref="BY888" si="17329">Q888/Q901</f>
        <v>#DIV/0!</v>
      </c>
      <c r="BZ888" s="125" t="e">
        <f t="shared" ref="BZ888" si="17330">R888/R901</f>
        <v>#DIV/0!</v>
      </c>
      <c r="CA888" s="126" t="e">
        <f t="shared" ref="CA888" si="17331">S888/S901</f>
        <v>#DIV/0!</v>
      </c>
      <c r="CB888" s="123" t="e">
        <f t="shared" ref="CB888" si="17332">T888/T901</f>
        <v>#DIV/0!</v>
      </c>
      <c r="CC888" s="124" t="e">
        <f t="shared" ref="CC888" si="17333">U888/U901</f>
        <v>#DIV/0!</v>
      </c>
      <c r="CD888" s="125" t="e">
        <f t="shared" ref="CD888" si="17334">V888/V901</f>
        <v>#DIV/0!</v>
      </c>
      <c r="CE888" s="126" t="e">
        <f t="shared" ref="CE888" si="17335">W888/W901</f>
        <v>#DIV/0!</v>
      </c>
      <c r="CF888" s="123" t="e">
        <f t="shared" ref="CF888" si="17336">X888/X901</f>
        <v>#DIV/0!</v>
      </c>
      <c r="CG888" s="124" t="e">
        <f t="shared" ref="CG888" si="17337">Y888/Y901</f>
        <v>#DIV/0!</v>
      </c>
      <c r="CH888" s="125" t="e">
        <f t="shared" ref="CH888" si="17338">Z888/Z901</f>
        <v>#DIV/0!</v>
      </c>
      <c r="CI888" s="123" t="e">
        <f t="shared" ref="CI888" si="17339">AA888/AA901</f>
        <v>#DIV/0!</v>
      </c>
      <c r="CJ888" s="129" t="e">
        <f t="shared" ref="CJ888" si="17340">AB888/AB901</f>
        <v>#DIV/0!</v>
      </c>
      <c r="CK888" s="130" t="e">
        <f t="shared" ref="CK888" si="17341">AC888/AC901</f>
        <v>#DIV/0!</v>
      </c>
    </row>
    <row r="889" spans="1:89" ht="13.8" thickTop="1" x14ac:dyDescent="0.25">
      <c r="A889" s="139" t="s">
        <v>28</v>
      </c>
      <c r="B889" s="194"/>
      <c r="C889" s="188"/>
      <c r="D889" s="189"/>
      <c r="E889" s="190"/>
      <c r="F889" s="187"/>
      <c r="G889" s="191"/>
      <c r="H889" s="189"/>
      <c r="I889" s="190"/>
      <c r="J889" s="187"/>
      <c r="K889" s="188"/>
      <c r="L889" s="189"/>
      <c r="M889" s="187"/>
      <c r="N889" s="192"/>
      <c r="O889" s="195"/>
      <c r="P889" s="187"/>
      <c r="Q889" s="188"/>
      <c r="R889" s="189"/>
      <c r="S889" s="190"/>
      <c r="T889" s="187"/>
      <c r="U889" s="191"/>
      <c r="V889" s="189"/>
      <c r="W889" s="196"/>
      <c r="X889" s="187"/>
      <c r="Y889" s="191"/>
      <c r="Z889" s="189"/>
      <c r="AA889" s="187"/>
      <c r="AB889" s="162">
        <f t="shared" si="17008"/>
        <v>0</v>
      </c>
      <c r="AC889" s="165">
        <f t="shared" si="17039"/>
        <v>0</v>
      </c>
      <c r="BI889" s="139" t="s">
        <v>28</v>
      </c>
      <c r="BJ889" s="123" t="e">
        <f>B889/B901</f>
        <v>#DIV/0!</v>
      </c>
      <c r="BK889" s="124" t="e">
        <f t="shared" ref="BK889" si="17342">C889/C901</f>
        <v>#DIV/0!</v>
      </c>
      <c r="BL889" s="125" t="e">
        <f t="shared" ref="BL889" si="17343">D889/D901</f>
        <v>#DIV/0!</v>
      </c>
      <c r="BM889" s="126" t="e">
        <f t="shared" ref="BM889" si="17344">E889/E901</f>
        <v>#DIV/0!</v>
      </c>
      <c r="BN889" s="123" t="e">
        <f t="shared" ref="BN889" si="17345">F889/F901</f>
        <v>#DIV/0!</v>
      </c>
      <c r="BO889" s="124" t="e">
        <f t="shared" ref="BO889" si="17346">G889/G901</f>
        <v>#DIV/0!</v>
      </c>
      <c r="BP889" s="125" t="e">
        <f t="shared" ref="BP889" si="17347">H889/H901</f>
        <v>#DIV/0!</v>
      </c>
      <c r="BQ889" s="126" t="e">
        <f t="shared" ref="BQ889" si="17348">I889/I901</f>
        <v>#DIV/0!</v>
      </c>
      <c r="BR889" s="123" t="e">
        <f t="shared" ref="BR889" si="17349">J889/J901</f>
        <v>#DIV/0!</v>
      </c>
      <c r="BS889" s="124" t="e">
        <f t="shared" ref="BS889" si="17350">K889/K901</f>
        <v>#DIV/0!</v>
      </c>
      <c r="BT889" s="125" t="e">
        <f t="shared" ref="BT889" si="17351">L889/L901</f>
        <v>#DIV/0!</v>
      </c>
      <c r="BU889" s="123" t="e">
        <f t="shared" ref="BU889" si="17352">M889/M901</f>
        <v>#DIV/0!</v>
      </c>
      <c r="BV889" s="127" t="e">
        <f t="shared" ref="BV889" si="17353">N889/N901</f>
        <v>#DIV/0!</v>
      </c>
      <c r="BW889" s="128" t="e">
        <f t="shared" ref="BW889" si="17354">O889/O901</f>
        <v>#DIV/0!</v>
      </c>
      <c r="BX889" s="123" t="e">
        <f t="shared" ref="BX889" si="17355">P889/P901</f>
        <v>#DIV/0!</v>
      </c>
      <c r="BY889" s="124" t="e">
        <f t="shared" ref="BY889" si="17356">Q889/Q901</f>
        <v>#DIV/0!</v>
      </c>
      <c r="BZ889" s="125" t="e">
        <f t="shared" ref="BZ889" si="17357">R889/R901</f>
        <v>#DIV/0!</v>
      </c>
      <c r="CA889" s="126" t="e">
        <f t="shared" ref="CA889" si="17358">S889/S901</f>
        <v>#DIV/0!</v>
      </c>
      <c r="CB889" s="123" t="e">
        <f t="shared" ref="CB889" si="17359">T889/T901</f>
        <v>#DIV/0!</v>
      </c>
      <c r="CC889" s="124" t="e">
        <f t="shared" ref="CC889" si="17360">U889/U901</f>
        <v>#DIV/0!</v>
      </c>
      <c r="CD889" s="125" t="e">
        <f t="shared" ref="CD889" si="17361">V889/V901</f>
        <v>#DIV/0!</v>
      </c>
      <c r="CE889" s="126" t="e">
        <f t="shared" ref="CE889" si="17362">W889/W901</f>
        <v>#DIV/0!</v>
      </c>
      <c r="CF889" s="123" t="e">
        <f t="shared" ref="CF889" si="17363">X889/X901</f>
        <v>#DIV/0!</v>
      </c>
      <c r="CG889" s="124" t="e">
        <f t="shared" ref="CG889" si="17364">Y889/Y901</f>
        <v>#DIV/0!</v>
      </c>
      <c r="CH889" s="125" t="e">
        <f t="shared" ref="CH889" si="17365">Z889/Z901</f>
        <v>#DIV/0!</v>
      </c>
      <c r="CI889" s="123" t="e">
        <f t="shared" ref="CI889" si="17366">AA889/AA901</f>
        <v>#DIV/0!</v>
      </c>
      <c r="CJ889" s="129" t="e">
        <f t="shared" ref="CJ889" si="17367">AB889/AB901</f>
        <v>#DIV/0!</v>
      </c>
      <c r="CK889" s="130" t="e">
        <f t="shared" ref="CK889" si="17368">AC889/AC901</f>
        <v>#DIV/0!</v>
      </c>
    </row>
    <row r="890" spans="1:89" x14ac:dyDescent="0.25">
      <c r="A890" s="131" t="s">
        <v>29</v>
      </c>
      <c r="B890" s="197"/>
      <c r="C890" s="181"/>
      <c r="D890" s="182"/>
      <c r="E890" s="183"/>
      <c r="F890" s="180"/>
      <c r="G890" s="184"/>
      <c r="H890" s="182"/>
      <c r="I890" s="183"/>
      <c r="J890" s="180"/>
      <c r="K890" s="181"/>
      <c r="L890" s="182"/>
      <c r="M890" s="180"/>
      <c r="N890" s="185"/>
      <c r="O890" s="198"/>
      <c r="P890" s="180"/>
      <c r="Q890" s="181"/>
      <c r="R890" s="182"/>
      <c r="S890" s="183"/>
      <c r="T890" s="180"/>
      <c r="U890" s="184"/>
      <c r="V890" s="182"/>
      <c r="W890" s="199"/>
      <c r="X890" s="180"/>
      <c r="Y890" s="184"/>
      <c r="Z890" s="182"/>
      <c r="AA890" s="180"/>
      <c r="AB890" s="162">
        <f t="shared" si="17008"/>
        <v>0</v>
      </c>
      <c r="AC890" s="165">
        <f t="shared" si="17039"/>
        <v>0</v>
      </c>
      <c r="BI890" s="131" t="s">
        <v>29</v>
      </c>
      <c r="BJ890" s="123" t="e">
        <f>B890/B901</f>
        <v>#DIV/0!</v>
      </c>
      <c r="BK890" s="124" t="e">
        <f t="shared" ref="BK890" si="17369">C890/C901</f>
        <v>#DIV/0!</v>
      </c>
      <c r="BL890" s="125" t="e">
        <f t="shared" ref="BL890" si="17370">D890/D901</f>
        <v>#DIV/0!</v>
      </c>
      <c r="BM890" s="126" t="e">
        <f t="shared" ref="BM890" si="17371">E890/E901</f>
        <v>#DIV/0!</v>
      </c>
      <c r="BN890" s="123" t="e">
        <f t="shared" ref="BN890" si="17372">F890/F901</f>
        <v>#DIV/0!</v>
      </c>
      <c r="BO890" s="124" t="e">
        <f t="shared" ref="BO890" si="17373">G890/G901</f>
        <v>#DIV/0!</v>
      </c>
      <c r="BP890" s="125" t="e">
        <f t="shared" ref="BP890" si="17374">H890/H901</f>
        <v>#DIV/0!</v>
      </c>
      <c r="BQ890" s="126" t="e">
        <f t="shared" ref="BQ890" si="17375">I890/I901</f>
        <v>#DIV/0!</v>
      </c>
      <c r="BR890" s="123" t="e">
        <f t="shared" ref="BR890" si="17376">J890/J901</f>
        <v>#DIV/0!</v>
      </c>
      <c r="BS890" s="124" t="e">
        <f t="shared" ref="BS890" si="17377">K890/K901</f>
        <v>#DIV/0!</v>
      </c>
      <c r="BT890" s="125" t="e">
        <f t="shared" ref="BT890" si="17378">L890/L901</f>
        <v>#DIV/0!</v>
      </c>
      <c r="BU890" s="123" t="e">
        <f t="shared" ref="BU890" si="17379">M890/M901</f>
        <v>#DIV/0!</v>
      </c>
      <c r="BV890" s="127" t="e">
        <f t="shared" ref="BV890" si="17380">N890/N901</f>
        <v>#DIV/0!</v>
      </c>
      <c r="BW890" s="128" t="e">
        <f t="shared" ref="BW890" si="17381">O890/O901</f>
        <v>#DIV/0!</v>
      </c>
      <c r="BX890" s="123" t="e">
        <f t="shared" ref="BX890" si="17382">P890/P901</f>
        <v>#DIV/0!</v>
      </c>
      <c r="BY890" s="124" t="e">
        <f t="shared" ref="BY890" si="17383">Q890/Q901</f>
        <v>#DIV/0!</v>
      </c>
      <c r="BZ890" s="125" t="e">
        <f t="shared" ref="BZ890" si="17384">R890/R901</f>
        <v>#DIV/0!</v>
      </c>
      <c r="CA890" s="126" t="e">
        <f t="shared" ref="CA890" si="17385">S890/S901</f>
        <v>#DIV/0!</v>
      </c>
      <c r="CB890" s="123" t="e">
        <f t="shared" ref="CB890" si="17386">T890/T901</f>
        <v>#DIV/0!</v>
      </c>
      <c r="CC890" s="124" t="e">
        <f t="shared" ref="CC890" si="17387">U890/U901</f>
        <v>#DIV/0!</v>
      </c>
      <c r="CD890" s="125" t="e">
        <f t="shared" ref="CD890" si="17388">V890/V901</f>
        <v>#DIV/0!</v>
      </c>
      <c r="CE890" s="126" t="e">
        <f t="shared" ref="CE890" si="17389">W890/W901</f>
        <v>#DIV/0!</v>
      </c>
      <c r="CF890" s="123" t="e">
        <f t="shared" ref="CF890" si="17390">X890/X901</f>
        <v>#DIV/0!</v>
      </c>
      <c r="CG890" s="124" t="e">
        <f t="shared" ref="CG890" si="17391">Y890/Y901</f>
        <v>#DIV/0!</v>
      </c>
      <c r="CH890" s="125" t="e">
        <f t="shared" ref="CH890" si="17392">Z890/Z901</f>
        <v>#DIV/0!</v>
      </c>
      <c r="CI890" s="123" t="e">
        <f t="shared" ref="CI890" si="17393">AA890/AA901</f>
        <v>#DIV/0!</v>
      </c>
      <c r="CJ890" s="129" t="e">
        <f t="shared" ref="CJ890" si="17394">AB890/AB901</f>
        <v>#DIV/0!</v>
      </c>
      <c r="CK890" s="130" t="e">
        <f t="shared" ref="CK890" si="17395">AC890/AC901</f>
        <v>#DIV/0!</v>
      </c>
    </row>
    <row r="891" spans="1:89" x14ac:dyDescent="0.25">
      <c r="A891" s="139" t="s">
        <v>30</v>
      </c>
      <c r="B891" s="280"/>
      <c r="C891" s="267"/>
      <c r="D891" s="268"/>
      <c r="E891" s="269"/>
      <c r="F891" s="266"/>
      <c r="G891" s="270"/>
      <c r="H891" s="268"/>
      <c r="I891" s="269"/>
      <c r="J891" s="266"/>
      <c r="K891" s="267"/>
      <c r="L891" s="268"/>
      <c r="M891" s="266"/>
      <c r="N891" s="271"/>
      <c r="O891" s="281"/>
      <c r="P891" s="266"/>
      <c r="Q891" s="267"/>
      <c r="R891" s="268"/>
      <c r="S891" s="269"/>
      <c r="T891" s="266"/>
      <c r="U891" s="270"/>
      <c r="V891" s="268"/>
      <c r="W891" s="282"/>
      <c r="X891" s="266"/>
      <c r="Y891" s="270"/>
      <c r="Z891" s="268"/>
      <c r="AA891" s="266"/>
      <c r="AB891" s="162">
        <f t="shared" si="17008"/>
        <v>0</v>
      </c>
      <c r="AC891" s="165">
        <f t="shared" si="17039"/>
        <v>0</v>
      </c>
      <c r="BI891" s="139" t="s">
        <v>30</v>
      </c>
      <c r="BJ891" s="123" t="e">
        <f>B891/B901</f>
        <v>#DIV/0!</v>
      </c>
      <c r="BK891" s="124" t="e">
        <f t="shared" ref="BK891" si="17396">C891/C901</f>
        <v>#DIV/0!</v>
      </c>
      <c r="BL891" s="125" t="e">
        <f t="shared" ref="BL891" si="17397">D891/D901</f>
        <v>#DIV/0!</v>
      </c>
      <c r="BM891" s="126" t="e">
        <f t="shared" ref="BM891" si="17398">E891/E901</f>
        <v>#DIV/0!</v>
      </c>
      <c r="BN891" s="123" t="e">
        <f t="shared" ref="BN891" si="17399">F891/F901</f>
        <v>#DIV/0!</v>
      </c>
      <c r="BO891" s="124" t="e">
        <f t="shared" ref="BO891" si="17400">G891/G901</f>
        <v>#DIV/0!</v>
      </c>
      <c r="BP891" s="125" t="e">
        <f t="shared" ref="BP891" si="17401">H891/H901</f>
        <v>#DIV/0!</v>
      </c>
      <c r="BQ891" s="126" t="e">
        <f t="shared" ref="BQ891" si="17402">I891/I901</f>
        <v>#DIV/0!</v>
      </c>
      <c r="BR891" s="123" t="e">
        <f t="shared" ref="BR891" si="17403">J891/J901</f>
        <v>#DIV/0!</v>
      </c>
      <c r="BS891" s="124" t="e">
        <f t="shared" ref="BS891" si="17404">K891/K901</f>
        <v>#DIV/0!</v>
      </c>
      <c r="BT891" s="125" t="e">
        <f t="shared" ref="BT891" si="17405">L891/L901</f>
        <v>#DIV/0!</v>
      </c>
      <c r="BU891" s="123" t="e">
        <f t="shared" ref="BU891" si="17406">M891/M901</f>
        <v>#DIV/0!</v>
      </c>
      <c r="BV891" s="127" t="e">
        <f t="shared" ref="BV891" si="17407">N891/N901</f>
        <v>#DIV/0!</v>
      </c>
      <c r="BW891" s="128" t="e">
        <f t="shared" ref="BW891" si="17408">O891/O901</f>
        <v>#DIV/0!</v>
      </c>
      <c r="BX891" s="123" t="e">
        <f t="shared" ref="BX891" si="17409">P891/P901</f>
        <v>#DIV/0!</v>
      </c>
      <c r="BY891" s="124" t="e">
        <f t="shared" ref="BY891" si="17410">Q891/Q901</f>
        <v>#DIV/0!</v>
      </c>
      <c r="BZ891" s="125" t="e">
        <f t="shared" ref="BZ891" si="17411">R891/R901</f>
        <v>#DIV/0!</v>
      </c>
      <c r="CA891" s="126" t="e">
        <f t="shared" ref="CA891" si="17412">S891/S901</f>
        <v>#DIV/0!</v>
      </c>
      <c r="CB891" s="123" t="e">
        <f t="shared" ref="CB891" si="17413">T891/T901</f>
        <v>#DIV/0!</v>
      </c>
      <c r="CC891" s="124" t="e">
        <f t="shared" ref="CC891" si="17414">U891/U901</f>
        <v>#DIV/0!</v>
      </c>
      <c r="CD891" s="125" t="e">
        <f t="shared" ref="CD891" si="17415">V891/V901</f>
        <v>#DIV/0!</v>
      </c>
      <c r="CE891" s="126" t="e">
        <f t="shared" ref="CE891" si="17416">W891/W901</f>
        <v>#DIV/0!</v>
      </c>
      <c r="CF891" s="123" t="e">
        <f t="shared" ref="CF891" si="17417">X891/X901</f>
        <v>#DIV/0!</v>
      </c>
      <c r="CG891" s="124" t="e">
        <f t="shared" ref="CG891" si="17418">Y891/Y901</f>
        <v>#DIV/0!</v>
      </c>
      <c r="CH891" s="125" t="e">
        <f t="shared" ref="CH891" si="17419">Z891/Z901</f>
        <v>#DIV/0!</v>
      </c>
      <c r="CI891" s="123" t="e">
        <f t="shared" ref="CI891" si="17420">AA891/AA901</f>
        <v>#DIV/0!</v>
      </c>
      <c r="CJ891" s="129" t="e">
        <f t="shared" ref="CJ891" si="17421">AB891/AB901</f>
        <v>#DIV/0!</v>
      </c>
      <c r="CK891" s="130" t="e">
        <f t="shared" ref="CK891" si="17422">AC891/AC901</f>
        <v>#DIV/0!</v>
      </c>
    </row>
    <row r="892" spans="1:89" x14ac:dyDescent="0.25">
      <c r="A892" s="131" t="s">
        <v>31</v>
      </c>
      <c r="B892" s="283"/>
      <c r="C892" s="274"/>
      <c r="D892" s="275"/>
      <c r="E892" s="276"/>
      <c r="F892" s="273"/>
      <c r="G892" s="277"/>
      <c r="H892" s="275"/>
      <c r="I892" s="276"/>
      <c r="J892" s="273"/>
      <c r="K892" s="274"/>
      <c r="L892" s="275"/>
      <c r="M892" s="273"/>
      <c r="N892" s="278"/>
      <c r="O892" s="284"/>
      <c r="P892" s="273"/>
      <c r="Q892" s="274"/>
      <c r="R892" s="275"/>
      <c r="S892" s="276"/>
      <c r="T892" s="273"/>
      <c r="U892" s="277"/>
      <c r="V892" s="275"/>
      <c r="W892" s="285"/>
      <c r="X892" s="273"/>
      <c r="Y892" s="277"/>
      <c r="Z892" s="275"/>
      <c r="AA892" s="273"/>
      <c r="AB892" s="162">
        <f t="shared" si="17008"/>
        <v>0</v>
      </c>
      <c r="AC892" s="165">
        <f t="shared" si="17039"/>
        <v>0</v>
      </c>
      <c r="BI892" s="131" t="s">
        <v>31</v>
      </c>
      <c r="BJ892" s="123" t="e">
        <f>B892/B901</f>
        <v>#DIV/0!</v>
      </c>
      <c r="BK892" s="124" t="e">
        <f t="shared" ref="BK892" si="17423">C892/C901</f>
        <v>#DIV/0!</v>
      </c>
      <c r="BL892" s="125" t="e">
        <f t="shared" ref="BL892" si="17424">D892/D901</f>
        <v>#DIV/0!</v>
      </c>
      <c r="BM892" s="126" t="e">
        <f t="shared" ref="BM892" si="17425">E892/E901</f>
        <v>#DIV/0!</v>
      </c>
      <c r="BN892" s="123" t="e">
        <f t="shared" ref="BN892" si="17426">F892/F901</f>
        <v>#DIV/0!</v>
      </c>
      <c r="BO892" s="124" t="e">
        <f t="shared" ref="BO892" si="17427">G892/G901</f>
        <v>#DIV/0!</v>
      </c>
      <c r="BP892" s="125" t="e">
        <f t="shared" ref="BP892" si="17428">H892/H901</f>
        <v>#DIV/0!</v>
      </c>
      <c r="BQ892" s="126" t="e">
        <f t="shared" ref="BQ892" si="17429">I892/I901</f>
        <v>#DIV/0!</v>
      </c>
      <c r="BR892" s="123" t="e">
        <f t="shared" ref="BR892" si="17430">J892/J901</f>
        <v>#DIV/0!</v>
      </c>
      <c r="BS892" s="124" t="e">
        <f t="shared" ref="BS892" si="17431">K892/K901</f>
        <v>#DIV/0!</v>
      </c>
      <c r="BT892" s="125" t="e">
        <f t="shared" ref="BT892" si="17432">L892/L901</f>
        <v>#DIV/0!</v>
      </c>
      <c r="BU892" s="123" t="e">
        <f t="shared" ref="BU892" si="17433">M892/M901</f>
        <v>#DIV/0!</v>
      </c>
      <c r="BV892" s="127" t="e">
        <f t="shared" ref="BV892" si="17434">N892/N901</f>
        <v>#DIV/0!</v>
      </c>
      <c r="BW892" s="128" t="e">
        <f t="shared" ref="BW892" si="17435">O892/O901</f>
        <v>#DIV/0!</v>
      </c>
      <c r="BX892" s="123" t="e">
        <f t="shared" ref="BX892" si="17436">P892/P901</f>
        <v>#DIV/0!</v>
      </c>
      <c r="BY892" s="124" t="e">
        <f t="shared" ref="BY892" si="17437">Q892/Q901</f>
        <v>#DIV/0!</v>
      </c>
      <c r="BZ892" s="125" t="e">
        <f t="shared" ref="BZ892" si="17438">R892/R901</f>
        <v>#DIV/0!</v>
      </c>
      <c r="CA892" s="126" t="e">
        <f t="shared" ref="CA892" si="17439">S892/S901</f>
        <v>#DIV/0!</v>
      </c>
      <c r="CB892" s="123" t="e">
        <f t="shared" ref="CB892" si="17440">T892/T901</f>
        <v>#DIV/0!</v>
      </c>
      <c r="CC892" s="124" t="e">
        <f t="shared" ref="CC892" si="17441">U892/U901</f>
        <v>#DIV/0!</v>
      </c>
      <c r="CD892" s="125" t="e">
        <f t="shared" ref="CD892" si="17442">V892/V901</f>
        <v>#DIV/0!</v>
      </c>
      <c r="CE892" s="126" t="e">
        <f t="shared" ref="CE892" si="17443">W892/W901</f>
        <v>#DIV/0!</v>
      </c>
      <c r="CF892" s="123" t="e">
        <f t="shared" ref="CF892" si="17444">X892/X901</f>
        <v>#DIV/0!</v>
      </c>
      <c r="CG892" s="124" t="e">
        <f t="shared" ref="CG892" si="17445">Y892/Y901</f>
        <v>#DIV/0!</v>
      </c>
      <c r="CH892" s="125" t="e">
        <f t="shared" ref="CH892" si="17446">Z892/Z901</f>
        <v>#DIV/0!</v>
      </c>
      <c r="CI892" s="123" t="e">
        <f t="shared" ref="CI892" si="17447">AA892/AA901</f>
        <v>#DIV/0!</v>
      </c>
      <c r="CJ892" s="129" t="e">
        <f t="shared" ref="CJ892" si="17448">AB892/AB901</f>
        <v>#DIV/0!</v>
      </c>
      <c r="CK892" s="130" t="e">
        <f t="shared" ref="CK892" si="17449">AC892/AC901</f>
        <v>#DIV/0!</v>
      </c>
    </row>
    <row r="893" spans="1:89" x14ac:dyDescent="0.25">
      <c r="A893" s="139" t="s">
        <v>32</v>
      </c>
      <c r="B893" s="194"/>
      <c r="C893" s="188"/>
      <c r="D893" s="189"/>
      <c r="E893" s="190"/>
      <c r="F893" s="187"/>
      <c r="G893" s="191"/>
      <c r="H893" s="189"/>
      <c r="I893" s="190"/>
      <c r="J893" s="187"/>
      <c r="K893" s="188"/>
      <c r="L893" s="189"/>
      <c r="M893" s="187"/>
      <c r="N893" s="192"/>
      <c r="O893" s="195"/>
      <c r="P893" s="187"/>
      <c r="Q893" s="188"/>
      <c r="R893" s="189"/>
      <c r="S893" s="190"/>
      <c r="T893" s="187"/>
      <c r="U893" s="191"/>
      <c r="V893" s="189"/>
      <c r="W893" s="196"/>
      <c r="X893" s="187"/>
      <c r="Y893" s="191"/>
      <c r="Z893" s="189"/>
      <c r="AA893" s="187"/>
      <c r="AB893" s="162">
        <f t="shared" si="17008"/>
        <v>0</v>
      </c>
      <c r="AC893" s="165">
        <f t="shared" si="17039"/>
        <v>0</v>
      </c>
      <c r="BI893" s="139" t="s">
        <v>32</v>
      </c>
      <c r="BJ893" s="123" t="e">
        <f>B893/B901</f>
        <v>#DIV/0!</v>
      </c>
      <c r="BK893" s="124" t="e">
        <f t="shared" ref="BK893" si="17450">C893/C901</f>
        <v>#DIV/0!</v>
      </c>
      <c r="BL893" s="125" t="e">
        <f t="shared" ref="BL893" si="17451">D893/D901</f>
        <v>#DIV/0!</v>
      </c>
      <c r="BM893" s="126" t="e">
        <f t="shared" ref="BM893" si="17452">E893/E901</f>
        <v>#DIV/0!</v>
      </c>
      <c r="BN893" s="123" t="e">
        <f t="shared" ref="BN893" si="17453">F893/F901</f>
        <v>#DIV/0!</v>
      </c>
      <c r="BO893" s="124" t="e">
        <f t="shared" ref="BO893" si="17454">G893/G901</f>
        <v>#DIV/0!</v>
      </c>
      <c r="BP893" s="125" t="e">
        <f t="shared" ref="BP893" si="17455">H893/H901</f>
        <v>#DIV/0!</v>
      </c>
      <c r="BQ893" s="126" t="e">
        <f t="shared" ref="BQ893" si="17456">I893/I901</f>
        <v>#DIV/0!</v>
      </c>
      <c r="BR893" s="123" t="e">
        <f t="shared" ref="BR893" si="17457">J893/J901</f>
        <v>#DIV/0!</v>
      </c>
      <c r="BS893" s="124" t="e">
        <f t="shared" ref="BS893" si="17458">K893/K901</f>
        <v>#DIV/0!</v>
      </c>
      <c r="BT893" s="125" t="e">
        <f t="shared" ref="BT893" si="17459">L893/L901</f>
        <v>#DIV/0!</v>
      </c>
      <c r="BU893" s="123" t="e">
        <f t="shared" ref="BU893" si="17460">M893/M901</f>
        <v>#DIV/0!</v>
      </c>
      <c r="BV893" s="127" t="e">
        <f t="shared" ref="BV893" si="17461">N893/N901</f>
        <v>#DIV/0!</v>
      </c>
      <c r="BW893" s="128" t="e">
        <f t="shared" ref="BW893" si="17462">O893/O901</f>
        <v>#DIV/0!</v>
      </c>
      <c r="BX893" s="123" t="e">
        <f t="shared" ref="BX893" si="17463">P893/P901</f>
        <v>#DIV/0!</v>
      </c>
      <c r="BY893" s="124" t="e">
        <f t="shared" ref="BY893" si="17464">Q893/Q901</f>
        <v>#DIV/0!</v>
      </c>
      <c r="BZ893" s="125" t="e">
        <f t="shared" ref="BZ893" si="17465">R893/R901</f>
        <v>#DIV/0!</v>
      </c>
      <c r="CA893" s="126" t="e">
        <f t="shared" ref="CA893" si="17466">S893/S901</f>
        <v>#DIV/0!</v>
      </c>
      <c r="CB893" s="123" t="e">
        <f t="shared" ref="CB893" si="17467">T893/T901</f>
        <v>#DIV/0!</v>
      </c>
      <c r="CC893" s="124" t="e">
        <f t="shared" ref="CC893" si="17468">U893/U901</f>
        <v>#DIV/0!</v>
      </c>
      <c r="CD893" s="125" t="e">
        <f t="shared" ref="CD893" si="17469">V893/V901</f>
        <v>#DIV/0!</v>
      </c>
      <c r="CE893" s="126" t="e">
        <f t="shared" ref="CE893" si="17470">W893/W901</f>
        <v>#DIV/0!</v>
      </c>
      <c r="CF893" s="123" t="e">
        <f t="shared" ref="CF893" si="17471">X893/X901</f>
        <v>#DIV/0!</v>
      </c>
      <c r="CG893" s="124" t="e">
        <f t="shared" ref="CG893" si="17472">Y893/Y901</f>
        <v>#DIV/0!</v>
      </c>
      <c r="CH893" s="125" t="e">
        <f t="shared" ref="CH893" si="17473">Z893/Z901</f>
        <v>#DIV/0!</v>
      </c>
      <c r="CI893" s="123" t="e">
        <f t="shared" ref="CI893" si="17474">AA893/AA901</f>
        <v>#DIV/0!</v>
      </c>
      <c r="CJ893" s="129" t="e">
        <f t="shared" ref="CJ893" si="17475">AB893/AB901</f>
        <v>#DIV/0!</v>
      </c>
      <c r="CK893" s="130" t="e">
        <f t="shared" ref="CK893" si="17476">AC893/AC901</f>
        <v>#DIV/0!</v>
      </c>
    </row>
    <row r="894" spans="1:89" x14ac:dyDescent="0.25">
      <c r="A894" s="131" t="s">
        <v>33</v>
      </c>
      <c r="B894" s="197"/>
      <c r="C894" s="181"/>
      <c r="D894" s="182"/>
      <c r="E894" s="183"/>
      <c r="F894" s="180"/>
      <c r="G894" s="184"/>
      <c r="H894" s="182"/>
      <c r="I894" s="183"/>
      <c r="J894" s="180"/>
      <c r="K894" s="181"/>
      <c r="L894" s="182"/>
      <c r="M894" s="180"/>
      <c r="N894" s="185"/>
      <c r="O894" s="198"/>
      <c r="P894" s="180"/>
      <c r="Q894" s="181"/>
      <c r="R894" s="182"/>
      <c r="S894" s="183"/>
      <c r="T894" s="180"/>
      <c r="U894" s="184"/>
      <c r="V894" s="182"/>
      <c r="W894" s="199"/>
      <c r="X894" s="180"/>
      <c r="Y894" s="184"/>
      <c r="Z894" s="182"/>
      <c r="AA894" s="180"/>
      <c r="AB894" s="162">
        <f t="shared" si="17008"/>
        <v>0</v>
      </c>
      <c r="AC894" s="165">
        <f t="shared" si="17039"/>
        <v>0</v>
      </c>
      <c r="BI894" s="131" t="s">
        <v>33</v>
      </c>
      <c r="BJ894" s="123" t="e">
        <f>B894/B901</f>
        <v>#DIV/0!</v>
      </c>
      <c r="BK894" s="124" t="e">
        <f t="shared" ref="BK894" si="17477">C894/C901</f>
        <v>#DIV/0!</v>
      </c>
      <c r="BL894" s="125" t="e">
        <f t="shared" ref="BL894" si="17478">D894/D901</f>
        <v>#DIV/0!</v>
      </c>
      <c r="BM894" s="126" t="e">
        <f t="shared" ref="BM894" si="17479">E894/E901</f>
        <v>#DIV/0!</v>
      </c>
      <c r="BN894" s="123" t="e">
        <f t="shared" ref="BN894" si="17480">F894/F901</f>
        <v>#DIV/0!</v>
      </c>
      <c r="BO894" s="124" t="e">
        <f t="shared" ref="BO894" si="17481">G894/G901</f>
        <v>#DIV/0!</v>
      </c>
      <c r="BP894" s="125" t="e">
        <f t="shared" ref="BP894" si="17482">H894/H901</f>
        <v>#DIV/0!</v>
      </c>
      <c r="BQ894" s="126" t="e">
        <f t="shared" ref="BQ894" si="17483">I894/I901</f>
        <v>#DIV/0!</v>
      </c>
      <c r="BR894" s="123" t="e">
        <f t="shared" ref="BR894" si="17484">J894/J901</f>
        <v>#DIV/0!</v>
      </c>
      <c r="BS894" s="124" t="e">
        <f t="shared" ref="BS894" si="17485">K894/K901</f>
        <v>#DIV/0!</v>
      </c>
      <c r="BT894" s="125" t="e">
        <f t="shared" ref="BT894" si="17486">L894/L901</f>
        <v>#DIV/0!</v>
      </c>
      <c r="BU894" s="123" t="e">
        <f t="shared" ref="BU894" si="17487">M894/M901</f>
        <v>#DIV/0!</v>
      </c>
      <c r="BV894" s="127" t="e">
        <f t="shared" ref="BV894" si="17488">N894/N901</f>
        <v>#DIV/0!</v>
      </c>
      <c r="BW894" s="128" t="e">
        <f t="shared" ref="BW894" si="17489">O894/O901</f>
        <v>#DIV/0!</v>
      </c>
      <c r="BX894" s="123" t="e">
        <f t="shared" ref="BX894" si="17490">P894/P901</f>
        <v>#DIV/0!</v>
      </c>
      <c r="BY894" s="124" t="e">
        <f t="shared" ref="BY894" si="17491">Q894/Q901</f>
        <v>#DIV/0!</v>
      </c>
      <c r="BZ894" s="125" t="e">
        <f t="shared" ref="BZ894" si="17492">R894/R901</f>
        <v>#DIV/0!</v>
      </c>
      <c r="CA894" s="126" t="e">
        <f t="shared" ref="CA894" si="17493">S894/S901</f>
        <v>#DIV/0!</v>
      </c>
      <c r="CB894" s="123" t="e">
        <f t="shared" ref="CB894" si="17494">T894/T901</f>
        <v>#DIV/0!</v>
      </c>
      <c r="CC894" s="124" t="e">
        <f t="shared" ref="CC894" si="17495">U894/U901</f>
        <v>#DIV/0!</v>
      </c>
      <c r="CD894" s="125" t="e">
        <f t="shared" ref="CD894" si="17496">V894/V901</f>
        <v>#DIV/0!</v>
      </c>
      <c r="CE894" s="126" t="e">
        <f t="shared" ref="CE894" si="17497">W894/W901</f>
        <v>#DIV/0!</v>
      </c>
      <c r="CF894" s="123" t="e">
        <f t="shared" ref="CF894" si="17498">X894/X901</f>
        <v>#DIV/0!</v>
      </c>
      <c r="CG894" s="124" t="e">
        <f t="shared" ref="CG894" si="17499">Y894/Y901</f>
        <v>#DIV/0!</v>
      </c>
      <c r="CH894" s="125" t="e">
        <f t="shared" ref="CH894" si="17500">Z894/Z901</f>
        <v>#DIV/0!</v>
      </c>
      <c r="CI894" s="123" t="e">
        <f t="shared" ref="CI894" si="17501">AA894/AA901</f>
        <v>#DIV/0!</v>
      </c>
      <c r="CJ894" s="129" t="e">
        <f t="shared" ref="CJ894" si="17502">AB894/AB901</f>
        <v>#DIV/0!</v>
      </c>
      <c r="CK894" s="130" t="e">
        <f t="shared" ref="CK894" si="17503">AC894/AC901</f>
        <v>#DIV/0!</v>
      </c>
    </row>
    <row r="895" spans="1:89" x14ac:dyDescent="0.25">
      <c r="A895" s="139" t="s">
        <v>34</v>
      </c>
      <c r="B895" s="194"/>
      <c r="C895" s="188"/>
      <c r="D895" s="189"/>
      <c r="E895" s="190"/>
      <c r="F895" s="187"/>
      <c r="G895" s="191"/>
      <c r="H895" s="189"/>
      <c r="I895" s="190"/>
      <c r="J895" s="187"/>
      <c r="K895" s="188"/>
      <c r="L895" s="189"/>
      <c r="M895" s="187"/>
      <c r="N895" s="192"/>
      <c r="O895" s="195"/>
      <c r="P895" s="187"/>
      <c r="Q895" s="188"/>
      <c r="R895" s="189"/>
      <c r="S895" s="190"/>
      <c r="T895" s="187"/>
      <c r="U895" s="191"/>
      <c r="V895" s="189"/>
      <c r="W895" s="196"/>
      <c r="X895" s="187"/>
      <c r="Y895" s="191"/>
      <c r="Z895" s="189"/>
      <c r="AA895" s="187"/>
      <c r="AB895" s="162">
        <f t="shared" si="17008"/>
        <v>0</v>
      </c>
      <c r="AC895" s="165">
        <f t="shared" si="17039"/>
        <v>0</v>
      </c>
      <c r="BI895" s="139" t="s">
        <v>34</v>
      </c>
      <c r="BJ895" s="123" t="e">
        <f>B895/B901</f>
        <v>#DIV/0!</v>
      </c>
      <c r="BK895" s="124" t="e">
        <f t="shared" ref="BK895" si="17504">C895/C901</f>
        <v>#DIV/0!</v>
      </c>
      <c r="BL895" s="125" t="e">
        <f t="shared" ref="BL895" si="17505">D895/D901</f>
        <v>#DIV/0!</v>
      </c>
      <c r="BM895" s="126" t="e">
        <f t="shared" ref="BM895" si="17506">E895/E901</f>
        <v>#DIV/0!</v>
      </c>
      <c r="BN895" s="123" t="e">
        <f t="shared" ref="BN895" si="17507">F895/F901</f>
        <v>#DIV/0!</v>
      </c>
      <c r="BO895" s="124" t="e">
        <f t="shared" ref="BO895" si="17508">G895/G901</f>
        <v>#DIV/0!</v>
      </c>
      <c r="BP895" s="125" t="e">
        <f t="shared" ref="BP895" si="17509">H895/H901</f>
        <v>#DIV/0!</v>
      </c>
      <c r="BQ895" s="126" t="e">
        <f t="shared" ref="BQ895" si="17510">I895/I901</f>
        <v>#DIV/0!</v>
      </c>
      <c r="BR895" s="123" t="e">
        <f t="shared" ref="BR895" si="17511">J895/J901</f>
        <v>#DIV/0!</v>
      </c>
      <c r="BS895" s="124" t="e">
        <f t="shared" ref="BS895" si="17512">K895/K901</f>
        <v>#DIV/0!</v>
      </c>
      <c r="BT895" s="125" t="e">
        <f t="shared" ref="BT895" si="17513">L895/L901</f>
        <v>#DIV/0!</v>
      </c>
      <c r="BU895" s="123" t="e">
        <f t="shared" ref="BU895" si="17514">M895/M901</f>
        <v>#DIV/0!</v>
      </c>
      <c r="BV895" s="127" t="e">
        <f t="shared" ref="BV895" si="17515">N895/N901</f>
        <v>#DIV/0!</v>
      </c>
      <c r="BW895" s="128" t="e">
        <f t="shared" ref="BW895" si="17516">O895/O901</f>
        <v>#DIV/0!</v>
      </c>
      <c r="BX895" s="123" t="e">
        <f t="shared" ref="BX895" si="17517">P895/P901</f>
        <v>#DIV/0!</v>
      </c>
      <c r="BY895" s="124" t="e">
        <f t="shared" ref="BY895" si="17518">Q895/Q901</f>
        <v>#DIV/0!</v>
      </c>
      <c r="BZ895" s="125" t="e">
        <f t="shared" ref="BZ895" si="17519">R895/R901</f>
        <v>#DIV/0!</v>
      </c>
      <c r="CA895" s="126" t="e">
        <f t="shared" ref="CA895" si="17520">S895/S901</f>
        <v>#DIV/0!</v>
      </c>
      <c r="CB895" s="123" t="e">
        <f t="shared" ref="CB895" si="17521">T895/T901</f>
        <v>#DIV/0!</v>
      </c>
      <c r="CC895" s="124" t="e">
        <f t="shared" ref="CC895" si="17522">U895/U901</f>
        <v>#DIV/0!</v>
      </c>
      <c r="CD895" s="125" t="e">
        <f t="shared" ref="CD895" si="17523">V895/V901</f>
        <v>#DIV/0!</v>
      </c>
      <c r="CE895" s="126" t="e">
        <f t="shared" ref="CE895" si="17524">W895/W901</f>
        <v>#DIV/0!</v>
      </c>
      <c r="CF895" s="123" t="e">
        <f t="shared" ref="CF895" si="17525">X895/X901</f>
        <v>#DIV/0!</v>
      </c>
      <c r="CG895" s="124" t="e">
        <f t="shared" ref="CG895" si="17526">Y895/Y901</f>
        <v>#DIV/0!</v>
      </c>
      <c r="CH895" s="125" t="e">
        <f t="shared" ref="CH895" si="17527">Z895/Z901</f>
        <v>#DIV/0!</v>
      </c>
      <c r="CI895" s="123" t="e">
        <f t="shared" ref="CI895" si="17528">AA895/AA901</f>
        <v>#DIV/0!</v>
      </c>
      <c r="CJ895" s="129" t="e">
        <f t="shared" ref="CJ895" si="17529">AB895/AB901</f>
        <v>#DIV/0!</v>
      </c>
      <c r="CK895" s="130" t="e">
        <f t="shared" ref="CK895" si="17530">AC895/AC901</f>
        <v>#DIV/0!</v>
      </c>
    </row>
    <row r="896" spans="1:89" x14ac:dyDescent="0.25">
      <c r="A896" s="131" t="s">
        <v>35</v>
      </c>
      <c r="B896" s="197"/>
      <c r="C896" s="181"/>
      <c r="D896" s="182"/>
      <c r="E896" s="183"/>
      <c r="F896" s="180"/>
      <c r="G896" s="184"/>
      <c r="H896" s="182"/>
      <c r="I896" s="183"/>
      <c r="J896" s="180"/>
      <c r="K896" s="181"/>
      <c r="L896" s="182"/>
      <c r="M896" s="180"/>
      <c r="N896" s="185"/>
      <c r="O896" s="198"/>
      <c r="P896" s="180"/>
      <c r="Q896" s="181"/>
      <c r="R896" s="182"/>
      <c r="S896" s="183"/>
      <c r="T896" s="180"/>
      <c r="U896" s="184"/>
      <c r="V896" s="182"/>
      <c r="W896" s="199"/>
      <c r="X896" s="180"/>
      <c r="Y896" s="184"/>
      <c r="Z896" s="182"/>
      <c r="AA896" s="180"/>
      <c r="AB896" s="162">
        <f t="shared" si="17008"/>
        <v>0</v>
      </c>
      <c r="AC896" s="165">
        <f t="shared" si="17039"/>
        <v>0</v>
      </c>
      <c r="BI896" s="131" t="s">
        <v>35</v>
      </c>
      <c r="BJ896" s="123" t="e">
        <f>B896/B901</f>
        <v>#DIV/0!</v>
      </c>
      <c r="BK896" s="124" t="e">
        <f t="shared" ref="BK896" si="17531">C896/C901</f>
        <v>#DIV/0!</v>
      </c>
      <c r="BL896" s="125" t="e">
        <f t="shared" ref="BL896" si="17532">D896/D901</f>
        <v>#DIV/0!</v>
      </c>
      <c r="BM896" s="126" t="e">
        <f t="shared" ref="BM896" si="17533">E896/E901</f>
        <v>#DIV/0!</v>
      </c>
      <c r="BN896" s="123" t="e">
        <f t="shared" ref="BN896" si="17534">F896/F901</f>
        <v>#DIV/0!</v>
      </c>
      <c r="BO896" s="124" t="e">
        <f t="shared" ref="BO896" si="17535">G896/G901</f>
        <v>#DIV/0!</v>
      </c>
      <c r="BP896" s="125" t="e">
        <f t="shared" ref="BP896" si="17536">H896/H901</f>
        <v>#DIV/0!</v>
      </c>
      <c r="BQ896" s="126" t="e">
        <f t="shared" ref="BQ896" si="17537">I896/I901</f>
        <v>#DIV/0!</v>
      </c>
      <c r="BR896" s="123" t="e">
        <f t="shared" ref="BR896" si="17538">J896/J901</f>
        <v>#DIV/0!</v>
      </c>
      <c r="BS896" s="124" t="e">
        <f t="shared" ref="BS896" si="17539">K896/K901</f>
        <v>#DIV/0!</v>
      </c>
      <c r="BT896" s="125" t="e">
        <f t="shared" ref="BT896" si="17540">L896/L901</f>
        <v>#DIV/0!</v>
      </c>
      <c r="BU896" s="123" t="e">
        <f t="shared" ref="BU896" si="17541">M896/M901</f>
        <v>#DIV/0!</v>
      </c>
      <c r="BV896" s="127" t="e">
        <f t="shared" ref="BV896" si="17542">N896/N901</f>
        <v>#DIV/0!</v>
      </c>
      <c r="BW896" s="128" t="e">
        <f t="shared" ref="BW896" si="17543">O896/O901</f>
        <v>#DIV/0!</v>
      </c>
      <c r="BX896" s="123" t="e">
        <f t="shared" ref="BX896" si="17544">P896/P901</f>
        <v>#DIV/0!</v>
      </c>
      <c r="BY896" s="124" t="e">
        <f t="shared" ref="BY896" si="17545">Q896/Q901</f>
        <v>#DIV/0!</v>
      </c>
      <c r="BZ896" s="125" t="e">
        <f t="shared" ref="BZ896" si="17546">R896/R901</f>
        <v>#DIV/0!</v>
      </c>
      <c r="CA896" s="126" t="e">
        <f t="shared" ref="CA896" si="17547">S896/S901</f>
        <v>#DIV/0!</v>
      </c>
      <c r="CB896" s="123" t="e">
        <f t="shared" ref="CB896" si="17548">T896/T901</f>
        <v>#DIV/0!</v>
      </c>
      <c r="CC896" s="124" t="e">
        <f t="shared" ref="CC896" si="17549">U896/U901</f>
        <v>#DIV/0!</v>
      </c>
      <c r="CD896" s="125" t="e">
        <f t="shared" ref="CD896" si="17550">V896/V901</f>
        <v>#DIV/0!</v>
      </c>
      <c r="CE896" s="126" t="e">
        <f t="shared" ref="CE896" si="17551">W896/W901</f>
        <v>#DIV/0!</v>
      </c>
      <c r="CF896" s="123" t="e">
        <f t="shared" ref="CF896" si="17552">X896/X901</f>
        <v>#DIV/0!</v>
      </c>
      <c r="CG896" s="124" t="e">
        <f t="shared" ref="CG896" si="17553">Y896/Y901</f>
        <v>#DIV/0!</v>
      </c>
      <c r="CH896" s="125" t="e">
        <f t="shared" ref="CH896" si="17554">Z896/Z901</f>
        <v>#DIV/0!</v>
      </c>
      <c r="CI896" s="123" t="e">
        <f t="shared" ref="CI896" si="17555">AA896/AA901</f>
        <v>#DIV/0!</v>
      </c>
      <c r="CJ896" s="129" t="e">
        <f t="shared" ref="CJ896" si="17556">AB896/AB901</f>
        <v>#DIV/0!</v>
      </c>
      <c r="CK896" s="130" t="e">
        <f t="shared" ref="CK896" si="17557">AC896/AC901</f>
        <v>#DIV/0!</v>
      </c>
    </row>
    <row r="897" spans="1:89" x14ac:dyDescent="0.25">
      <c r="A897" s="139" t="s">
        <v>36</v>
      </c>
      <c r="B897" s="194"/>
      <c r="C897" s="188"/>
      <c r="D897" s="189"/>
      <c r="E897" s="190"/>
      <c r="F897" s="187"/>
      <c r="G897" s="191"/>
      <c r="H897" s="189"/>
      <c r="I897" s="190"/>
      <c r="J897" s="187"/>
      <c r="K897" s="191"/>
      <c r="L897" s="189"/>
      <c r="M897" s="187"/>
      <c r="N897" s="192"/>
      <c r="O897" s="195"/>
      <c r="P897" s="187"/>
      <c r="Q897" s="191"/>
      <c r="R897" s="189"/>
      <c r="S897" s="190"/>
      <c r="T897" s="187"/>
      <c r="U897" s="191"/>
      <c r="V897" s="189"/>
      <c r="W897" s="190"/>
      <c r="X897" s="187"/>
      <c r="Y897" s="191"/>
      <c r="Z897" s="189"/>
      <c r="AA897" s="187"/>
      <c r="AB897" s="162">
        <f t="shared" si="17008"/>
        <v>0</v>
      </c>
      <c r="AC897" s="165">
        <f t="shared" si="17039"/>
        <v>0</v>
      </c>
      <c r="BI897" s="139" t="s">
        <v>36</v>
      </c>
      <c r="BJ897" s="123" t="e">
        <f>B897/B901</f>
        <v>#DIV/0!</v>
      </c>
      <c r="BK897" s="124" t="e">
        <f t="shared" ref="BK897" si="17558">C897/C901</f>
        <v>#DIV/0!</v>
      </c>
      <c r="BL897" s="125" t="e">
        <f t="shared" ref="BL897" si="17559">D897/D901</f>
        <v>#DIV/0!</v>
      </c>
      <c r="BM897" s="126" t="e">
        <f t="shared" ref="BM897" si="17560">E897/E901</f>
        <v>#DIV/0!</v>
      </c>
      <c r="BN897" s="123" t="e">
        <f t="shared" ref="BN897" si="17561">F897/F901</f>
        <v>#DIV/0!</v>
      </c>
      <c r="BO897" s="124" t="e">
        <f t="shared" ref="BO897" si="17562">G897/G901</f>
        <v>#DIV/0!</v>
      </c>
      <c r="BP897" s="125" t="e">
        <f t="shared" ref="BP897" si="17563">H897/H901</f>
        <v>#DIV/0!</v>
      </c>
      <c r="BQ897" s="126" t="e">
        <f t="shared" ref="BQ897" si="17564">I897/I901</f>
        <v>#DIV/0!</v>
      </c>
      <c r="BR897" s="123" t="e">
        <f t="shared" ref="BR897" si="17565">J897/J901</f>
        <v>#DIV/0!</v>
      </c>
      <c r="BS897" s="124" t="e">
        <f t="shared" ref="BS897" si="17566">K897/K901</f>
        <v>#DIV/0!</v>
      </c>
      <c r="BT897" s="125" t="e">
        <f t="shared" ref="BT897" si="17567">L897/L901</f>
        <v>#DIV/0!</v>
      </c>
      <c r="BU897" s="123" t="e">
        <f t="shared" ref="BU897" si="17568">M897/M901</f>
        <v>#DIV/0!</v>
      </c>
      <c r="BV897" s="127" t="e">
        <f t="shared" ref="BV897" si="17569">N897/N901</f>
        <v>#DIV/0!</v>
      </c>
      <c r="BW897" s="128" t="e">
        <f t="shared" ref="BW897" si="17570">O897/O901</f>
        <v>#DIV/0!</v>
      </c>
      <c r="BX897" s="123" t="e">
        <f t="shared" ref="BX897" si="17571">P897/P901</f>
        <v>#DIV/0!</v>
      </c>
      <c r="BY897" s="124" t="e">
        <f t="shared" ref="BY897" si="17572">Q897/Q901</f>
        <v>#DIV/0!</v>
      </c>
      <c r="BZ897" s="125" t="e">
        <f t="shared" ref="BZ897" si="17573">R897/R901</f>
        <v>#DIV/0!</v>
      </c>
      <c r="CA897" s="126" t="e">
        <f t="shared" ref="CA897" si="17574">S897/S901</f>
        <v>#DIV/0!</v>
      </c>
      <c r="CB897" s="123" t="e">
        <f t="shared" ref="CB897" si="17575">T897/T901</f>
        <v>#DIV/0!</v>
      </c>
      <c r="CC897" s="124" t="e">
        <f t="shared" ref="CC897" si="17576">U897/U901</f>
        <v>#DIV/0!</v>
      </c>
      <c r="CD897" s="125" t="e">
        <f t="shared" ref="CD897" si="17577">V897/V901</f>
        <v>#DIV/0!</v>
      </c>
      <c r="CE897" s="126" t="e">
        <f t="shared" ref="CE897" si="17578">W897/W901</f>
        <v>#DIV/0!</v>
      </c>
      <c r="CF897" s="123" t="e">
        <f t="shared" ref="CF897" si="17579">X897/X901</f>
        <v>#DIV/0!</v>
      </c>
      <c r="CG897" s="124" t="e">
        <f t="shared" ref="CG897" si="17580">Y897/Y901</f>
        <v>#DIV/0!</v>
      </c>
      <c r="CH897" s="125" t="e">
        <f t="shared" ref="CH897" si="17581">Z897/Z901</f>
        <v>#DIV/0!</v>
      </c>
      <c r="CI897" s="123" t="e">
        <f t="shared" ref="CI897" si="17582">AA897/AA901</f>
        <v>#DIV/0!</v>
      </c>
      <c r="CJ897" s="129" t="e">
        <f t="shared" ref="CJ897" si="17583">AB897/AB901</f>
        <v>#DIV/0!</v>
      </c>
      <c r="CK897" s="130" t="e">
        <f t="shared" ref="CK897" si="17584">AC897/AC901</f>
        <v>#DIV/0!</v>
      </c>
    </row>
    <row r="898" spans="1:89" x14ac:dyDescent="0.25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2">
        <f t="shared" si="17008"/>
        <v>0</v>
      </c>
      <c r="AC898" s="165">
        <f t="shared" si="17039"/>
        <v>0</v>
      </c>
      <c r="BI898" s="131" t="s">
        <v>37</v>
      </c>
      <c r="BJ898" s="123" t="e">
        <f>B898/B901</f>
        <v>#DIV/0!</v>
      </c>
      <c r="BK898" s="124" t="e">
        <f t="shared" ref="BK898" si="17585">C898/C901</f>
        <v>#DIV/0!</v>
      </c>
      <c r="BL898" s="125" t="e">
        <f t="shared" ref="BL898" si="17586">D898/D901</f>
        <v>#DIV/0!</v>
      </c>
      <c r="BM898" s="126" t="e">
        <f t="shared" ref="BM898" si="17587">E898/E901</f>
        <v>#DIV/0!</v>
      </c>
      <c r="BN898" s="123" t="e">
        <f t="shared" ref="BN898" si="17588">F898/F901</f>
        <v>#DIV/0!</v>
      </c>
      <c r="BO898" s="124" t="e">
        <f t="shared" ref="BO898" si="17589">G898/G901</f>
        <v>#DIV/0!</v>
      </c>
      <c r="BP898" s="125" t="e">
        <f t="shared" ref="BP898" si="17590">H898/H901</f>
        <v>#DIV/0!</v>
      </c>
      <c r="BQ898" s="126" t="e">
        <f t="shared" ref="BQ898" si="17591">I898/I901</f>
        <v>#DIV/0!</v>
      </c>
      <c r="BR898" s="123" t="e">
        <f t="shared" ref="BR898" si="17592">J898/J901</f>
        <v>#DIV/0!</v>
      </c>
      <c r="BS898" s="124" t="e">
        <f t="shared" ref="BS898" si="17593">K898/K901</f>
        <v>#DIV/0!</v>
      </c>
      <c r="BT898" s="125" t="e">
        <f t="shared" ref="BT898" si="17594">L898/L901</f>
        <v>#DIV/0!</v>
      </c>
      <c r="BU898" s="123" t="e">
        <f t="shared" ref="BU898" si="17595">M898/M901</f>
        <v>#DIV/0!</v>
      </c>
      <c r="BV898" s="127" t="e">
        <f t="shared" ref="BV898" si="17596">N898/N901</f>
        <v>#DIV/0!</v>
      </c>
      <c r="BW898" s="128" t="e">
        <f t="shared" ref="BW898" si="17597">O898/O901</f>
        <v>#DIV/0!</v>
      </c>
      <c r="BX898" s="123" t="e">
        <f t="shared" ref="BX898" si="17598">P898/P901</f>
        <v>#DIV/0!</v>
      </c>
      <c r="BY898" s="124" t="e">
        <f t="shared" ref="BY898" si="17599">Q898/Q901</f>
        <v>#DIV/0!</v>
      </c>
      <c r="BZ898" s="125" t="e">
        <f t="shared" ref="BZ898" si="17600">R898/R901</f>
        <v>#DIV/0!</v>
      </c>
      <c r="CA898" s="126" t="e">
        <f t="shared" ref="CA898" si="17601">S898/S901</f>
        <v>#DIV/0!</v>
      </c>
      <c r="CB898" s="123" t="e">
        <f t="shared" ref="CB898" si="17602">T898/T901</f>
        <v>#DIV/0!</v>
      </c>
      <c r="CC898" s="124" t="e">
        <f t="shared" ref="CC898" si="17603">U898/U901</f>
        <v>#DIV/0!</v>
      </c>
      <c r="CD898" s="125" t="e">
        <f t="shared" ref="CD898" si="17604">V898/V901</f>
        <v>#DIV/0!</v>
      </c>
      <c r="CE898" s="126" t="e">
        <f t="shared" ref="CE898" si="17605">W898/W901</f>
        <v>#DIV/0!</v>
      </c>
      <c r="CF898" s="123" t="e">
        <f t="shared" ref="CF898" si="17606">X898/X901</f>
        <v>#DIV/0!</v>
      </c>
      <c r="CG898" s="124" t="e">
        <f t="shared" ref="CG898" si="17607">Y898/Y901</f>
        <v>#DIV/0!</v>
      </c>
      <c r="CH898" s="125" t="e">
        <f t="shared" ref="CH898" si="17608">Z898/Z901</f>
        <v>#DIV/0!</v>
      </c>
      <c r="CI898" s="123" t="e">
        <f t="shared" ref="CI898" si="17609">AA898/AA901</f>
        <v>#DIV/0!</v>
      </c>
      <c r="CJ898" s="129" t="e">
        <f t="shared" ref="CJ898" si="17610">AB898/AB901</f>
        <v>#DIV/0!</v>
      </c>
      <c r="CK898" s="130" t="e">
        <f t="shared" ref="CK898" si="17611">AC898/AC901</f>
        <v>#DIV/0!</v>
      </c>
    </row>
    <row r="899" spans="1:89" x14ac:dyDescent="0.25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2">
        <f t="shared" si="17008"/>
        <v>0</v>
      </c>
      <c r="AC899" s="165">
        <f t="shared" si="17039"/>
        <v>0</v>
      </c>
      <c r="BI899" s="139" t="s">
        <v>38</v>
      </c>
      <c r="BJ899" s="123" t="e">
        <f>B899/B901</f>
        <v>#DIV/0!</v>
      </c>
      <c r="BK899" s="124" t="e">
        <f t="shared" ref="BK899" si="17612">C899/C901</f>
        <v>#DIV/0!</v>
      </c>
      <c r="BL899" s="125" t="e">
        <f t="shared" ref="BL899" si="17613">D899/D901</f>
        <v>#DIV/0!</v>
      </c>
      <c r="BM899" s="126" t="e">
        <f t="shared" ref="BM899" si="17614">E899/E901</f>
        <v>#DIV/0!</v>
      </c>
      <c r="BN899" s="123" t="e">
        <f t="shared" ref="BN899" si="17615">F899/F901</f>
        <v>#DIV/0!</v>
      </c>
      <c r="BO899" s="124" t="e">
        <f t="shared" ref="BO899" si="17616">G899/G901</f>
        <v>#DIV/0!</v>
      </c>
      <c r="BP899" s="125" t="e">
        <f t="shared" ref="BP899" si="17617">H899/H901</f>
        <v>#DIV/0!</v>
      </c>
      <c r="BQ899" s="126" t="e">
        <f t="shared" ref="BQ899" si="17618">I899/I901</f>
        <v>#DIV/0!</v>
      </c>
      <c r="BR899" s="123" t="e">
        <f t="shared" ref="BR899" si="17619">J899/J901</f>
        <v>#DIV/0!</v>
      </c>
      <c r="BS899" s="124" t="e">
        <f t="shared" ref="BS899" si="17620">K899/K901</f>
        <v>#DIV/0!</v>
      </c>
      <c r="BT899" s="125" t="e">
        <f t="shared" ref="BT899" si="17621">L899/L901</f>
        <v>#DIV/0!</v>
      </c>
      <c r="BU899" s="123" t="e">
        <f t="shared" ref="BU899" si="17622">M899/M901</f>
        <v>#DIV/0!</v>
      </c>
      <c r="BV899" s="127" t="e">
        <f t="shared" ref="BV899" si="17623">N899/N901</f>
        <v>#DIV/0!</v>
      </c>
      <c r="BW899" s="128" t="e">
        <f t="shared" ref="BW899" si="17624">O899/O901</f>
        <v>#DIV/0!</v>
      </c>
      <c r="BX899" s="123" t="e">
        <f t="shared" ref="BX899" si="17625">P899/P901</f>
        <v>#DIV/0!</v>
      </c>
      <c r="BY899" s="124" t="e">
        <f t="shared" ref="BY899" si="17626">Q899/Q901</f>
        <v>#DIV/0!</v>
      </c>
      <c r="BZ899" s="125" t="e">
        <f t="shared" ref="BZ899" si="17627">R899/R901</f>
        <v>#DIV/0!</v>
      </c>
      <c r="CA899" s="126" t="e">
        <f t="shared" ref="CA899" si="17628">S899/S901</f>
        <v>#DIV/0!</v>
      </c>
      <c r="CB899" s="123" t="e">
        <f t="shared" ref="CB899" si="17629">T899/T901</f>
        <v>#DIV/0!</v>
      </c>
      <c r="CC899" s="124" t="e">
        <f t="shared" ref="CC899" si="17630">U899/U901</f>
        <v>#DIV/0!</v>
      </c>
      <c r="CD899" s="125" t="e">
        <f t="shared" ref="CD899" si="17631">V899/V901</f>
        <v>#DIV/0!</v>
      </c>
      <c r="CE899" s="126" t="e">
        <f t="shared" ref="CE899" si="17632">W899/W901</f>
        <v>#DIV/0!</v>
      </c>
      <c r="CF899" s="123" t="e">
        <f t="shared" ref="CF899" si="17633">X899/X901</f>
        <v>#DIV/0!</v>
      </c>
      <c r="CG899" s="124" t="e">
        <f t="shared" ref="CG899" si="17634">Y899/Y901</f>
        <v>#DIV/0!</v>
      </c>
      <c r="CH899" s="125" t="e">
        <f t="shared" ref="CH899" si="17635">Z899/Z901</f>
        <v>#DIV/0!</v>
      </c>
      <c r="CI899" s="123" t="e">
        <f t="shared" ref="CI899" si="17636">AA899/AA901</f>
        <v>#DIV/0!</v>
      </c>
      <c r="CJ899" s="129" t="e">
        <f t="shared" ref="CJ899" si="17637">AB899/AB901</f>
        <v>#DIV/0!</v>
      </c>
      <c r="CK899" s="130" t="e">
        <f t="shared" ref="CK899" si="17638">AC899/AC901</f>
        <v>#DIV/0!</v>
      </c>
    </row>
    <row r="900" spans="1:89" ht="13.8" thickBot="1" x14ac:dyDescent="0.3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2">
        <f t="shared" si="17008"/>
        <v>0</v>
      </c>
      <c r="AC900" s="165">
        <f t="shared" si="17039"/>
        <v>0</v>
      </c>
      <c r="BI900" s="131" t="s">
        <v>39</v>
      </c>
      <c r="BJ900" s="123" t="e">
        <f>B900/B901</f>
        <v>#DIV/0!</v>
      </c>
      <c r="BK900" s="124" t="e">
        <f t="shared" ref="BK900" si="17639">C900/C901</f>
        <v>#DIV/0!</v>
      </c>
      <c r="BL900" s="125" t="e">
        <f t="shared" ref="BL900" si="17640">D900/D901</f>
        <v>#DIV/0!</v>
      </c>
      <c r="BM900" s="126" t="e">
        <f t="shared" ref="BM900" si="17641">E900/E901</f>
        <v>#DIV/0!</v>
      </c>
      <c r="BN900" s="123" t="e">
        <f t="shared" ref="BN900" si="17642">F900/F901</f>
        <v>#DIV/0!</v>
      </c>
      <c r="BO900" s="124" t="e">
        <f t="shared" ref="BO900" si="17643">G900/G901</f>
        <v>#DIV/0!</v>
      </c>
      <c r="BP900" s="125" t="e">
        <f t="shared" ref="BP900" si="17644">H900/H901</f>
        <v>#DIV/0!</v>
      </c>
      <c r="BQ900" s="126" t="e">
        <f t="shared" ref="BQ900" si="17645">I900/I901</f>
        <v>#DIV/0!</v>
      </c>
      <c r="BR900" s="123" t="e">
        <f t="shared" ref="BR900" si="17646">J900/J901</f>
        <v>#DIV/0!</v>
      </c>
      <c r="BS900" s="124" t="e">
        <f t="shared" ref="BS900" si="17647">K900/K901</f>
        <v>#DIV/0!</v>
      </c>
      <c r="BT900" s="125" t="e">
        <f t="shared" ref="BT900" si="17648">L900/L901</f>
        <v>#DIV/0!</v>
      </c>
      <c r="BU900" s="123" t="e">
        <f t="shared" ref="BU900" si="17649">M900/M901</f>
        <v>#DIV/0!</v>
      </c>
      <c r="BV900" s="127" t="e">
        <f t="shared" ref="BV900" si="17650">N900/N901</f>
        <v>#DIV/0!</v>
      </c>
      <c r="BW900" s="128" t="e">
        <f t="shared" ref="BW900" si="17651">O900/O901</f>
        <v>#DIV/0!</v>
      </c>
      <c r="BX900" s="123" t="e">
        <f t="shared" ref="BX900" si="17652">P900/P901</f>
        <v>#DIV/0!</v>
      </c>
      <c r="BY900" s="124" t="e">
        <f t="shared" ref="BY900" si="17653">Q900/Q901</f>
        <v>#DIV/0!</v>
      </c>
      <c r="BZ900" s="125" t="e">
        <f t="shared" ref="BZ900" si="17654">R900/R901</f>
        <v>#DIV/0!</v>
      </c>
      <c r="CA900" s="126" t="e">
        <f t="shared" ref="CA900" si="17655">S900/S901</f>
        <v>#DIV/0!</v>
      </c>
      <c r="CB900" s="123" t="e">
        <f t="shared" ref="CB900" si="17656">T900/T901</f>
        <v>#DIV/0!</v>
      </c>
      <c r="CC900" s="124" t="e">
        <f t="shared" ref="CC900" si="17657">U900/U901</f>
        <v>#DIV/0!</v>
      </c>
      <c r="CD900" s="125" t="e">
        <f t="shared" ref="CD900" si="17658">V900/V901</f>
        <v>#DIV/0!</v>
      </c>
      <c r="CE900" s="126" t="e">
        <f t="shared" ref="CE900" si="17659">W900/W901</f>
        <v>#DIV/0!</v>
      </c>
      <c r="CF900" s="123" t="e">
        <f t="shared" ref="CF900" si="17660">X900/X901</f>
        <v>#DIV/0!</v>
      </c>
      <c r="CG900" s="124" t="e">
        <f t="shared" ref="CG900" si="17661">Y900/Y901</f>
        <v>#DIV/0!</v>
      </c>
      <c r="CH900" s="125" t="e">
        <f t="shared" ref="CH900" si="17662">Z900/Z901</f>
        <v>#DIV/0!</v>
      </c>
      <c r="CI900" s="123" t="e">
        <f t="shared" ref="CI900" si="17663">AA900/AA901</f>
        <v>#DIV/0!</v>
      </c>
      <c r="CJ900" s="129" t="e">
        <f t="shared" ref="CJ900" si="17664">AB900/AB901</f>
        <v>#DIV/0!</v>
      </c>
      <c r="CK900" s="130" t="e">
        <f t="shared" ref="CK900" si="17665">AC900/AC901</f>
        <v>#DIV/0!</v>
      </c>
    </row>
    <row r="901" spans="1:89" ht="14.4" thickTop="1" thickBot="1" x14ac:dyDescent="0.3">
      <c r="A901" s="251" t="s">
        <v>13</v>
      </c>
      <c r="B901" s="14">
        <f t="shared" ref="B901:AA901" si="17666">SUM(B878:B900)</f>
        <v>0</v>
      </c>
      <c r="C901" s="1">
        <f t="shared" si="17666"/>
        <v>0</v>
      </c>
      <c r="D901" s="14">
        <f t="shared" si="17666"/>
        <v>0</v>
      </c>
      <c r="E901" s="1">
        <f t="shared" si="17666"/>
        <v>0</v>
      </c>
      <c r="F901" s="14">
        <f t="shared" si="17666"/>
        <v>0</v>
      </c>
      <c r="G901" s="1">
        <f t="shared" si="17666"/>
        <v>0</v>
      </c>
      <c r="H901" s="14">
        <f t="shared" si="17666"/>
        <v>0</v>
      </c>
      <c r="I901" s="1">
        <f t="shared" si="17666"/>
        <v>0</v>
      </c>
      <c r="J901" s="14">
        <f t="shared" si="17666"/>
        <v>0</v>
      </c>
      <c r="K901" s="1">
        <f t="shared" si="17666"/>
        <v>0</v>
      </c>
      <c r="L901" s="14">
        <f t="shared" si="17666"/>
        <v>0</v>
      </c>
      <c r="M901" s="1">
        <f t="shared" si="17666"/>
        <v>0</v>
      </c>
      <c r="N901" s="14">
        <f t="shared" si="17666"/>
        <v>0</v>
      </c>
      <c r="O901" s="1">
        <f t="shared" si="17666"/>
        <v>0</v>
      </c>
      <c r="P901" s="14">
        <f t="shared" si="17666"/>
        <v>0</v>
      </c>
      <c r="Q901" s="1">
        <f t="shared" si="17666"/>
        <v>0</v>
      </c>
      <c r="R901" s="14">
        <f t="shared" si="17666"/>
        <v>0</v>
      </c>
      <c r="S901" s="1">
        <f t="shared" si="17666"/>
        <v>0</v>
      </c>
      <c r="T901" s="14">
        <f t="shared" si="17666"/>
        <v>0</v>
      </c>
      <c r="U901" s="1">
        <f t="shared" si="17666"/>
        <v>0</v>
      </c>
      <c r="V901" s="14">
        <f t="shared" si="17666"/>
        <v>0</v>
      </c>
      <c r="W901" s="1">
        <f t="shared" si="17666"/>
        <v>0</v>
      </c>
      <c r="X901" s="14">
        <f t="shared" si="17666"/>
        <v>0</v>
      </c>
      <c r="Y901" s="1">
        <f t="shared" si="17666"/>
        <v>0</v>
      </c>
      <c r="Z901" s="14">
        <f t="shared" si="17666"/>
        <v>0</v>
      </c>
      <c r="AA901" s="1">
        <f t="shared" si="17666"/>
        <v>0</v>
      </c>
      <c r="AB901" s="166">
        <f t="shared" ref="AB901:AC901" si="17667">SUM(AB877:AB900)</f>
        <v>0</v>
      </c>
      <c r="AC901" s="167">
        <f t="shared" si="17667"/>
        <v>0</v>
      </c>
      <c r="BI901" s="251" t="s">
        <v>13</v>
      </c>
      <c r="BJ901" s="147" t="e">
        <f>SUM(BJ877:BJ900)</f>
        <v>#DIV/0!</v>
      </c>
      <c r="BK901" s="148" t="e">
        <f t="shared" ref="BK901:CK901" si="17668">SUM(BK877:BK900)</f>
        <v>#DIV/0!</v>
      </c>
      <c r="BL901" s="147" t="e">
        <f t="shared" si="17668"/>
        <v>#DIV/0!</v>
      </c>
      <c r="BM901" s="148" t="e">
        <f t="shared" si="17668"/>
        <v>#DIV/0!</v>
      </c>
      <c r="BN901" s="147" t="e">
        <f t="shared" si="17668"/>
        <v>#DIV/0!</v>
      </c>
      <c r="BO901" s="148" t="e">
        <f t="shared" si="17668"/>
        <v>#DIV/0!</v>
      </c>
      <c r="BP901" s="147" t="e">
        <f t="shared" si="17668"/>
        <v>#DIV/0!</v>
      </c>
      <c r="BQ901" s="148" t="e">
        <f t="shared" si="17668"/>
        <v>#DIV/0!</v>
      </c>
      <c r="BR901" s="147" t="e">
        <f t="shared" si="17668"/>
        <v>#DIV/0!</v>
      </c>
      <c r="BS901" s="148" t="e">
        <f t="shared" si="17668"/>
        <v>#DIV/0!</v>
      </c>
      <c r="BT901" s="147" t="e">
        <f t="shared" si="17668"/>
        <v>#DIV/0!</v>
      </c>
      <c r="BU901" s="148" t="e">
        <f t="shared" si="17668"/>
        <v>#DIV/0!</v>
      </c>
      <c r="BV901" s="147" t="e">
        <f t="shared" si="17668"/>
        <v>#DIV/0!</v>
      </c>
      <c r="BW901" s="148" t="e">
        <f t="shared" si="17668"/>
        <v>#DIV/0!</v>
      </c>
      <c r="BX901" s="147" t="e">
        <f t="shared" si="17668"/>
        <v>#DIV/0!</v>
      </c>
      <c r="BY901" s="148" t="e">
        <f t="shared" si="17668"/>
        <v>#DIV/0!</v>
      </c>
      <c r="BZ901" s="147" t="e">
        <f t="shared" si="17668"/>
        <v>#DIV/0!</v>
      </c>
      <c r="CA901" s="148" t="e">
        <f t="shared" si="17668"/>
        <v>#DIV/0!</v>
      </c>
      <c r="CB901" s="147" t="e">
        <f t="shared" si="17668"/>
        <v>#DIV/0!</v>
      </c>
      <c r="CC901" s="148" t="e">
        <f t="shared" si="17668"/>
        <v>#DIV/0!</v>
      </c>
      <c r="CD901" s="147" t="e">
        <f t="shared" si="17668"/>
        <v>#DIV/0!</v>
      </c>
      <c r="CE901" s="148" t="e">
        <f t="shared" si="17668"/>
        <v>#DIV/0!</v>
      </c>
      <c r="CF901" s="147" t="e">
        <f t="shared" si="17668"/>
        <v>#DIV/0!</v>
      </c>
      <c r="CG901" s="148" t="e">
        <f t="shared" si="17668"/>
        <v>#DIV/0!</v>
      </c>
      <c r="CH901" s="147" t="e">
        <f t="shared" si="17668"/>
        <v>#DIV/0!</v>
      </c>
      <c r="CI901" s="148" t="e">
        <f t="shared" si="17668"/>
        <v>#DIV/0!</v>
      </c>
      <c r="CJ901" s="147" t="e">
        <f t="shared" si="17668"/>
        <v>#DIV/0!</v>
      </c>
      <c r="CK901" s="148" t="e">
        <f t="shared" si="17668"/>
        <v>#DIV/0!</v>
      </c>
    </row>
    <row r="902" spans="1:89" ht="13.8" thickTop="1" x14ac:dyDescent="0.25">
      <c r="A902" s="178"/>
    </row>
    <row r="904" spans="1:89" x14ac:dyDescent="0.25">
      <c r="A904" s="299">
        <f>+A873+1</f>
        <v>45260</v>
      </c>
      <c r="B904" s="299"/>
      <c r="C904" s="299"/>
      <c r="D904" s="299"/>
      <c r="BI904" s="298">
        <f>+BI842+2</f>
        <v>45260</v>
      </c>
      <c r="BJ904" s="298"/>
      <c r="BK904" s="298"/>
      <c r="BL904" s="298"/>
    </row>
    <row r="905" spans="1:89" ht="13.8" thickBot="1" x14ac:dyDescent="0.3">
      <c r="AE905" t="s">
        <v>84</v>
      </c>
    </row>
    <row r="906" spans="1:89" ht="14.4" thickTop="1" thickBot="1" x14ac:dyDescent="0.3">
      <c r="A906" s="290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0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0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5">
      <c r="A907" s="291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68" t="s">
        <v>14</v>
      </c>
      <c r="AC907" s="169" t="s">
        <v>15</v>
      </c>
      <c r="AE907" s="291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68" t="s">
        <v>14</v>
      </c>
      <c r="BG907" s="169" t="s">
        <v>15</v>
      </c>
      <c r="BI907" s="291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8" thickTop="1" x14ac:dyDescent="0.25">
      <c r="A908" s="119" t="s">
        <v>16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1"/>
      <c r="AA908" s="176"/>
      <c r="AB908" s="162">
        <f t="shared" ref="AB908:AB931" si="17669">B908+D908+F908+H908+J908+L908+N908+P908+R908+T908+V908+X908+Z908</f>
        <v>0</v>
      </c>
      <c r="AC908" s="163">
        <f>C908+E908+G908+I908+K908+M908+O908+Q908+S908+U908+W908+Y908+AA908</f>
        <v>0</v>
      </c>
      <c r="AE908" s="254" t="str">
        <f>$AE$9</f>
        <v>07:00 - 07:59</v>
      </c>
      <c r="AF908" s="120">
        <f t="shared" ref="AF908:AO910" si="17670">SUMIF($A$9:$A$32,$AE908,B$908:B$931)</f>
        <v>0</v>
      </c>
      <c r="AG908" s="177">
        <f t="shared" si="17670"/>
        <v>0</v>
      </c>
      <c r="AH908" s="121">
        <f t="shared" si="17670"/>
        <v>0</v>
      </c>
      <c r="AI908" s="172">
        <f t="shared" si="17670"/>
        <v>0</v>
      </c>
      <c r="AJ908" s="120">
        <f t="shared" si="17670"/>
        <v>0</v>
      </c>
      <c r="AK908" s="122">
        <f t="shared" si="17670"/>
        <v>0</v>
      </c>
      <c r="AL908" s="121">
        <f t="shared" si="17670"/>
        <v>0</v>
      </c>
      <c r="AM908" s="172">
        <f t="shared" si="17670"/>
        <v>0</v>
      </c>
      <c r="AN908" s="120">
        <f t="shared" si="17670"/>
        <v>0</v>
      </c>
      <c r="AO908" s="122">
        <f t="shared" si="17670"/>
        <v>0</v>
      </c>
      <c r="AP908" s="121">
        <f t="shared" ref="AP908:AY910" si="17671">SUMIF($A$9:$A$32,$AE908,L$908:L$931)</f>
        <v>0</v>
      </c>
      <c r="AQ908" s="120">
        <f t="shared" si="17671"/>
        <v>0</v>
      </c>
      <c r="AR908" s="171">
        <f t="shared" si="17671"/>
        <v>0</v>
      </c>
      <c r="AS908" s="173">
        <f t="shared" si="17671"/>
        <v>0</v>
      </c>
      <c r="AT908" s="120">
        <f t="shared" si="17671"/>
        <v>0</v>
      </c>
      <c r="AU908" s="122">
        <f t="shared" si="17671"/>
        <v>0</v>
      </c>
      <c r="AV908" s="121">
        <f t="shared" si="17671"/>
        <v>0</v>
      </c>
      <c r="AW908" s="172">
        <f t="shared" si="17671"/>
        <v>0</v>
      </c>
      <c r="AX908" s="120">
        <f t="shared" si="17671"/>
        <v>0</v>
      </c>
      <c r="AY908" s="122">
        <f t="shared" si="17671"/>
        <v>0</v>
      </c>
      <c r="AZ908" s="121">
        <f t="shared" ref="AZ908:BG910" si="17672">SUMIF($A$9:$A$32,$AE908,V$908:V$931)</f>
        <v>0</v>
      </c>
      <c r="BA908" s="172">
        <f t="shared" si="17672"/>
        <v>0</v>
      </c>
      <c r="BB908" s="120">
        <f t="shared" si="17672"/>
        <v>0</v>
      </c>
      <c r="BC908" s="122">
        <f t="shared" si="17672"/>
        <v>0</v>
      </c>
      <c r="BD908" s="21">
        <f t="shared" si="17672"/>
        <v>0</v>
      </c>
      <c r="BE908" s="176">
        <f t="shared" si="17672"/>
        <v>0</v>
      </c>
      <c r="BF908" s="162">
        <f t="shared" si="17672"/>
        <v>0</v>
      </c>
      <c r="BG908" s="163">
        <f t="shared" si="17672"/>
        <v>0</v>
      </c>
      <c r="BI908" s="119" t="s">
        <v>16</v>
      </c>
      <c r="BJ908" s="123" t="e">
        <f>B908/B932</f>
        <v>#DIV/0!</v>
      </c>
      <c r="BK908" s="124" t="e">
        <f t="shared" ref="BK908" si="17673">C908/C932</f>
        <v>#DIV/0!</v>
      </c>
      <c r="BL908" s="125" t="e">
        <f t="shared" ref="BL908" si="17674">D908/D932</f>
        <v>#DIV/0!</v>
      </c>
      <c r="BM908" s="126" t="e">
        <f t="shared" ref="BM908" si="17675">E908/E932</f>
        <v>#DIV/0!</v>
      </c>
      <c r="BN908" s="123" t="e">
        <f t="shared" ref="BN908" si="17676">F908/F932</f>
        <v>#DIV/0!</v>
      </c>
      <c r="BO908" s="124" t="e">
        <f t="shared" ref="BO908" si="17677">G908/G932</f>
        <v>#DIV/0!</v>
      </c>
      <c r="BP908" s="125" t="e">
        <f t="shared" ref="BP908" si="17678">H908/H932</f>
        <v>#DIV/0!</v>
      </c>
      <c r="BQ908" s="126" t="e">
        <f t="shared" ref="BQ908" si="17679">I908/I932</f>
        <v>#DIV/0!</v>
      </c>
      <c r="BR908" s="123" t="e">
        <f t="shared" ref="BR908" si="17680">J908/J932</f>
        <v>#DIV/0!</v>
      </c>
      <c r="BS908" s="124" t="e">
        <f t="shared" ref="BS908" si="17681">K908/K932</f>
        <v>#DIV/0!</v>
      </c>
      <c r="BT908" s="125" t="e">
        <f t="shared" ref="BT908" si="17682">L908/L932</f>
        <v>#DIV/0!</v>
      </c>
      <c r="BU908" s="123" t="e">
        <f t="shared" ref="BU908" si="17683">M908/M932</f>
        <v>#DIV/0!</v>
      </c>
      <c r="BV908" s="127" t="e">
        <f t="shared" ref="BV908" si="17684">N908/N932</f>
        <v>#DIV/0!</v>
      </c>
      <c r="BW908" s="128" t="e">
        <f t="shared" ref="BW908" si="17685">O908/O932</f>
        <v>#DIV/0!</v>
      </c>
      <c r="BX908" s="123" t="e">
        <f t="shared" ref="BX908" si="17686">P908/P932</f>
        <v>#DIV/0!</v>
      </c>
      <c r="BY908" s="124" t="e">
        <f t="shared" ref="BY908" si="17687">Q908/Q932</f>
        <v>#DIV/0!</v>
      </c>
      <c r="BZ908" s="125" t="e">
        <f t="shared" ref="BZ908" si="17688">R908/R932</f>
        <v>#DIV/0!</v>
      </c>
      <c r="CA908" s="126" t="e">
        <f t="shared" ref="CA908" si="17689">S908/S932</f>
        <v>#DIV/0!</v>
      </c>
      <c r="CB908" s="123" t="e">
        <f t="shared" ref="CB908" si="17690">T908/T932</f>
        <v>#DIV/0!</v>
      </c>
      <c r="CC908" s="124" t="e">
        <f t="shared" ref="CC908" si="17691">U908/U932</f>
        <v>#DIV/0!</v>
      </c>
      <c r="CD908" s="125" t="e">
        <f t="shared" ref="CD908" si="17692">V908/V932</f>
        <v>#DIV/0!</v>
      </c>
      <c r="CE908" s="126" t="e">
        <f t="shared" ref="CE908" si="17693">W908/W932</f>
        <v>#DIV/0!</v>
      </c>
      <c r="CF908" s="123" t="e">
        <f t="shared" ref="CF908" si="17694">X908/X932</f>
        <v>#DIV/0!</v>
      </c>
      <c r="CG908" s="124" t="e">
        <f t="shared" ref="CG908" si="17695">Y908/Y932</f>
        <v>#DIV/0!</v>
      </c>
      <c r="CH908" s="125" t="e">
        <f t="shared" ref="CH908" si="17696">Z908/Z932</f>
        <v>#DIV/0!</v>
      </c>
      <c r="CI908" s="123" t="e">
        <f t="shared" ref="CI908" si="17697">AA908/AA932</f>
        <v>#DIV/0!</v>
      </c>
      <c r="CJ908" s="129" t="e">
        <f t="shared" ref="CJ908" si="17698">AB908/AB932</f>
        <v>#DIV/0!</v>
      </c>
      <c r="CK908" s="130" t="e">
        <f t="shared" ref="CK908" si="17699">AC908/AC932</f>
        <v>#DIV/0!</v>
      </c>
    </row>
    <row r="909" spans="1:89" x14ac:dyDescent="0.25">
      <c r="A909" s="131" t="s">
        <v>17</v>
      </c>
      <c r="B909" s="180"/>
      <c r="C909" s="181"/>
      <c r="D909" s="182"/>
      <c r="E909" s="183"/>
      <c r="F909" s="180"/>
      <c r="G909" s="184"/>
      <c r="H909" s="182"/>
      <c r="I909" s="183"/>
      <c r="J909" s="180"/>
      <c r="K909" s="184"/>
      <c r="L909" s="182"/>
      <c r="M909" s="180"/>
      <c r="N909" s="185"/>
      <c r="O909" s="186"/>
      <c r="P909" s="180"/>
      <c r="Q909" s="184"/>
      <c r="R909" s="182"/>
      <c r="S909" s="183"/>
      <c r="T909" s="180"/>
      <c r="U909" s="184"/>
      <c r="V909" s="182"/>
      <c r="W909" s="183"/>
      <c r="X909" s="180"/>
      <c r="Y909" s="184"/>
      <c r="Z909" s="182"/>
      <c r="AA909" s="180"/>
      <c r="AB909" s="162">
        <f t="shared" si="17669"/>
        <v>0</v>
      </c>
      <c r="AC909" s="165">
        <f t="shared" ref="AC909:AC931" si="17700">SUM(C909,E909,G909,I909,K909,M909,O909,Q909,S909,U909,W909,Y909,AA909)</f>
        <v>0</v>
      </c>
      <c r="AE909" s="256" t="str">
        <f>$AE$10</f>
        <v>08:00 - 08:59</v>
      </c>
      <c r="AF909" s="120">
        <f t="shared" si="17670"/>
        <v>0</v>
      </c>
      <c r="AG909" s="181">
        <f t="shared" si="17670"/>
        <v>0</v>
      </c>
      <c r="AH909" s="182">
        <f t="shared" si="17670"/>
        <v>0</v>
      </c>
      <c r="AI909" s="183">
        <f t="shared" si="17670"/>
        <v>0</v>
      </c>
      <c r="AJ909" s="180">
        <f t="shared" si="17670"/>
        <v>0</v>
      </c>
      <c r="AK909" s="184">
        <f t="shared" si="17670"/>
        <v>0</v>
      </c>
      <c r="AL909" s="182">
        <f t="shared" si="17670"/>
        <v>0</v>
      </c>
      <c r="AM909" s="183">
        <f t="shared" si="17670"/>
        <v>0</v>
      </c>
      <c r="AN909" s="180">
        <f t="shared" si="17670"/>
        <v>0</v>
      </c>
      <c r="AO909" s="184">
        <f t="shared" si="17670"/>
        <v>0</v>
      </c>
      <c r="AP909" s="182">
        <f t="shared" si="17671"/>
        <v>0</v>
      </c>
      <c r="AQ909" s="180">
        <f t="shared" si="17671"/>
        <v>0</v>
      </c>
      <c r="AR909" s="185">
        <f t="shared" si="17671"/>
        <v>0</v>
      </c>
      <c r="AS909" s="186">
        <f t="shared" si="17671"/>
        <v>0</v>
      </c>
      <c r="AT909" s="180">
        <f t="shared" si="17671"/>
        <v>0</v>
      </c>
      <c r="AU909" s="184">
        <f t="shared" si="17671"/>
        <v>0</v>
      </c>
      <c r="AV909" s="182">
        <f t="shared" si="17671"/>
        <v>0</v>
      </c>
      <c r="AW909" s="183">
        <f t="shared" si="17671"/>
        <v>0</v>
      </c>
      <c r="AX909" s="180">
        <f t="shared" si="17671"/>
        <v>0</v>
      </c>
      <c r="AY909" s="184">
        <f t="shared" si="17671"/>
        <v>0</v>
      </c>
      <c r="AZ909" s="182">
        <f t="shared" si="17672"/>
        <v>0</v>
      </c>
      <c r="BA909" s="183">
        <f t="shared" si="17672"/>
        <v>0</v>
      </c>
      <c r="BB909" s="180">
        <f t="shared" si="17672"/>
        <v>0</v>
      </c>
      <c r="BC909" s="184">
        <f t="shared" si="17672"/>
        <v>0</v>
      </c>
      <c r="BD909" s="182">
        <f t="shared" si="17672"/>
        <v>0</v>
      </c>
      <c r="BE909" s="180">
        <f t="shared" si="17672"/>
        <v>0</v>
      </c>
      <c r="BF909" s="164">
        <f t="shared" si="17672"/>
        <v>0</v>
      </c>
      <c r="BG909" s="165">
        <f t="shared" si="17672"/>
        <v>0</v>
      </c>
      <c r="BI909" s="131" t="s">
        <v>17</v>
      </c>
      <c r="BJ909" s="123" t="e">
        <f>B909/B932</f>
        <v>#DIV/0!</v>
      </c>
      <c r="BK909" s="124" t="e">
        <f t="shared" ref="BK909" si="17701">C909/C932</f>
        <v>#DIV/0!</v>
      </c>
      <c r="BL909" s="125" t="e">
        <f t="shared" ref="BL909" si="17702">D909/D932</f>
        <v>#DIV/0!</v>
      </c>
      <c r="BM909" s="126" t="e">
        <f t="shared" ref="BM909" si="17703">E909/E932</f>
        <v>#DIV/0!</v>
      </c>
      <c r="BN909" s="123" t="e">
        <f t="shared" ref="BN909" si="17704">F909/F932</f>
        <v>#DIV/0!</v>
      </c>
      <c r="BO909" s="124" t="e">
        <f t="shared" ref="BO909" si="17705">G909/G932</f>
        <v>#DIV/0!</v>
      </c>
      <c r="BP909" s="125" t="e">
        <f t="shared" ref="BP909" si="17706">H909/H932</f>
        <v>#DIV/0!</v>
      </c>
      <c r="BQ909" s="126" t="e">
        <f t="shared" ref="BQ909" si="17707">I909/I932</f>
        <v>#DIV/0!</v>
      </c>
      <c r="BR909" s="123" t="e">
        <f t="shared" ref="BR909" si="17708">J909/J932</f>
        <v>#DIV/0!</v>
      </c>
      <c r="BS909" s="124" t="e">
        <f t="shared" ref="BS909" si="17709">K909/K932</f>
        <v>#DIV/0!</v>
      </c>
      <c r="BT909" s="125" t="e">
        <f t="shared" ref="BT909" si="17710">L909/L932</f>
        <v>#DIV/0!</v>
      </c>
      <c r="BU909" s="123" t="e">
        <f t="shared" ref="BU909" si="17711">M909/M932</f>
        <v>#DIV/0!</v>
      </c>
      <c r="BV909" s="127" t="e">
        <f t="shared" ref="BV909" si="17712">N909/N932</f>
        <v>#DIV/0!</v>
      </c>
      <c r="BW909" s="128" t="e">
        <f t="shared" ref="BW909" si="17713">O909/O932</f>
        <v>#DIV/0!</v>
      </c>
      <c r="BX909" s="123" t="e">
        <f t="shared" ref="BX909" si="17714">P909/P932</f>
        <v>#DIV/0!</v>
      </c>
      <c r="BY909" s="124" t="e">
        <f t="shared" ref="BY909" si="17715">Q909/Q932</f>
        <v>#DIV/0!</v>
      </c>
      <c r="BZ909" s="125" t="e">
        <f t="shared" ref="BZ909" si="17716">R909/R932</f>
        <v>#DIV/0!</v>
      </c>
      <c r="CA909" s="126" t="e">
        <f t="shared" ref="CA909" si="17717">S909/S932</f>
        <v>#DIV/0!</v>
      </c>
      <c r="CB909" s="123" t="e">
        <f t="shared" ref="CB909" si="17718">T909/T932</f>
        <v>#DIV/0!</v>
      </c>
      <c r="CC909" s="124" t="e">
        <f t="shared" ref="CC909" si="17719">U909/U932</f>
        <v>#DIV/0!</v>
      </c>
      <c r="CD909" s="125" t="e">
        <f t="shared" ref="CD909" si="17720">V909/V932</f>
        <v>#DIV/0!</v>
      </c>
      <c r="CE909" s="126" t="e">
        <f t="shared" ref="CE909" si="17721">W909/W932</f>
        <v>#DIV/0!</v>
      </c>
      <c r="CF909" s="123" t="e">
        <f t="shared" ref="CF909" si="17722">X909/X932</f>
        <v>#DIV/0!</v>
      </c>
      <c r="CG909" s="124" t="e">
        <f t="shared" ref="CG909" si="17723">Y909/Y932</f>
        <v>#DIV/0!</v>
      </c>
      <c r="CH909" s="125" t="e">
        <f t="shared" ref="CH909" si="17724">Z909/Z932</f>
        <v>#DIV/0!</v>
      </c>
      <c r="CI909" s="123" t="e">
        <f t="shared" ref="CI909" si="17725">AA909/AA932</f>
        <v>#DIV/0!</v>
      </c>
      <c r="CJ909" s="129" t="e">
        <f t="shared" ref="CJ909" si="17726">AB909/AB932</f>
        <v>#DIV/0!</v>
      </c>
      <c r="CK909" s="130" t="e">
        <f t="shared" ref="CK909" si="17727">AC909/AC932</f>
        <v>#DIV/0!</v>
      </c>
    </row>
    <row r="910" spans="1:89" ht="13.8" thickBot="1" x14ac:dyDescent="0.3">
      <c r="A910" s="139" t="s">
        <v>18</v>
      </c>
      <c r="B910" s="187"/>
      <c r="C910" s="188"/>
      <c r="D910" s="189"/>
      <c r="E910" s="190"/>
      <c r="F910" s="187"/>
      <c r="G910" s="191"/>
      <c r="H910" s="189"/>
      <c r="I910" s="190"/>
      <c r="J910" s="187"/>
      <c r="K910" s="191"/>
      <c r="L910" s="189"/>
      <c r="M910" s="187"/>
      <c r="N910" s="192"/>
      <c r="O910" s="193"/>
      <c r="P910" s="187"/>
      <c r="Q910" s="191"/>
      <c r="R910" s="189"/>
      <c r="S910" s="190"/>
      <c r="T910" s="187"/>
      <c r="U910" s="191"/>
      <c r="V910" s="189"/>
      <c r="W910" s="190"/>
      <c r="X910" s="187"/>
      <c r="Y910" s="191"/>
      <c r="Z910" s="189"/>
      <c r="AA910" s="187"/>
      <c r="AB910" s="162">
        <f t="shared" si="17669"/>
        <v>0</v>
      </c>
      <c r="AC910" s="165">
        <f t="shared" si="17700"/>
        <v>0</v>
      </c>
      <c r="AE910" s="254">
        <f>$AE$11</f>
        <v>0</v>
      </c>
      <c r="AF910" s="120">
        <f t="shared" si="17670"/>
        <v>0</v>
      </c>
      <c r="AG910" s="188">
        <f t="shared" si="17670"/>
        <v>0</v>
      </c>
      <c r="AH910" s="189">
        <f t="shared" si="17670"/>
        <v>0</v>
      </c>
      <c r="AI910" s="190">
        <f t="shared" si="17670"/>
        <v>0</v>
      </c>
      <c r="AJ910" s="187">
        <f t="shared" si="17670"/>
        <v>0</v>
      </c>
      <c r="AK910" s="191">
        <f t="shared" si="17670"/>
        <v>0</v>
      </c>
      <c r="AL910" s="189">
        <f t="shared" si="17670"/>
        <v>0</v>
      </c>
      <c r="AM910" s="190">
        <f t="shared" si="17670"/>
        <v>0</v>
      </c>
      <c r="AN910" s="187">
        <f t="shared" si="17670"/>
        <v>0</v>
      </c>
      <c r="AO910" s="191">
        <f t="shared" si="17670"/>
        <v>0</v>
      </c>
      <c r="AP910" s="189">
        <f t="shared" si="17671"/>
        <v>0</v>
      </c>
      <c r="AQ910" s="187">
        <f t="shared" si="17671"/>
        <v>0</v>
      </c>
      <c r="AR910" s="192">
        <f t="shared" si="17671"/>
        <v>0</v>
      </c>
      <c r="AS910" s="193">
        <f t="shared" si="17671"/>
        <v>0</v>
      </c>
      <c r="AT910" s="187">
        <f t="shared" si="17671"/>
        <v>0</v>
      </c>
      <c r="AU910" s="191">
        <f t="shared" si="17671"/>
        <v>0</v>
      </c>
      <c r="AV910" s="189">
        <f t="shared" si="17671"/>
        <v>0</v>
      </c>
      <c r="AW910" s="190">
        <f t="shared" si="17671"/>
        <v>0</v>
      </c>
      <c r="AX910" s="187">
        <f t="shared" si="17671"/>
        <v>0</v>
      </c>
      <c r="AY910" s="191">
        <f t="shared" si="17671"/>
        <v>0</v>
      </c>
      <c r="AZ910" s="189">
        <f t="shared" si="17672"/>
        <v>0</v>
      </c>
      <c r="BA910" s="190">
        <f t="shared" si="17672"/>
        <v>0</v>
      </c>
      <c r="BB910" s="187">
        <f t="shared" si="17672"/>
        <v>0</v>
      </c>
      <c r="BC910" s="191">
        <f t="shared" si="17672"/>
        <v>0</v>
      </c>
      <c r="BD910" s="189">
        <f t="shared" si="17672"/>
        <v>0</v>
      </c>
      <c r="BE910" s="187">
        <f t="shared" si="17672"/>
        <v>0</v>
      </c>
      <c r="BF910" s="164">
        <f t="shared" si="17672"/>
        <v>0</v>
      </c>
      <c r="BG910" s="165">
        <f t="shared" si="17672"/>
        <v>0</v>
      </c>
      <c r="BI910" s="139" t="s">
        <v>18</v>
      </c>
      <c r="BJ910" s="123" t="e">
        <f>B910/B932</f>
        <v>#DIV/0!</v>
      </c>
      <c r="BK910" s="124" t="e">
        <f t="shared" ref="BK910" si="17728">C910/C932</f>
        <v>#DIV/0!</v>
      </c>
      <c r="BL910" s="125" t="e">
        <f t="shared" ref="BL910" si="17729">D910/D932</f>
        <v>#DIV/0!</v>
      </c>
      <c r="BM910" s="126" t="e">
        <f t="shared" ref="BM910" si="17730">E910/E932</f>
        <v>#DIV/0!</v>
      </c>
      <c r="BN910" s="123" t="e">
        <f t="shared" ref="BN910" si="17731">F910/F932</f>
        <v>#DIV/0!</v>
      </c>
      <c r="BO910" s="124" t="e">
        <f t="shared" ref="BO910" si="17732">G910/G932</f>
        <v>#DIV/0!</v>
      </c>
      <c r="BP910" s="125" t="e">
        <f t="shared" ref="BP910" si="17733">H910/H932</f>
        <v>#DIV/0!</v>
      </c>
      <c r="BQ910" s="126" t="e">
        <f t="shared" ref="BQ910" si="17734">I910/I932</f>
        <v>#DIV/0!</v>
      </c>
      <c r="BR910" s="123" t="e">
        <f t="shared" ref="BR910" si="17735">J910/J932</f>
        <v>#DIV/0!</v>
      </c>
      <c r="BS910" s="124" t="e">
        <f t="shared" ref="BS910" si="17736">K910/K932</f>
        <v>#DIV/0!</v>
      </c>
      <c r="BT910" s="125" t="e">
        <f t="shared" ref="BT910" si="17737">L910/L932</f>
        <v>#DIV/0!</v>
      </c>
      <c r="BU910" s="123" t="e">
        <f t="shared" ref="BU910" si="17738">M910/M932</f>
        <v>#DIV/0!</v>
      </c>
      <c r="BV910" s="127" t="e">
        <f t="shared" ref="BV910" si="17739">N910/N932</f>
        <v>#DIV/0!</v>
      </c>
      <c r="BW910" s="128" t="e">
        <f t="shared" ref="BW910" si="17740">O910/O932</f>
        <v>#DIV/0!</v>
      </c>
      <c r="BX910" s="123" t="e">
        <f t="shared" ref="BX910" si="17741">P910/P932</f>
        <v>#DIV/0!</v>
      </c>
      <c r="BY910" s="124" t="e">
        <f t="shared" ref="BY910" si="17742">Q910/Q932</f>
        <v>#DIV/0!</v>
      </c>
      <c r="BZ910" s="125" t="e">
        <f t="shared" ref="BZ910" si="17743">R910/R932</f>
        <v>#DIV/0!</v>
      </c>
      <c r="CA910" s="126" t="e">
        <f t="shared" ref="CA910" si="17744">S910/S932</f>
        <v>#DIV/0!</v>
      </c>
      <c r="CB910" s="123" t="e">
        <f t="shared" ref="CB910" si="17745">T910/T932</f>
        <v>#DIV/0!</v>
      </c>
      <c r="CC910" s="124" t="e">
        <f t="shared" ref="CC910" si="17746">U910/U932</f>
        <v>#DIV/0!</v>
      </c>
      <c r="CD910" s="125" t="e">
        <f t="shared" ref="CD910" si="17747">V910/V932</f>
        <v>#DIV/0!</v>
      </c>
      <c r="CE910" s="126" t="e">
        <f t="shared" ref="CE910" si="17748">W910/W932</f>
        <v>#DIV/0!</v>
      </c>
      <c r="CF910" s="123" t="e">
        <f t="shared" ref="CF910" si="17749">X910/X932</f>
        <v>#DIV/0!</v>
      </c>
      <c r="CG910" s="124" t="e">
        <f t="shared" ref="CG910" si="17750">Y910/Y932</f>
        <v>#DIV/0!</v>
      </c>
      <c r="CH910" s="125" t="e">
        <f t="shared" ref="CH910" si="17751">Z910/Z932</f>
        <v>#DIV/0!</v>
      </c>
      <c r="CI910" s="123" t="e">
        <f t="shared" ref="CI910" si="17752">AA910/AA932</f>
        <v>#DIV/0!</v>
      </c>
      <c r="CJ910" s="129" t="e">
        <f t="shared" ref="CJ910" si="17753">AB910/AB932</f>
        <v>#DIV/0!</v>
      </c>
      <c r="CK910" s="130" t="e">
        <f t="shared" ref="CK910" si="17754">AC910/AC932</f>
        <v>#DIV/0!</v>
      </c>
    </row>
    <row r="911" spans="1:89" ht="14.4" thickTop="1" thickBot="1" x14ac:dyDescent="0.3">
      <c r="A911" s="131" t="s">
        <v>19</v>
      </c>
      <c r="B911" s="180"/>
      <c r="C911" s="181"/>
      <c r="D911" s="182"/>
      <c r="E911" s="183"/>
      <c r="F911" s="180"/>
      <c r="G911" s="184"/>
      <c r="H911" s="182"/>
      <c r="I911" s="183"/>
      <c r="J911" s="180"/>
      <c r="K911" s="184"/>
      <c r="L911" s="182"/>
      <c r="M911" s="180"/>
      <c r="N911" s="185"/>
      <c r="O911" s="186"/>
      <c r="P911" s="180"/>
      <c r="Q911" s="184"/>
      <c r="R911" s="182"/>
      <c r="S911" s="183"/>
      <c r="T911" s="180"/>
      <c r="U911" s="184"/>
      <c r="V911" s="182"/>
      <c r="W911" s="183"/>
      <c r="X911" s="180"/>
      <c r="Y911" s="184"/>
      <c r="Z911" s="182"/>
      <c r="AA911" s="180"/>
      <c r="AB911" s="162">
        <f t="shared" si="17669"/>
        <v>0</v>
      </c>
      <c r="AC911" s="165">
        <f t="shared" si="17700"/>
        <v>0</v>
      </c>
      <c r="AE911" s="251" t="s">
        <v>13</v>
      </c>
      <c r="AF911" s="14">
        <f t="shared" ref="AF911:BG911" si="17755">SUM(AF908:AF910)</f>
        <v>0</v>
      </c>
      <c r="AG911" s="1">
        <f t="shared" si="17755"/>
        <v>0</v>
      </c>
      <c r="AH911" s="14">
        <f t="shared" si="17755"/>
        <v>0</v>
      </c>
      <c r="AI911" s="1">
        <f t="shared" si="17755"/>
        <v>0</v>
      </c>
      <c r="AJ911" s="14">
        <f t="shared" si="17755"/>
        <v>0</v>
      </c>
      <c r="AK911" s="1">
        <f t="shared" si="17755"/>
        <v>0</v>
      </c>
      <c r="AL911" s="14">
        <f t="shared" si="17755"/>
        <v>0</v>
      </c>
      <c r="AM911" s="1">
        <f t="shared" si="17755"/>
        <v>0</v>
      </c>
      <c r="AN911" s="14">
        <f t="shared" si="17755"/>
        <v>0</v>
      </c>
      <c r="AO911" s="1">
        <f t="shared" si="17755"/>
        <v>0</v>
      </c>
      <c r="AP911" s="14">
        <f t="shared" si="17755"/>
        <v>0</v>
      </c>
      <c r="AQ911" s="1">
        <f t="shared" si="17755"/>
        <v>0</v>
      </c>
      <c r="AR911" s="14">
        <f t="shared" si="17755"/>
        <v>0</v>
      </c>
      <c r="AS911" s="1">
        <f t="shared" si="17755"/>
        <v>0</v>
      </c>
      <c r="AT911" s="14">
        <f t="shared" si="17755"/>
        <v>0</v>
      </c>
      <c r="AU911" s="1">
        <f t="shared" si="17755"/>
        <v>0</v>
      </c>
      <c r="AV911" s="14">
        <f t="shared" si="17755"/>
        <v>0</v>
      </c>
      <c r="AW911" s="1">
        <f t="shared" si="17755"/>
        <v>0</v>
      </c>
      <c r="AX911" s="14">
        <f t="shared" si="17755"/>
        <v>0</v>
      </c>
      <c r="AY911" s="1">
        <f t="shared" si="17755"/>
        <v>0</v>
      </c>
      <c r="AZ911" s="14">
        <f t="shared" si="17755"/>
        <v>0</v>
      </c>
      <c r="BA911" s="1">
        <f t="shared" si="17755"/>
        <v>0</v>
      </c>
      <c r="BB911" s="14">
        <f t="shared" si="17755"/>
        <v>0</v>
      </c>
      <c r="BC911" s="1">
        <f t="shared" si="17755"/>
        <v>0</v>
      </c>
      <c r="BD911" s="14">
        <f t="shared" si="17755"/>
        <v>0</v>
      </c>
      <c r="BE911" s="1">
        <f t="shared" si="17755"/>
        <v>0</v>
      </c>
      <c r="BF911" s="166">
        <f t="shared" si="17755"/>
        <v>0</v>
      </c>
      <c r="BG911" s="167">
        <f t="shared" si="17755"/>
        <v>0</v>
      </c>
      <c r="BI911" s="131" t="s">
        <v>19</v>
      </c>
      <c r="BJ911" s="123" t="e">
        <f>B911/B932</f>
        <v>#DIV/0!</v>
      </c>
      <c r="BK911" s="124" t="e">
        <f t="shared" ref="BK911" si="17756">C911/C932</f>
        <v>#DIV/0!</v>
      </c>
      <c r="BL911" s="125" t="e">
        <f t="shared" ref="BL911" si="17757">D911/D932</f>
        <v>#DIV/0!</v>
      </c>
      <c r="BM911" s="126" t="e">
        <f t="shared" ref="BM911" si="17758">E911/E932</f>
        <v>#DIV/0!</v>
      </c>
      <c r="BN911" s="123" t="e">
        <f t="shared" ref="BN911" si="17759">F911/F932</f>
        <v>#DIV/0!</v>
      </c>
      <c r="BO911" s="124" t="e">
        <f t="shared" ref="BO911" si="17760">G911/G932</f>
        <v>#DIV/0!</v>
      </c>
      <c r="BP911" s="125" t="e">
        <f t="shared" ref="BP911" si="17761">H911/H932</f>
        <v>#DIV/0!</v>
      </c>
      <c r="BQ911" s="126" t="e">
        <f t="shared" ref="BQ911" si="17762">I911/I932</f>
        <v>#DIV/0!</v>
      </c>
      <c r="BR911" s="123" t="e">
        <f t="shared" ref="BR911" si="17763">J911/J932</f>
        <v>#DIV/0!</v>
      </c>
      <c r="BS911" s="124" t="e">
        <f t="shared" ref="BS911" si="17764">K911/K932</f>
        <v>#DIV/0!</v>
      </c>
      <c r="BT911" s="125" t="e">
        <f t="shared" ref="BT911" si="17765">L911/L932</f>
        <v>#DIV/0!</v>
      </c>
      <c r="BU911" s="123" t="e">
        <f t="shared" ref="BU911" si="17766">M911/M932</f>
        <v>#DIV/0!</v>
      </c>
      <c r="BV911" s="127" t="e">
        <f t="shared" ref="BV911" si="17767">N911/N932</f>
        <v>#DIV/0!</v>
      </c>
      <c r="BW911" s="128" t="e">
        <f t="shared" ref="BW911" si="17768">O911/O932</f>
        <v>#DIV/0!</v>
      </c>
      <c r="BX911" s="123" t="e">
        <f t="shared" ref="BX911" si="17769">P911/P932</f>
        <v>#DIV/0!</v>
      </c>
      <c r="BY911" s="124" t="e">
        <f t="shared" ref="BY911" si="17770">Q911/Q932</f>
        <v>#DIV/0!</v>
      </c>
      <c r="BZ911" s="125" t="e">
        <f t="shared" ref="BZ911" si="17771">R911/R932</f>
        <v>#DIV/0!</v>
      </c>
      <c r="CA911" s="126" t="e">
        <f t="shared" ref="CA911" si="17772">S911/S932</f>
        <v>#DIV/0!</v>
      </c>
      <c r="CB911" s="123" t="e">
        <f t="shared" ref="CB911" si="17773">T911/T932</f>
        <v>#DIV/0!</v>
      </c>
      <c r="CC911" s="124" t="e">
        <f t="shared" ref="CC911" si="17774">U911/U932</f>
        <v>#DIV/0!</v>
      </c>
      <c r="CD911" s="125" t="e">
        <f t="shared" ref="CD911" si="17775">V911/V932</f>
        <v>#DIV/0!</v>
      </c>
      <c r="CE911" s="126" t="e">
        <f t="shared" ref="CE911" si="17776">W911/W932</f>
        <v>#DIV/0!</v>
      </c>
      <c r="CF911" s="123" t="e">
        <f t="shared" ref="CF911" si="17777">X911/X932</f>
        <v>#DIV/0!</v>
      </c>
      <c r="CG911" s="124" t="e">
        <f t="shared" ref="CG911" si="17778">Y911/Y932</f>
        <v>#DIV/0!</v>
      </c>
      <c r="CH911" s="125" t="e">
        <f t="shared" ref="CH911" si="17779">Z911/Z932</f>
        <v>#DIV/0!</v>
      </c>
      <c r="CI911" s="123" t="e">
        <f t="shared" ref="CI911" si="17780">AA911/AA932</f>
        <v>#DIV/0!</v>
      </c>
      <c r="CJ911" s="129" t="e">
        <f t="shared" ref="CJ911" si="17781">AB911/AB932</f>
        <v>#DIV/0!</v>
      </c>
      <c r="CK911" s="130" t="e">
        <f t="shared" ref="CK911" si="17782">AC911/AC932</f>
        <v>#DIV/0!</v>
      </c>
    </row>
    <row r="912" spans="1:89" ht="13.8" thickTop="1" x14ac:dyDescent="0.25">
      <c r="A912" s="139" t="s">
        <v>20</v>
      </c>
      <c r="B912" s="266"/>
      <c r="C912" s="267"/>
      <c r="D912" s="268"/>
      <c r="E912" s="269"/>
      <c r="F912" s="266"/>
      <c r="G912" s="270"/>
      <c r="H912" s="268"/>
      <c r="I912" s="269"/>
      <c r="J912" s="266"/>
      <c r="K912" s="270"/>
      <c r="L912" s="268"/>
      <c r="M912" s="266"/>
      <c r="N912" s="271"/>
      <c r="O912" s="272"/>
      <c r="P912" s="266"/>
      <c r="Q912" s="270"/>
      <c r="R912" s="268"/>
      <c r="S912" s="269"/>
      <c r="T912" s="266"/>
      <c r="U912" s="270"/>
      <c r="V912" s="268"/>
      <c r="W912" s="269"/>
      <c r="X912" s="266"/>
      <c r="Y912" s="270"/>
      <c r="Z912" s="268"/>
      <c r="AA912" s="266"/>
      <c r="AB912" s="162">
        <f t="shared" si="17669"/>
        <v>0</v>
      </c>
      <c r="AC912" s="165">
        <f t="shared" si="17700"/>
        <v>0</v>
      </c>
      <c r="BI912" s="139" t="s">
        <v>20</v>
      </c>
      <c r="BJ912" s="123" t="e">
        <f>B912/B932</f>
        <v>#DIV/0!</v>
      </c>
      <c r="BK912" s="124" t="e">
        <f t="shared" ref="BK912" si="17783">C912/C932</f>
        <v>#DIV/0!</v>
      </c>
      <c r="BL912" s="125" t="e">
        <f t="shared" ref="BL912" si="17784">D912/D932</f>
        <v>#DIV/0!</v>
      </c>
      <c r="BM912" s="126" t="e">
        <f t="shared" ref="BM912" si="17785">E912/E932</f>
        <v>#DIV/0!</v>
      </c>
      <c r="BN912" s="123" t="e">
        <f t="shared" ref="BN912" si="17786">F912/F932</f>
        <v>#DIV/0!</v>
      </c>
      <c r="BO912" s="124" t="e">
        <f t="shared" ref="BO912" si="17787">G912/G932</f>
        <v>#DIV/0!</v>
      </c>
      <c r="BP912" s="125" t="e">
        <f t="shared" ref="BP912" si="17788">H912/H932</f>
        <v>#DIV/0!</v>
      </c>
      <c r="BQ912" s="126" t="e">
        <f t="shared" ref="BQ912" si="17789">I912/I932</f>
        <v>#DIV/0!</v>
      </c>
      <c r="BR912" s="123" t="e">
        <f t="shared" ref="BR912" si="17790">J912/J932</f>
        <v>#DIV/0!</v>
      </c>
      <c r="BS912" s="124" t="e">
        <f t="shared" ref="BS912" si="17791">K912/K932</f>
        <v>#DIV/0!</v>
      </c>
      <c r="BT912" s="125" t="e">
        <f t="shared" ref="BT912" si="17792">L912/L932</f>
        <v>#DIV/0!</v>
      </c>
      <c r="BU912" s="123" t="e">
        <f t="shared" ref="BU912" si="17793">M912/M932</f>
        <v>#DIV/0!</v>
      </c>
      <c r="BV912" s="127" t="e">
        <f t="shared" ref="BV912" si="17794">N912/N932</f>
        <v>#DIV/0!</v>
      </c>
      <c r="BW912" s="128" t="e">
        <f t="shared" ref="BW912" si="17795">O912/O932</f>
        <v>#DIV/0!</v>
      </c>
      <c r="BX912" s="123" t="e">
        <f t="shared" ref="BX912" si="17796">P912/P932</f>
        <v>#DIV/0!</v>
      </c>
      <c r="BY912" s="124" t="e">
        <f t="shared" ref="BY912" si="17797">Q912/Q932</f>
        <v>#DIV/0!</v>
      </c>
      <c r="BZ912" s="125" t="e">
        <f t="shared" ref="BZ912" si="17798">R912/R932</f>
        <v>#DIV/0!</v>
      </c>
      <c r="CA912" s="126" t="e">
        <f t="shared" ref="CA912" si="17799">S912/S932</f>
        <v>#DIV/0!</v>
      </c>
      <c r="CB912" s="123" t="e">
        <f t="shared" ref="CB912" si="17800">T912/T932</f>
        <v>#DIV/0!</v>
      </c>
      <c r="CC912" s="124" t="e">
        <f t="shared" ref="CC912" si="17801">U912/U932</f>
        <v>#DIV/0!</v>
      </c>
      <c r="CD912" s="125" t="e">
        <f t="shared" ref="CD912" si="17802">V912/V932</f>
        <v>#DIV/0!</v>
      </c>
      <c r="CE912" s="126" t="e">
        <f t="shared" ref="CE912" si="17803">W912/W932</f>
        <v>#DIV/0!</v>
      </c>
      <c r="CF912" s="123" t="e">
        <f t="shared" ref="CF912" si="17804">X912/X932</f>
        <v>#DIV/0!</v>
      </c>
      <c r="CG912" s="124" t="e">
        <f t="shared" ref="CG912" si="17805">Y912/Y932</f>
        <v>#DIV/0!</v>
      </c>
      <c r="CH912" s="125" t="e">
        <f t="shared" ref="CH912" si="17806">Z912/Z932</f>
        <v>#DIV/0!</v>
      </c>
      <c r="CI912" s="123" t="e">
        <f t="shared" ref="CI912" si="17807">AA912/AA932</f>
        <v>#DIV/0!</v>
      </c>
      <c r="CJ912" s="129" t="e">
        <f t="shared" ref="CJ912" si="17808">AB912/AB932</f>
        <v>#DIV/0!</v>
      </c>
      <c r="CK912" s="130" t="e">
        <f t="shared" ref="CK912" si="17809">AC912/AC932</f>
        <v>#DIV/0!</v>
      </c>
    </row>
    <row r="913" spans="1:89" ht="13.8" thickBot="1" x14ac:dyDescent="0.3">
      <c r="A913" s="131" t="s">
        <v>21</v>
      </c>
      <c r="B913" s="273"/>
      <c r="C913" s="274"/>
      <c r="D913" s="275"/>
      <c r="E913" s="276"/>
      <c r="F913" s="273"/>
      <c r="G913" s="277"/>
      <c r="H913" s="275"/>
      <c r="I913" s="276"/>
      <c r="J913" s="273"/>
      <c r="K913" s="277"/>
      <c r="L913" s="275"/>
      <c r="M913" s="273"/>
      <c r="N913" s="278"/>
      <c r="O913" s="279"/>
      <c r="P913" s="273"/>
      <c r="Q913" s="277"/>
      <c r="R913" s="275"/>
      <c r="S913" s="276"/>
      <c r="T913" s="273"/>
      <c r="U913" s="277"/>
      <c r="V913" s="275"/>
      <c r="W913" s="276"/>
      <c r="X913" s="273"/>
      <c r="Y913" s="277"/>
      <c r="Z913" s="275"/>
      <c r="AA913" s="273"/>
      <c r="AB913" s="162">
        <f t="shared" si="17669"/>
        <v>0</v>
      </c>
      <c r="AC913" s="165">
        <f t="shared" si="17700"/>
        <v>0</v>
      </c>
      <c r="AE913" t="s">
        <v>85</v>
      </c>
      <c r="BI913" s="131" t="s">
        <v>21</v>
      </c>
      <c r="BJ913" s="123" t="e">
        <f>B913/B932</f>
        <v>#DIV/0!</v>
      </c>
      <c r="BK913" s="124" t="e">
        <f t="shared" ref="BK913" si="17810">C913/C932</f>
        <v>#DIV/0!</v>
      </c>
      <c r="BL913" s="125" t="e">
        <f t="shared" ref="BL913" si="17811">D913/D932</f>
        <v>#DIV/0!</v>
      </c>
      <c r="BM913" s="126" t="e">
        <f t="shared" ref="BM913" si="17812">E913/E932</f>
        <v>#DIV/0!</v>
      </c>
      <c r="BN913" s="123" t="e">
        <f t="shared" ref="BN913" si="17813">F913/F932</f>
        <v>#DIV/0!</v>
      </c>
      <c r="BO913" s="124" t="e">
        <f t="shared" ref="BO913" si="17814">G913/G932</f>
        <v>#DIV/0!</v>
      </c>
      <c r="BP913" s="125" t="e">
        <f t="shared" ref="BP913" si="17815">H913/H932</f>
        <v>#DIV/0!</v>
      </c>
      <c r="BQ913" s="126" t="e">
        <f t="shared" ref="BQ913" si="17816">I913/I932</f>
        <v>#DIV/0!</v>
      </c>
      <c r="BR913" s="123" t="e">
        <f t="shared" ref="BR913" si="17817">J913/J932</f>
        <v>#DIV/0!</v>
      </c>
      <c r="BS913" s="124" t="e">
        <f t="shared" ref="BS913" si="17818">K913/K932</f>
        <v>#DIV/0!</v>
      </c>
      <c r="BT913" s="125" t="e">
        <f t="shared" ref="BT913" si="17819">L913/L932</f>
        <v>#DIV/0!</v>
      </c>
      <c r="BU913" s="123" t="e">
        <f t="shared" ref="BU913" si="17820">M913/M932</f>
        <v>#DIV/0!</v>
      </c>
      <c r="BV913" s="127" t="e">
        <f t="shared" ref="BV913" si="17821">N913/N932</f>
        <v>#DIV/0!</v>
      </c>
      <c r="BW913" s="128" t="e">
        <f t="shared" ref="BW913" si="17822">O913/O932</f>
        <v>#DIV/0!</v>
      </c>
      <c r="BX913" s="123" t="e">
        <f t="shared" ref="BX913" si="17823">P913/P932</f>
        <v>#DIV/0!</v>
      </c>
      <c r="BY913" s="124" t="e">
        <f t="shared" ref="BY913" si="17824">Q913/Q932</f>
        <v>#DIV/0!</v>
      </c>
      <c r="BZ913" s="125" t="e">
        <f t="shared" ref="BZ913" si="17825">R913/R932</f>
        <v>#DIV/0!</v>
      </c>
      <c r="CA913" s="126" t="e">
        <f t="shared" ref="CA913" si="17826">S913/S932</f>
        <v>#DIV/0!</v>
      </c>
      <c r="CB913" s="123" t="e">
        <f t="shared" ref="CB913" si="17827">T913/T932</f>
        <v>#DIV/0!</v>
      </c>
      <c r="CC913" s="124" t="e">
        <f t="shared" ref="CC913" si="17828">U913/U932</f>
        <v>#DIV/0!</v>
      </c>
      <c r="CD913" s="125" t="e">
        <f t="shared" ref="CD913" si="17829">V913/V932</f>
        <v>#DIV/0!</v>
      </c>
      <c r="CE913" s="126" t="e">
        <f t="shared" ref="CE913" si="17830">W913/W932</f>
        <v>#DIV/0!</v>
      </c>
      <c r="CF913" s="123" t="e">
        <f t="shared" ref="CF913" si="17831">X913/X932</f>
        <v>#DIV/0!</v>
      </c>
      <c r="CG913" s="124" t="e">
        <f t="shared" ref="CG913" si="17832">Y913/Y932</f>
        <v>#DIV/0!</v>
      </c>
      <c r="CH913" s="125" t="e">
        <f t="shared" ref="CH913" si="17833">Z913/Z932</f>
        <v>#DIV/0!</v>
      </c>
      <c r="CI913" s="123" t="e">
        <f t="shared" ref="CI913" si="17834">AA913/AA932</f>
        <v>#DIV/0!</v>
      </c>
      <c r="CJ913" s="129" t="e">
        <f t="shared" ref="CJ913" si="17835">AB913/AB932</f>
        <v>#DIV/0!</v>
      </c>
      <c r="CK913" s="130" t="e">
        <f t="shared" ref="CK913" si="17836">AC913/AC932</f>
        <v>#DIV/0!</v>
      </c>
    </row>
    <row r="914" spans="1:89" ht="14.4" thickTop="1" thickBot="1" x14ac:dyDescent="0.3">
      <c r="A914" s="139" t="s">
        <v>22</v>
      </c>
      <c r="B914" s="187"/>
      <c r="C914" s="188"/>
      <c r="D914" s="189"/>
      <c r="E914" s="190"/>
      <c r="F914" s="187"/>
      <c r="G914" s="191"/>
      <c r="H914" s="189"/>
      <c r="I914" s="190"/>
      <c r="J914" s="187"/>
      <c r="K914" s="191"/>
      <c r="L914" s="189"/>
      <c r="M914" s="187"/>
      <c r="N914" s="192"/>
      <c r="O914" s="193"/>
      <c r="P914" s="187"/>
      <c r="Q914" s="191"/>
      <c r="R914" s="189"/>
      <c r="S914" s="190"/>
      <c r="T914" s="187"/>
      <c r="U914" s="191"/>
      <c r="V914" s="189"/>
      <c r="W914" s="190"/>
      <c r="X914" s="187"/>
      <c r="Y914" s="191"/>
      <c r="Z914" s="189"/>
      <c r="AA914" s="187"/>
      <c r="AB914" s="162">
        <f t="shared" si="17669"/>
        <v>0</v>
      </c>
      <c r="AC914" s="165">
        <f t="shared" si="17700"/>
        <v>0</v>
      </c>
      <c r="AE914" s="290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39" t="s">
        <v>22</v>
      </c>
      <c r="BJ914" s="123" t="e">
        <f>B914/B932</f>
        <v>#DIV/0!</v>
      </c>
      <c r="BK914" s="124" t="e">
        <f t="shared" ref="BK914" si="17837">C914/C932</f>
        <v>#DIV/0!</v>
      </c>
      <c r="BL914" s="125" t="e">
        <f t="shared" ref="BL914" si="17838">D914/D932</f>
        <v>#DIV/0!</v>
      </c>
      <c r="BM914" s="126" t="e">
        <f t="shared" ref="BM914" si="17839">E914/E932</f>
        <v>#DIV/0!</v>
      </c>
      <c r="BN914" s="123" t="e">
        <f t="shared" ref="BN914" si="17840">F914/F932</f>
        <v>#DIV/0!</v>
      </c>
      <c r="BO914" s="124" t="e">
        <f t="shared" ref="BO914" si="17841">G914/G932</f>
        <v>#DIV/0!</v>
      </c>
      <c r="BP914" s="125" t="e">
        <f t="shared" ref="BP914" si="17842">H914/H932</f>
        <v>#DIV/0!</v>
      </c>
      <c r="BQ914" s="126" t="e">
        <f t="shared" ref="BQ914" si="17843">I914/I932</f>
        <v>#DIV/0!</v>
      </c>
      <c r="BR914" s="123" t="e">
        <f t="shared" ref="BR914" si="17844">J914/J932</f>
        <v>#DIV/0!</v>
      </c>
      <c r="BS914" s="124" t="e">
        <f t="shared" ref="BS914" si="17845">K914/K932</f>
        <v>#DIV/0!</v>
      </c>
      <c r="BT914" s="125" t="e">
        <f t="shared" ref="BT914" si="17846">L914/L932</f>
        <v>#DIV/0!</v>
      </c>
      <c r="BU914" s="123" t="e">
        <f t="shared" ref="BU914" si="17847">M914/M932</f>
        <v>#DIV/0!</v>
      </c>
      <c r="BV914" s="127" t="e">
        <f t="shared" ref="BV914" si="17848">N914/N932</f>
        <v>#DIV/0!</v>
      </c>
      <c r="BW914" s="128" t="e">
        <f t="shared" ref="BW914" si="17849">O914/O932</f>
        <v>#DIV/0!</v>
      </c>
      <c r="BX914" s="123" t="e">
        <f t="shared" ref="BX914" si="17850">P914/P932</f>
        <v>#DIV/0!</v>
      </c>
      <c r="BY914" s="124" t="e">
        <f t="shared" ref="BY914" si="17851">Q914/Q932</f>
        <v>#DIV/0!</v>
      </c>
      <c r="BZ914" s="125" t="e">
        <f t="shared" ref="BZ914" si="17852">R914/R932</f>
        <v>#DIV/0!</v>
      </c>
      <c r="CA914" s="126" t="e">
        <f t="shared" ref="CA914" si="17853">S914/S932</f>
        <v>#DIV/0!</v>
      </c>
      <c r="CB914" s="123" t="e">
        <f t="shared" ref="CB914" si="17854">T914/T932</f>
        <v>#DIV/0!</v>
      </c>
      <c r="CC914" s="124" t="e">
        <f t="shared" ref="CC914" si="17855">U914/U932</f>
        <v>#DIV/0!</v>
      </c>
      <c r="CD914" s="125" t="e">
        <f t="shared" ref="CD914" si="17856">V914/V932</f>
        <v>#DIV/0!</v>
      </c>
      <c r="CE914" s="126" t="e">
        <f t="shared" ref="CE914" si="17857">W914/W932</f>
        <v>#DIV/0!</v>
      </c>
      <c r="CF914" s="123" t="e">
        <f t="shared" ref="CF914" si="17858">X914/X932</f>
        <v>#DIV/0!</v>
      </c>
      <c r="CG914" s="124" t="e">
        <f t="shared" ref="CG914" si="17859">Y914/Y932</f>
        <v>#DIV/0!</v>
      </c>
      <c r="CH914" s="125" t="e">
        <f t="shared" ref="CH914" si="17860">Z914/Z932</f>
        <v>#DIV/0!</v>
      </c>
      <c r="CI914" s="123" t="e">
        <f t="shared" ref="CI914" si="17861">AA914/AA932</f>
        <v>#DIV/0!</v>
      </c>
      <c r="CJ914" s="129" t="e">
        <f t="shared" ref="CJ914" si="17862">AB914/AB932</f>
        <v>#DIV/0!</v>
      </c>
      <c r="CK914" s="130" t="e">
        <f t="shared" ref="CK914" si="17863">AC914/AC932</f>
        <v>#DIV/0!</v>
      </c>
    </row>
    <row r="915" spans="1:89" ht="15" thickTop="1" thickBot="1" x14ac:dyDescent="0.35">
      <c r="A915" s="131" t="s">
        <v>23</v>
      </c>
      <c r="B915" s="180"/>
      <c r="C915" s="181"/>
      <c r="D915" s="182"/>
      <c r="E915" s="183"/>
      <c r="F915" s="180"/>
      <c r="G915" s="184"/>
      <c r="H915" s="182"/>
      <c r="I915" s="183"/>
      <c r="J915" s="180"/>
      <c r="K915" s="184"/>
      <c r="L915" s="182"/>
      <c r="M915" s="180"/>
      <c r="N915" s="185"/>
      <c r="O915" s="186"/>
      <c r="P915" s="180"/>
      <c r="Q915" s="184"/>
      <c r="R915" s="182"/>
      <c r="S915" s="183"/>
      <c r="T915" s="180"/>
      <c r="U915" s="184"/>
      <c r="V915" s="182"/>
      <c r="W915" s="183"/>
      <c r="X915" s="180"/>
      <c r="Y915" s="184"/>
      <c r="Z915" s="182"/>
      <c r="AA915" s="180"/>
      <c r="AB915" s="162">
        <f t="shared" si="17669"/>
        <v>0</v>
      </c>
      <c r="AC915" s="165">
        <f t="shared" si="17700"/>
        <v>0</v>
      </c>
      <c r="AE915" s="291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68" t="s">
        <v>14</v>
      </c>
      <c r="BG915" s="169" t="s">
        <v>15</v>
      </c>
      <c r="BI915" s="131" t="s">
        <v>23</v>
      </c>
      <c r="BJ915" s="123" t="e">
        <f>B915/B932</f>
        <v>#DIV/0!</v>
      </c>
      <c r="BK915" s="124" t="e">
        <f t="shared" ref="BK915" si="17864">C915/C932</f>
        <v>#DIV/0!</v>
      </c>
      <c r="BL915" s="125" t="e">
        <f t="shared" ref="BL915" si="17865">D915/D932</f>
        <v>#DIV/0!</v>
      </c>
      <c r="BM915" s="126" t="e">
        <f t="shared" ref="BM915" si="17866">E915/E932</f>
        <v>#DIV/0!</v>
      </c>
      <c r="BN915" s="123" t="e">
        <f t="shared" ref="BN915" si="17867">F915/F932</f>
        <v>#DIV/0!</v>
      </c>
      <c r="BO915" s="124" t="e">
        <f t="shared" ref="BO915" si="17868">G915/G932</f>
        <v>#DIV/0!</v>
      </c>
      <c r="BP915" s="125" t="e">
        <f t="shared" ref="BP915" si="17869">H915/H932</f>
        <v>#DIV/0!</v>
      </c>
      <c r="BQ915" s="126" t="e">
        <f t="shared" ref="BQ915" si="17870">I915/I932</f>
        <v>#DIV/0!</v>
      </c>
      <c r="BR915" s="123" t="e">
        <f t="shared" ref="BR915" si="17871">J915/J932</f>
        <v>#DIV/0!</v>
      </c>
      <c r="BS915" s="124" t="e">
        <f t="shared" ref="BS915" si="17872">K915/K932</f>
        <v>#DIV/0!</v>
      </c>
      <c r="BT915" s="125" t="e">
        <f t="shared" ref="BT915" si="17873">L915/L932</f>
        <v>#DIV/0!</v>
      </c>
      <c r="BU915" s="123" t="e">
        <f t="shared" ref="BU915" si="17874">M915/M932</f>
        <v>#DIV/0!</v>
      </c>
      <c r="BV915" s="127" t="e">
        <f t="shared" ref="BV915" si="17875">N915/N932</f>
        <v>#DIV/0!</v>
      </c>
      <c r="BW915" s="128" t="e">
        <f t="shared" ref="BW915" si="17876">O915/O932</f>
        <v>#DIV/0!</v>
      </c>
      <c r="BX915" s="123" t="e">
        <f t="shared" ref="BX915" si="17877">P915/P932</f>
        <v>#DIV/0!</v>
      </c>
      <c r="BY915" s="124" t="e">
        <f t="shared" ref="BY915" si="17878">Q915/Q932</f>
        <v>#DIV/0!</v>
      </c>
      <c r="BZ915" s="125" t="e">
        <f t="shared" ref="BZ915" si="17879">R915/R932</f>
        <v>#DIV/0!</v>
      </c>
      <c r="CA915" s="126" t="e">
        <f t="shared" ref="CA915" si="17880">S915/S932</f>
        <v>#DIV/0!</v>
      </c>
      <c r="CB915" s="123" t="e">
        <f t="shared" ref="CB915" si="17881">T915/T932</f>
        <v>#DIV/0!</v>
      </c>
      <c r="CC915" s="124" t="e">
        <f t="shared" ref="CC915" si="17882">U915/U932</f>
        <v>#DIV/0!</v>
      </c>
      <c r="CD915" s="125" t="e">
        <f t="shared" ref="CD915" si="17883">V915/V932</f>
        <v>#DIV/0!</v>
      </c>
      <c r="CE915" s="126" t="e">
        <f t="shared" ref="CE915" si="17884">W915/W932</f>
        <v>#DIV/0!</v>
      </c>
      <c r="CF915" s="123" t="e">
        <f t="shared" ref="CF915" si="17885">X915/X932</f>
        <v>#DIV/0!</v>
      </c>
      <c r="CG915" s="124" t="e">
        <f t="shared" ref="CG915" si="17886">Y915/Y932</f>
        <v>#DIV/0!</v>
      </c>
      <c r="CH915" s="125" t="e">
        <f t="shared" ref="CH915" si="17887">Z915/Z932</f>
        <v>#DIV/0!</v>
      </c>
      <c r="CI915" s="123" t="e">
        <f t="shared" ref="CI915" si="17888">AA915/AA932</f>
        <v>#DIV/0!</v>
      </c>
      <c r="CJ915" s="129" t="e">
        <f t="shared" ref="CJ915" si="17889">AB915/AB932</f>
        <v>#DIV/0!</v>
      </c>
      <c r="CK915" s="130" t="e">
        <f t="shared" ref="CK915" si="17890">AC915/AC932</f>
        <v>#DIV/0!</v>
      </c>
    </row>
    <row r="916" spans="1:89" ht="13.8" thickTop="1" x14ac:dyDescent="0.25">
      <c r="A916" s="139" t="s">
        <v>24</v>
      </c>
      <c r="B916" s="194"/>
      <c r="C916" s="188"/>
      <c r="D916" s="189"/>
      <c r="E916" s="190"/>
      <c r="F916" s="187"/>
      <c r="G916" s="191"/>
      <c r="H916" s="189"/>
      <c r="I916" s="190"/>
      <c r="J916" s="187"/>
      <c r="K916" s="191"/>
      <c r="L916" s="189"/>
      <c r="M916" s="187"/>
      <c r="N916" s="192"/>
      <c r="O916" s="195"/>
      <c r="P916" s="187"/>
      <c r="Q916" s="191"/>
      <c r="R916" s="189"/>
      <c r="S916" s="190"/>
      <c r="T916" s="187"/>
      <c r="U916" s="191"/>
      <c r="V916" s="189"/>
      <c r="W916" s="196"/>
      <c r="X916" s="187"/>
      <c r="Y916" s="191"/>
      <c r="Z916" s="189"/>
      <c r="AA916" s="187"/>
      <c r="AB916" s="162">
        <f t="shared" si="17669"/>
        <v>0</v>
      </c>
      <c r="AC916" s="165">
        <f t="shared" si="17700"/>
        <v>0</v>
      </c>
      <c r="AE916" s="254" t="str">
        <f>$AE$17</f>
        <v>17:00 - 17:59</v>
      </c>
      <c r="AF916" s="120">
        <f t="shared" ref="AF916:AO918" si="17891">SUMIF($A$9:$A$32,$AE916,B$908:B$931)</f>
        <v>0</v>
      </c>
      <c r="AG916" s="177">
        <f t="shared" si="17891"/>
        <v>0</v>
      </c>
      <c r="AH916" s="121">
        <f t="shared" si="17891"/>
        <v>0</v>
      </c>
      <c r="AI916" s="172">
        <f t="shared" si="17891"/>
        <v>0</v>
      </c>
      <c r="AJ916" s="120">
        <f t="shared" si="17891"/>
        <v>0</v>
      </c>
      <c r="AK916" s="122">
        <f t="shared" si="17891"/>
        <v>0</v>
      </c>
      <c r="AL916" s="121">
        <f t="shared" si="17891"/>
        <v>0</v>
      </c>
      <c r="AM916" s="172">
        <f t="shared" si="17891"/>
        <v>0</v>
      </c>
      <c r="AN916" s="120">
        <f t="shared" si="17891"/>
        <v>0</v>
      </c>
      <c r="AO916" s="122">
        <f t="shared" si="17891"/>
        <v>0</v>
      </c>
      <c r="AP916" s="121">
        <f t="shared" ref="AP916:AY918" si="17892">SUMIF($A$9:$A$32,$AE916,L$908:L$931)</f>
        <v>0</v>
      </c>
      <c r="AQ916" s="120">
        <f t="shared" si="17892"/>
        <v>0</v>
      </c>
      <c r="AR916" s="171">
        <f t="shared" si="17892"/>
        <v>0</v>
      </c>
      <c r="AS916" s="173">
        <f t="shared" si="17892"/>
        <v>0</v>
      </c>
      <c r="AT916" s="120">
        <f t="shared" si="17892"/>
        <v>0</v>
      </c>
      <c r="AU916" s="122">
        <f t="shared" si="17892"/>
        <v>0</v>
      </c>
      <c r="AV916" s="121">
        <f t="shared" si="17892"/>
        <v>0</v>
      </c>
      <c r="AW916" s="172">
        <f t="shared" si="17892"/>
        <v>0</v>
      </c>
      <c r="AX916" s="120">
        <f t="shared" si="17892"/>
        <v>0</v>
      </c>
      <c r="AY916" s="122">
        <f t="shared" si="17892"/>
        <v>0</v>
      </c>
      <c r="AZ916" s="121">
        <f t="shared" ref="AZ916:BE918" si="17893">SUMIF($A$9:$A$32,$AE916,V$908:V$931)</f>
        <v>0</v>
      </c>
      <c r="BA916" s="172">
        <f t="shared" si="17893"/>
        <v>0</v>
      </c>
      <c r="BB916" s="120">
        <f t="shared" si="17893"/>
        <v>0</v>
      </c>
      <c r="BC916" s="122">
        <f t="shared" si="17893"/>
        <v>0</v>
      </c>
      <c r="BD916" s="21">
        <f t="shared" si="17893"/>
        <v>0</v>
      </c>
      <c r="BE916" s="176">
        <f t="shared" si="17893"/>
        <v>0</v>
      </c>
      <c r="BF916" s="162">
        <f>AF916+AH916+AJ916+AL916+AN916+AP916+AR916+AT916+AV916+AX916+AZ916+BB916+BD916</f>
        <v>0</v>
      </c>
      <c r="BG916" s="163">
        <f>AG916+AI916+AK916+AM916+AO916+AQ916+AS916+AU916+AW916+AY916+BA916+BC916+BE916</f>
        <v>0</v>
      </c>
      <c r="BI916" s="139" t="s">
        <v>24</v>
      </c>
      <c r="BJ916" s="123" t="e">
        <f>B916/B932</f>
        <v>#DIV/0!</v>
      </c>
      <c r="BK916" s="124" t="e">
        <f t="shared" ref="BK916" si="17894">C916/C932</f>
        <v>#DIV/0!</v>
      </c>
      <c r="BL916" s="125" t="e">
        <f t="shared" ref="BL916" si="17895">D916/D932</f>
        <v>#DIV/0!</v>
      </c>
      <c r="BM916" s="126" t="e">
        <f t="shared" ref="BM916" si="17896">E916/E932</f>
        <v>#DIV/0!</v>
      </c>
      <c r="BN916" s="123" t="e">
        <f t="shared" ref="BN916" si="17897">F916/F932</f>
        <v>#DIV/0!</v>
      </c>
      <c r="BO916" s="124" t="e">
        <f t="shared" ref="BO916" si="17898">G916/G932</f>
        <v>#DIV/0!</v>
      </c>
      <c r="BP916" s="125" t="e">
        <f t="shared" ref="BP916" si="17899">H916/H932</f>
        <v>#DIV/0!</v>
      </c>
      <c r="BQ916" s="126" t="e">
        <f t="shared" ref="BQ916" si="17900">I916/I932</f>
        <v>#DIV/0!</v>
      </c>
      <c r="BR916" s="123" t="e">
        <f t="shared" ref="BR916" si="17901">J916/J932</f>
        <v>#DIV/0!</v>
      </c>
      <c r="BS916" s="124" t="e">
        <f t="shared" ref="BS916" si="17902">K916/K932</f>
        <v>#DIV/0!</v>
      </c>
      <c r="BT916" s="125" t="e">
        <f t="shared" ref="BT916" si="17903">L916/L932</f>
        <v>#DIV/0!</v>
      </c>
      <c r="BU916" s="123" t="e">
        <f t="shared" ref="BU916" si="17904">M916/M932</f>
        <v>#DIV/0!</v>
      </c>
      <c r="BV916" s="127" t="e">
        <f t="shared" ref="BV916" si="17905">N916/N932</f>
        <v>#DIV/0!</v>
      </c>
      <c r="BW916" s="128" t="e">
        <f t="shared" ref="BW916" si="17906">O916/O932</f>
        <v>#DIV/0!</v>
      </c>
      <c r="BX916" s="123" t="e">
        <f t="shared" ref="BX916" si="17907">P916/P932</f>
        <v>#DIV/0!</v>
      </c>
      <c r="BY916" s="124" t="e">
        <f t="shared" ref="BY916" si="17908">Q916/Q932</f>
        <v>#DIV/0!</v>
      </c>
      <c r="BZ916" s="125" t="e">
        <f t="shared" ref="BZ916" si="17909">R916/R932</f>
        <v>#DIV/0!</v>
      </c>
      <c r="CA916" s="126" t="e">
        <f t="shared" ref="CA916" si="17910">S916/S932</f>
        <v>#DIV/0!</v>
      </c>
      <c r="CB916" s="123" t="e">
        <f t="shared" ref="CB916" si="17911">T916/T932</f>
        <v>#DIV/0!</v>
      </c>
      <c r="CC916" s="124" t="e">
        <f t="shared" ref="CC916" si="17912">U916/U932</f>
        <v>#DIV/0!</v>
      </c>
      <c r="CD916" s="125" t="e">
        <f t="shared" ref="CD916" si="17913">V916/V932</f>
        <v>#DIV/0!</v>
      </c>
      <c r="CE916" s="126" t="e">
        <f t="shared" ref="CE916" si="17914">W916/W932</f>
        <v>#DIV/0!</v>
      </c>
      <c r="CF916" s="123" t="e">
        <f t="shared" ref="CF916" si="17915">X916/X932</f>
        <v>#DIV/0!</v>
      </c>
      <c r="CG916" s="124" t="e">
        <f t="shared" ref="CG916" si="17916">Y916/Y932</f>
        <v>#DIV/0!</v>
      </c>
      <c r="CH916" s="125" t="e">
        <f t="shared" ref="CH916" si="17917">Z916/Z932</f>
        <v>#DIV/0!</v>
      </c>
      <c r="CI916" s="123" t="e">
        <f t="shared" ref="CI916" si="17918">AA916/AA932</f>
        <v>#DIV/0!</v>
      </c>
      <c r="CJ916" s="129" t="e">
        <f t="shared" ref="CJ916" si="17919">AB916/AB932</f>
        <v>#DIV/0!</v>
      </c>
      <c r="CK916" s="130" t="e">
        <f t="shared" ref="CK916" si="17920">AC916/AC932</f>
        <v>#DIV/0!</v>
      </c>
    </row>
    <row r="917" spans="1:89" x14ac:dyDescent="0.25">
      <c r="A917" s="131" t="s">
        <v>25</v>
      </c>
      <c r="B917" s="197"/>
      <c r="C917" s="181"/>
      <c r="D917" s="182"/>
      <c r="E917" s="183"/>
      <c r="F917" s="180"/>
      <c r="G917" s="184"/>
      <c r="H917" s="182"/>
      <c r="I917" s="183"/>
      <c r="J917" s="180"/>
      <c r="K917" s="181"/>
      <c r="L917" s="182"/>
      <c r="M917" s="180"/>
      <c r="N917" s="185"/>
      <c r="O917" s="198"/>
      <c r="P917" s="180"/>
      <c r="Q917" s="181"/>
      <c r="R917" s="182"/>
      <c r="S917" s="183"/>
      <c r="T917" s="189"/>
      <c r="U917" s="180"/>
      <c r="V917" s="182"/>
      <c r="W917" s="199"/>
      <c r="X917" s="180"/>
      <c r="Y917" s="184"/>
      <c r="Z917" s="182"/>
      <c r="AA917" s="180"/>
      <c r="AB917" s="162">
        <f t="shared" si="17669"/>
        <v>0</v>
      </c>
      <c r="AC917" s="165">
        <f t="shared" si="17700"/>
        <v>0</v>
      </c>
      <c r="AE917" s="256" t="str">
        <f>$AE$18</f>
        <v>18:00 - 18:59</v>
      </c>
      <c r="AF917" s="120">
        <f t="shared" si="17891"/>
        <v>0</v>
      </c>
      <c r="AG917" s="181">
        <f t="shared" si="17891"/>
        <v>0</v>
      </c>
      <c r="AH917" s="182">
        <f t="shared" si="17891"/>
        <v>0</v>
      </c>
      <c r="AI917" s="183">
        <f t="shared" si="17891"/>
        <v>0</v>
      </c>
      <c r="AJ917" s="180">
        <f t="shared" si="17891"/>
        <v>0</v>
      </c>
      <c r="AK917" s="184">
        <f t="shared" si="17891"/>
        <v>0</v>
      </c>
      <c r="AL917" s="182">
        <f t="shared" si="17891"/>
        <v>0</v>
      </c>
      <c r="AM917" s="183">
        <f t="shared" si="17891"/>
        <v>0</v>
      </c>
      <c r="AN917" s="180">
        <f t="shared" si="17891"/>
        <v>0</v>
      </c>
      <c r="AO917" s="184">
        <f t="shared" si="17891"/>
        <v>0</v>
      </c>
      <c r="AP917" s="182">
        <f t="shared" si="17892"/>
        <v>0</v>
      </c>
      <c r="AQ917" s="180">
        <f t="shared" si="17892"/>
        <v>0</v>
      </c>
      <c r="AR917" s="185">
        <f t="shared" si="17892"/>
        <v>0</v>
      </c>
      <c r="AS917" s="186">
        <f t="shared" si="17892"/>
        <v>0</v>
      </c>
      <c r="AT917" s="180">
        <f t="shared" si="17892"/>
        <v>0</v>
      </c>
      <c r="AU917" s="184">
        <f t="shared" si="17892"/>
        <v>0</v>
      </c>
      <c r="AV917" s="182">
        <f t="shared" si="17892"/>
        <v>0</v>
      </c>
      <c r="AW917" s="183">
        <f t="shared" si="17892"/>
        <v>0</v>
      </c>
      <c r="AX917" s="180">
        <f t="shared" si="17892"/>
        <v>0</v>
      </c>
      <c r="AY917" s="184">
        <f t="shared" si="17892"/>
        <v>0</v>
      </c>
      <c r="AZ917" s="182">
        <f t="shared" si="17893"/>
        <v>0</v>
      </c>
      <c r="BA917" s="183">
        <f t="shared" si="17893"/>
        <v>0</v>
      </c>
      <c r="BB917" s="180">
        <f t="shared" si="17893"/>
        <v>0</v>
      </c>
      <c r="BC917" s="184">
        <f t="shared" si="17893"/>
        <v>0</v>
      </c>
      <c r="BD917" s="182">
        <f t="shared" si="17893"/>
        <v>0</v>
      </c>
      <c r="BE917" s="180">
        <f t="shared" si="17893"/>
        <v>0</v>
      </c>
      <c r="BF917" s="164">
        <f>SUM(AF917,AH917,AJ917,AL917,AN917,AP917,AR917,AT917,AV917,AX917,AZ917,BB917,BD917)</f>
        <v>0</v>
      </c>
      <c r="BG917" s="165">
        <f>SUM(AG917,AI917,AK917,AM917,AO917,AQ917,AS917,AU917,AW917,AY917,BA917,BC917,BE917)</f>
        <v>0</v>
      </c>
      <c r="BI917" s="131" t="s">
        <v>25</v>
      </c>
      <c r="BJ917" s="123" t="e">
        <f>B917/B932</f>
        <v>#DIV/0!</v>
      </c>
      <c r="BK917" s="124" t="e">
        <f t="shared" ref="BK917" si="17921">C917/C932</f>
        <v>#DIV/0!</v>
      </c>
      <c r="BL917" s="125" t="e">
        <f t="shared" ref="BL917" si="17922">D917/D932</f>
        <v>#DIV/0!</v>
      </c>
      <c r="BM917" s="126" t="e">
        <f t="shared" ref="BM917" si="17923">E917/E932</f>
        <v>#DIV/0!</v>
      </c>
      <c r="BN917" s="123" t="e">
        <f t="shared" ref="BN917" si="17924">F917/F932</f>
        <v>#DIV/0!</v>
      </c>
      <c r="BO917" s="124" t="e">
        <f t="shared" ref="BO917" si="17925">G917/G932</f>
        <v>#DIV/0!</v>
      </c>
      <c r="BP917" s="125" t="e">
        <f t="shared" ref="BP917" si="17926">H917/H932</f>
        <v>#DIV/0!</v>
      </c>
      <c r="BQ917" s="126" t="e">
        <f t="shared" ref="BQ917" si="17927">I917/I932</f>
        <v>#DIV/0!</v>
      </c>
      <c r="BR917" s="123" t="e">
        <f t="shared" ref="BR917" si="17928">J917/J932</f>
        <v>#DIV/0!</v>
      </c>
      <c r="BS917" s="124" t="e">
        <f t="shared" ref="BS917" si="17929">K917/K932</f>
        <v>#DIV/0!</v>
      </c>
      <c r="BT917" s="125" t="e">
        <f t="shared" ref="BT917" si="17930">L917/L932</f>
        <v>#DIV/0!</v>
      </c>
      <c r="BU917" s="123" t="e">
        <f t="shared" ref="BU917" si="17931">M917/M932</f>
        <v>#DIV/0!</v>
      </c>
      <c r="BV917" s="127" t="e">
        <f t="shared" ref="BV917" si="17932">N917/N932</f>
        <v>#DIV/0!</v>
      </c>
      <c r="BW917" s="128" t="e">
        <f t="shared" ref="BW917" si="17933">O917/O932</f>
        <v>#DIV/0!</v>
      </c>
      <c r="BX917" s="123" t="e">
        <f t="shared" ref="BX917" si="17934">P917/P932</f>
        <v>#DIV/0!</v>
      </c>
      <c r="BY917" s="124" t="e">
        <f t="shared" ref="BY917" si="17935">Q917/Q932</f>
        <v>#DIV/0!</v>
      </c>
      <c r="BZ917" s="125" t="e">
        <f t="shared" ref="BZ917" si="17936">R917/R932</f>
        <v>#DIV/0!</v>
      </c>
      <c r="CA917" s="126" t="e">
        <f t="shared" ref="CA917" si="17937">S917/S932</f>
        <v>#DIV/0!</v>
      </c>
      <c r="CB917" s="123" t="e">
        <f t="shared" ref="CB917" si="17938">T917/T932</f>
        <v>#DIV/0!</v>
      </c>
      <c r="CC917" s="124" t="e">
        <f t="shared" ref="CC917" si="17939">U917/U932</f>
        <v>#DIV/0!</v>
      </c>
      <c r="CD917" s="125" t="e">
        <f t="shared" ref="CD917" si="17940">V917/V932</f>
        <v>#DIV/0!</v>
      </c>
      <c r="CE917" s="126" t="e">
        <f t="shared" ref="CE917" si="17941">W917/W932</f>
        <v>#DIV/0!</v>
      </c>
      <c r="CF917" s="123" t="e">
        <f t="shared" ref="CF917" si="17942">X917/X932</f>
        <v>#DIV/0!</v>
      </c>
      <c r="CG917" s="124" t="e">
        <f t="shared" ref="CG917" si="17943">Y917/Y932</f>
        <v>#DIV/0!</v>
      </c>
      <c r="CH917" s="125" t="e">
        <f t="shared" ref="CH917" si="17944">Z917/Z932</f>
        <v>#DIV/0!</v>
      </c>
      <c r="CI917" s="123" t="e">
        <f t="shared" ref="CI917" si="17945">AA917/AA932</f>
        <v>#DIV/0!</v>
      </c>
      <c r="CJ917" s="129" t="e">
        <f t="shared" ref="CJ917" si="17946">AB917/AB932</f>
        <v>#DIV/0!</v>
      </c>
      <c r="CK917" s="130" t="e">
        <f t="shared" ref="CK917" si="17947">AC917/AC932</f>
        <v>#DIV/0!</v>
      </c>
    </row>
    <row r="918" spans="1:89" ht="13.8" thickBot="1" x14ac:dyDescent="0.3">
      <c r="A918" s="139" t="s">
        <v>26</v>
      </c>
      <c r="B918" s="194"/>
      <c r="C918" s="188"/>
      <c r="D918" s="189"/>
      <c r="E918" s="190"/>
      <c r="F918" s="187"/>
      <c r="G918" s="191"/>
      <c r="H918" s="189"/>
      <c r="I918" s="190"/>
      <c r="J918" s="187"/>
      <c r="K918" s="188"/>
      <c r="L918" s="189"/>
      <c r="M918" s="187"/>
      <c r="N918" s="192"/>
      <c r="O918" s="195"/>
      <c r="P918" s="187"/>
      <c r="Q918" s="188"/>
      <c r="R918" s="189"/>
      <c r="S918" s="190"/>
      <c r="T918" s="187"/>
      <c r="U918" s="191"/>
      <c r="V918" s="189"/>
      <c r="W918" s="196"/>
      <c r="X918" s="187"/>
      <c r="Y918" s="191"/>
      <c r="Z918" s="189"/>
      <c r="AA918" s="187"/>
      <c r="AB918" s="162">
        <f t="shared" si="17669"/>
        <v>0</v>
      </c>
      <c r="AC918" s="165">
        <f t="shared" si="17700"/>
        <v>0</v>
      </c>
      <c r="AE918" s="254">
        <f>$AE$19</f>
        <v>0</v>
      </c>
      <c r="AF918" s="120">
        <f t="shared" si="17891"/>
        <v>0</v>
      </c>
      <c r="AG918" s="188">
        <f t="shared" si="17891"/>
        <v>0</v>
      </c>
      <c r="AH918" s="189">
        <f t="shared" si="17891"/>
        <v>0</v>
      </c>
      <c r="AI918" s="190">
        <f t="shared" si="17891"/>
        <v>0</v>
      </c>
      <c r="AJ918" s="187">
        <f t="shared" si="17891"/>
        <v>0</v>
      </c>
      <c r="AK918" s="191">
        <f t="shared" si="17891"/>
        <v>0</v>
      </c>
      <c r="AL918" s="189">
        <f t="shared" si="17891"/>
        <v>0</v>
      </c>
      <c r="AM918" s="190">
        <f t="shared" si="17891"/>
        <v>0</v>
      </c>
      <c r="AN918" s="187">
        <f t="shared" si="17891"/>
        <v>0</v>
      </c>
      <c r="AO918" s="191">
        <f t="shared" si="17891"/>
        <v>0</v>
      </c>
      <c r="AP918" s="189">
        <f t="shared" si="17892"/>
        <v>0</v>
      </c>
      <c r="AQ918" s="187">
        <f t="shared" si="17892"/>
        <v>0</v>
      </c>
      <c r="AR918" s="192">
        <f t="shared" si="17892"/>
        <v>0</v>
      </c>
      <c r="AS918" s="193">
        <f t="shared" si="17892"/>
        <v>0</v>
      </c>
      <c r="AT918" s="187">
        <f t="shared" si="17892"/>
        <v>0</v>
      </c>
      <c r="AU918" s="191">
        <f t="shared" si="17892"/>
        <v>0</v>
      </c>
      <c r="AV918" s="189">
        <f t="shared" si="17892"/>
        <v>0</v>
      </c>
      <c r="AW918" s="190">
        <f t="shared" si="17892"/>
        <v>0</v>
      </c>
      <c r="AX918" s="187">
        <f t="shared" si="17892"/>
        <v>0</v>
      </c>
      <c r="AY918" s="191">
        <f t="shared" si="17892"/>
        <v>0</v>
      </c>
      <c r="AZ918" s="189">
        <f t="shared" si="17893"/>
        <v>0</v>
      </c>
      <c r="BA918" s="190">
        <f t="shared" si="17893"/>
        <v>0</v>
      </c>
      <c r="BB918" s="187">
        <f t="shared" si="17893"/>
        <v>0</v>
      </c>
      <c r="BC918" s="191">
        <f t="shared" si="17893"/>
        <v>0</v>
      </c>
      <c r="BD918" s="189">
        <f t="shared" si="17893"/>
        <v>0</v>
      </c>
      <c r="BE918" s="187">
        <f t="shared" si="17893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26</v>
      </c>
      <c r="BJ918" s="123" t="e">
        <f>B918/B932</f>
        <v>#DIV/0!</v>
      </c>
      <c r="BK918" s="124" t="e">
        <f t="shared" ref="BK918" si="17948">C918/C932</f>
        <v>#DIV/0!</v>
      </c>
      <c r="BL918" s="125" t="e">
        <f t="shared" ref="BL918" si="17949">D918/D932</f>
        <v>#DIV/0!</v>
      </c>
      <c r="BM918" s="126" t="e">
        <f t="shared" ref="BM918" si="17950">E918/E932</f>
        <v>#DIV/0!</v>
      </c>
      <c r="BN918" s="123" t="e">
        <f t="shared" ref="BN918" si="17951">F918/F932</f>
        <v>#DIV/0!</v>
      </c>
      <c r="BO918" s="124" t="e">
        <f t="shared" ref="BO918" si="17952">G918/G932</f>
        <v>#DIV/0!</v>
      </c>
      <c r="BP918" s="125" t="e">
        <f t="shared" ref="BP918" si="17953">H918/H932</f>
        <v>#DIV/0!</v>
      </c>
      <c r="BQ918" s="126" t="e">
        <f t="shared" ref="BQ918" si="17954">I918/I932</f>
        <v>#DIV/0!</v>
      </c>
      <c r="BR918" s="123" t="e">
        <f t="shared" ref="BR918" si="17955">J918/J932</f>
        <v>#DIV/0!</v>
      </c>
      <c r="BS918" s="124" t="e">
        <f t="shared" ref="BS918" si="17956">K918/K932</f>
        <v>#DIV/0!</v>
      </c>
      <c r="BT918" s="125" t="e">
        <f t="shared" ref="BT918" si="17957">L918/L932</f>
        <v>#DIV/0!</v>
      </c>
      <c r="BU918" s="123" t="e">
        <f t="shared" ref="BU918" si="17958">M918/M932</f>
        <v>#DIV/0!</v>
      </c>
      <c r="BV918" s="127" t="e">
        <f t="shared" ref="BV918" si="17959">N918/N932</f>
        <v>#DIV/0!</v>
      </c>
      <c r="BW918" s="128" t="e">
        <f t="shared" ref="BW918" si="17960">O918/O932</f>
        <v>#DIV/0!</v>
      </c>
      <c r="BX918" s="123" t="e">
        <f t="shared" ref="BX918" si="17961">P918/P932</f>
        <v>#DIV/0!</v>
      </c>
      <c r="BY918" s="124" t="e">
        <f t="shared" ref="BY918" si="17962">Q918/Q932</f>
        <v>#DIV/0!</v>
      </c>
      <c r="BZ918" s="125" t="e">
        <f t="shared" ref="BZ918" si="17963">R918/R932</f>
        <v>#DIV/0!</v>
      </c>
      <c r="CA918" s="126" t="e">
        <f t="shared" ref="CA918" si="17964">S918/S932</f>
        <v>#DIV/0!</v>
      </c>
      <c r="CB918" s="123" t="e">
        <f t="shared" ref="CB918" si="17965">T918/T932</f>
        <v>#DIV/0!</v>
      </c>
      <c r="CC918" s="124" t="e">
        <f t="shared" ref="CC918" si="17966">U918/U932</f>
        <v>#DIV/0!</v>
      </c>
      <c r="CD918" s="125" t="e">
        <f t="shared" ref="CD918" si="17967">V918/V932</f>
        <v>#DIV/0!</v>
      </c>
      <c r="CE918" s="126" t="e">
        <f t="shared" ref="CE918" si="17968">W918/W932</f>
        <v>#DIV/0!</v>
      </c>
      <c r="CF918" s="123" t="e">
        <f t="shared" ref="CF918" si="17969">X918/X932</f>
        <v>#DIV/0!</v>
      </c>
      <c r="CG918" s="124" t="e">
        <f t="shared" ref="CG918" si="17970">Y918/Y932</f>
        <v>#DIV/0!</v>
      </c>
      <c r="CH918" s="125" t="e">
        <f t="shared" ref="CH918" si="17971">Z918/Z932</f>
        <v>#DIV/0!</v>
      </c>
      <c r="CI918" s="123" t="e">
        <f t="shared" ref="CI918" si="17972">AA918/AA932</f>
        <v>#DIV/0!</v>
      </c>
      <c r="CJ918" s="129" t="e">
        <f t="shared" ref="CJ918" si="17973">AB918/AB932</f>
        <v>#DIV/0!</v>
      </c>
      <c r="CK918" s="130" t="e">
        <f t="shared" ref="CK918" si="17974">AC918/AC932</f>
        <v>#DIV/0!</v>
      </c>
    </row>
    <row r="919" spans="1:89" ht="14.4" thickTop="1" thickBot="1" x14ac:dyDescent="0.3">
      <c r="A919" s="131" t="s">
        <v>27</v>
      </c>
      <c r="B919" s="197"/>
      <c r="C919" s="181"/>
      <c r="D919" s="182"/>
      <c r="E919" s="183"/>
      <c r="F919" s="180"/>
      <c r="G919" s="184"/>
      <c r="H919" s="182"/>
      <c r="I919" s="183"/>
      <c r="J919" s="180"/>
      <c r="K919" s="181"/>
      <c r="L919" s="182"/>
      <c r="M919" s="180"/>
      <c r="N919" s="185"/>
      <c r="O919" s="198"/>
      <c r="P919" s="180"/>
      <c r="Q919" s="181"/>
      <c r="R919" s="182"/>
      <c r="S919" s="183"/>
      <c r="T919" s="180"/>
      <c r="U919" s="184"/>
      <c r="V919" s="182"/>
      <c r="W919" s="199"/>
      <c r="X919" s="180"/>
      <c r="Y919" s="184"/>
      <c r="Z919" s="182"/>
      <c r="AA919" s="180"/>
      <c r="AB919" s="162">
        <f t="shared" si="17669"/>
        <v>0</v>
      </c>
      <c r="AC919" s="165">
        <f t="shared" si="17700"/>
        <v>0</v>
      </c>
      <c r="AE919" s="251" t="s">
        <v>13</v>
      </c>
      <c r="AF919" s="14">
        <f t="shared" ref="AF919:BG919" si="17975">SUM(AF916:AF918)</f>
        <v>0</v>
      </c>
      <c r="AG919" s="1">
        <f t="shared" si="17975"/>
        <v>0</v>
      </c>
      <c r="AH919" s="14">
        <f t="shared" si="17975"/>
        <v>0</v>
      </c>
      <c r="AI919" s="1">
        <f t="shared" si="17975"/>
        <v>0</v>
      </c>
      <c r="AJ919" s="14">
        <f t="shared" si="17975"/>
        <v>0</v>
      </c>
      <c r="AK919" s="1">
        <f t="shared" si="17975"/>
        <v>0</v>
      </c>
      <c r="AL919" s="14">
        <f t="shared" si="17975"/>
        <v>0</v>
      </c>
      <c r="AM919" s="1">
        <f t="shared" si="17975"/>
        <v>0</v>
      </c>
      <c r="AN919" s="14">
        <f t="shared" si="17975"/>
        <v>0</v>
      </c>
      <c r="AO919" s="1">
        <f t="shared" si="17975"/>
        <v>0</v>
      </c>
      <c r="AP919" s="14">
        <f t="shared" si="17975"/>
        <v>0</v>
      </c>
      <c r="AQ919" s="1">
        <f t="shared" si="17975"/>
        <v>0</v>
      </c>
      <c r="AR919" s="14">
        <f t="shared" si="17975"/>
        <v>0</v>
      </c>
      <c r="AS919" s="1">
        <f t="shared" si="17975"/>
        <v>0</v>
      </c>
      <c r="AT919" s="14">
        <f t="shared" si="17975"/>
        <v>0</v>
      </c>
      <c r="AU919" s="1">
        <f t="shared" si="17975"/>
        <v>0</v>
      </c>
      <c r="AV919" s="14">
        <f t="shared" si="17975"/>
        <v>0</v>
      </c>
      <c r="AW919" s="1">
        <f t="shared" si="17975"/>
        <v>0</v>
      </c>
      <c r="AX919" s="14">
        <f t="shared" si="17975"/>
        <v>0</v>
      </c>
      <c r="AY919" s="1">
        <f t="shared" si="17975"/>
        <v>0</v>
      </c>
      <c r="AZ919" s="14">
        <f t="shared" si="17975"/>
        <v>0</v>
      </c>
      <c r="BA919" s="1">
        <f t="shared" si="17975"/>
        <v>0</v>
      </c>
      <c r="BB919" s="14">
        <f t="shared" si="17975"/>
        <v>0</v>
      </c>
      <c r="BC919" s="1">
        <f t="shared" si="17975"/>
        <v>0</v>
      </c>
      <c r="BD919" s="14">
        <f t="shared" si="17975"/>
        <v>0</v>
      </c>
      <c r="BE919" s="1">
        <f t="shared" si="17975"/>
        <v>0</v>
      </c>
      <c r="BF919" s="166">
        <f t="shared" si="17975"/>
        <v>0</v>
      </c>
      <c r="BG919" s="167">
        <f t="shared" si="17975"/>
        <v>0</v>
      </c>
      <c r="BI919" s="131" t="s">
        <v>27</v>
      </c>
      <c r="BJ919" s="123" t="e">
        <f>B919/B932</f>
        <v>#DIV/0!</v>
      </c>
      <c r="BK919" s="124" t="e">
        <f t="shared" ref="BK919" si="17976">C919/C932</f>
        <v>#DIV/0!</v>
      </c>
      <c r="BL919" s="125" t="e">
        <f t="shared" ref="BL919" si="17977">D919/D932</f>
        <v>#DIV/0!</v>
      </c>
      <c r="BM919" s="126" t="e">
        <f t="shared" ref="BM919" si="17978">E919/E932</f>
        <v>#DIV/0!</v>
      </c>
      <c r="BN919" s="123" t="e">
        <f t="shared" ref="BN919" si="17979">F919/F932</f>
        <v>#DIV/0!</v>
      </c>
      <c r="BO919" s="124" t="e">
        <f t="shared" ref="BO919" si="17980">G919/G932</f>
        <v>#DIV/0!</v>
      </c>
      <c r="BP919" s="125" t="e">
        <f t="shared" ref="BP919" si="17981">H919/H932</f>
        <v>#DIV/0!</v>
      </c>
      <c r="BQ919" s="126" t="e">
        <f t="shared" ref="BQ919" si="17982">I919/I932</f>
        <v>#DIV/0!</v>
      </c>
      <c r="BR919" s="123" t="e">
        <f t="shared" ref="BR919" si="17983">J919/J932</f>
        <v>#DIV/0!</v>
      </c>
      <c r="BS919" s="124" t="e">
        <f t="shared" ref="BS919" si="17984">K919/K932</f>
        <v>#DIV/0!</v>
      </c>
      <c r="BT919" s="125" t="e">
        <f t="shared" ref="BT919" si="17985">L919/L932</f>
        <v>#DIV/0!</v>
      </c>
      <c r="BU919" s="123" t="e">
        <f t="shared" ref="BU919" si="17986">M919/M932</f>
        <v>#DIV/0!</v>
      </c>
      <c r="BV919" s="127" t="e">
        <f t="shared" ref="BV919" si="17987">N919/N932</f>
        <v>#DIV/0!</v>
      </c>
      <c r="BW919" s="128" t="e">
        <f t="shared" ref="BW919" si="17988">O919/O932</f>
        <v>#DIV/0!</v>
      </c>
      <c r="BX919" s="123" t="e">
        <f t="shared" ref="BX919" si="17989">P919/P932</f>
        <v>#DIV/0!</v>
      </c>
      <c r="BY919" s="124" t="e">
        <f t="shared" ref="BY919" si="17990">Q919/Q932</f>
        <v>#DIV/0!</v>
      </c>
      <c r="BZ919" s="125" t="e">
        <f t="shared" ref="BZ919" si="17991">R919/R932</f>
        <v>#DIV/0!</v>
      </c>
      <c r="CA919" s="126" t="e">
        <f t="shared" ref="CA919" si="17992">S919/S932</f>
        <v>#DIV/0!</v>
      </c>
      <c r="CB919" s="123" t="e">
        <f t="shared" ref="CB919" si="17993">T919/T932</f>
        <v>#DIV/0!</v>
      </c>
      <c r="CC919" s="124" t="e">
        <f t="shared" ref="CC919" si="17994">U919/U932</f>
        <v>#DIV/0!</v>
      </c>
      <c r="CD919" s="125" t="e">
        <f t="shared" ref="CD919" si="17995">V919/V932</f>
        <v>#DIV/0!</v>
      </c>
      <c r="CE919" s="126" t="e">
        <f t="shared" ref="CE919" si="17996">W919/W932</f>
        <v>#DIV/0!</v>
      </c>
      <c r="CF919" s="123" t="e">
        <f t="shared" ref="CF919" si="17997">X919/X932</f>
        <v>#DIV/0!</v>
      </c>
      <c r="CG919" s="124" t="e">
        <f t="shared" ref="CG919" si="17998">Y919/Y932</f>
        <v>#DIV/0!</v>
      </c>
      <c r="CH919" s="125" t="e">
        <f t="shared" ref="CH919" si="17999">Z919/Z932</f>
        <v>#DIV/0!</v>
      </c>
      <c r="CI919" s="123" t="e">
        <f t="shared" ref="CI919" si="18000">AA919/AA932</f>
        <v>#DIV/0!</v>
      </c>
      <c r="CJ919" s="129" t="e">
        <f t="shared" ref="CJ919" si="18001">AB919/AB932</f>
        <v>#DIV/0!</v>
      </c>
      <c r="CK919" s="130" t="e">
        <f t="shared" ref="CK919" si="18002">AC919/AC932</f>
        <v>#DIV/0!</v>
      </c>
    </row>
    <row r="920" spans="1:89" ht="13.8" thickTop="1" x14ac:dyDescent="0.25">
      <c r="A920" s="139" t="s">
        <v>28</v>
      </c>
      <c r="B920" s="194"/>
      <c r="C920" s="188"/>
      <c r="D920" s="189"/>
      <c r="E920" s="190"/>
      <c r="F920" s="187"/>
      <c r="G920" s="191"/>
      <c r="H920" s="189"/>
      <c r="I920" s="190"/>
      <c r="J920" s="187"/>
      <c r="K920" s="188"/>
      <c r="L920" s="189"/>
      <c r="M920" s="187"/>
      <c r="N920" s="192"/>
      <c r="O920" s="195"/>
      <c r="P920" s="187"/>
      <c r="Q920" s="188"/>
      <c r="R920" s="189"/>
      <c r="S920" s="190"/>
      <c r="T920" s="187"/>
      <c r="U920" s="191"/>
      <c r="V920" s="189"/>
      <c r="W920" s="196"/>
      <c r="X920" s="187"/>
      <c r="Y920" s="191"/>
      <c r="Z920" s="189"/>
      <c r="AA920" s="187"/>
      <c r="AB920" s="162">
        <f t="shared" si="17669"/>
        <v>0</v>
      </c>
      <c r="AC920" s="165">
        <f t="shared" si="17700"/>
        <v>0</v>
      </c>
      <c r="BI920" s="139" t="s">
        <v>28</v>
      </c>
      <c r="BJ920" s="123" t="e">
        <f>B920/B932</f>
        <v>#DIV/0!</v>
      </c>
      <c r="BK920" s="124" t="e">
        <f t="shared" ref="BK920" si="18003">C920/C932</f>
        <v>#DIV/0!</v>
      </c>
      <c r="BL920" s="125" t="e">
        <f t="shared" ref="BL920" si="18004">D920/D932</f>
        <v>#DIV/0!</v>
      </c>
      <c r="BM920" s="126" t="e">
        <f t="shared" ref="BM920" si="18005">E920/E932</f>
        <v>#DIV/0!</v>
      </c>
      <c r="BN920" s="123" t="e">
        <f t="shared" ref="BN920" si="18006">F920/F932</f>
        <v>#DIV/0!</v>
      </c>
      <c r="BO920" s="124" t="e">
        <f t="shared" ref="BO920" si="18007">G920/G932</f>
        <v>#DIV/0!</v>
      </c>
      <c r="BP920" s="125" t="e">
        <f t="shared" ref="BP920" si="18008">H920/H932</f>
        <v>#DIV/0!</v>
      </c>
      <c r="BQ920" s="126" t="e">
        <f t="shared" ref="BQ920" si="18009">I920/I932</f>
        <v>#DIV/0!</v>
      </c>
      <c r="BR920" s="123" t="e">
        <f t="shared" ref="BR920" si="18010">J920/J932</f>
        <v>#DIV/0!</v>
      </c>
      <c r="BS920" s="124" t="e">
        <f t="shared" ref="BS920" si="18011">K920/K932</f>
        <v>#DIV/0!</v>
      </c>
      <c r="BT920" s="125" t="e">
        <f t="shared" ref="BT920" si="18012">L920/L932</f>
        <v>#DIV/0!</v>
      </c>
      <c r="BU920" s="123" t="e">
        <f t="shared" ref="BU920" si="18013">M920/M932</f>
        <v>#DIV/0!</v>
      </c>
      <c r="BV920" s="127" t="e">
        <f t="shared" ref="BV920" si="18014">N920/N932</f>
        <v>#DIV/0!</v>
      </c>
      <c r="BW920" s="128" t="e">
        <f t="shared" ref="BW920" si="18015">O920/O932</f>
        <v>#DIV/0!</v>
      </c>
      <c r="BX920" s="123" t="e">
        <f t="shared" ref="BX920" si="18016">P920/P932</f>
        <v>#DIV/0!</v>
      </c>
      <c r="BY920" s="124" t="e">
        <f t="shared" ref="BY920" si="18017">Q920/Q932</f>
        <v>#DIV/0!</v>
      </c>
      <c r="BZ920" s="125" t="e">
        <f t="shared" ref="BZ920" si="18018">R920/R932</f>
        <v>#DIV/0!</v>
      </c>
      <c r="CA920" s="126" t="e">
        <f t="shared" ref="CA920" si="18019">S920/S932</f>
        <v>#DIV/0!</v>
      </c>
      <c r="CB920" s="123" t="e">
        <f t="shared" ref="CB920" si="18020">T920/T932</f>
        <v>#DIV/0!</v>
      </c>
      <c r="CC920" s="124" t="e">
        <f t="shared" ref="CC920" si="18021">U920/U932</f>
        <v>#DIV/0!</v>
      </c>
      <c r="CD920" s="125" t="e">
        <f t="shared" ref="CD920" si="18022">V920/V932</f>
        <v>#DIV/0!</v>
      </c>
      <c r="CE920" s="126" t="e">
        <f t="shared" ref="CE920" si="18023">W920/W932</f>
        <v>#DIV/0!</v>
      </c>
      <c r="CF920" s="123" t="e">
        <f t="shared" ref="CF920" si="18024">X920/X932</f>
        <v>#DIV/0!</v>
      </c>
      <c r="CG920" s="124" t="e">
        <f t="shared" ref="CG920" si="18025">Y920/Y932</f>
        <v>#DIV/0!</v>
      </c>
      <c r="CH920" s="125" t="e">
        <f t="shared" ref="CH920" si="18026">Z920/Z932</f>
        <v>#DIV/0!</v>
      </c>
      <c r="CI920" s="123" t="e">
        <f t="shared" ref="CI920" si="18027">AA920/AA932</f>
        <v>#DIV/0!</v>
      </c>
      <c r="CJ920" s="129" t="e">
        <f t="shared" ref="CJ920" si="18028">AB920/AB932</f>
        <v>#DIV/0!</v>
      </c>
      <c r="CK920" s="130" t="e">
        <f t="shared" ref="CK920" si="18029">AC920/AC932</f>
        <v>#DIV/0!</v>
      </c>
    </row>
    <row r="921" spans="1:89" x14ac:dyDescent="0.25">
      <c r="A921" s="131" t="s">
        <v>29</v>
      </c>
      <c r="B921" s="197"/>
      <c r="C921" s="181"/>
      <c r="D921" s="182"/>
      <c r="E921" s="183"/>
      <c r="F921" s="180"/>
      <c r="G921" s="184"/>
      <c r="H921" s="182"/>
      <c r="I921" s="183"/>
      <c r="J921" s="180"/>
      <c r="K921" s="181"/>
      <c r="L921" s="182"/>
      <c r="M921" s="180"/>
      <c r="N921" s="185"/>
      <c r="O921" s="198"/>
      <c r="P921" s="180"/>
      <c r="Q921" s="181"/>
      <c r="R921" s="182"/>
      <c r="S921" s="183"/>
      <c r="T921" s="180"/>
      <c r="U921" s="184"/>
      <c r="V921" s="182"/>
      <c r="W921" s="199"/>
      <c r="X921" s="180"/>
      <c r="Y921" s="184"/>
      <c r="Z921" s="182"/>
      <c r="AA921" s="180"/>
      <c r="AB921" s="162">
        <f t="shared" si="17669"/>
        <v>0</v>
      </c>
      <c r="AC921" s="165">
        <f t="shared" si="17700"/>
        <v>0</v>
      </c>
      <c r="BI921" s="131" t="s">
        <v>29</v>
      </c>
      <c r="BJ921" s="123" t="e">
        <f>B921/B932</f>
        <v>#DIV/0!</v>
      </c>
      <c r="BK921" s="124" t="e">
        <f t="shared" ref="BK921" si="18030">C921/C932</f>
        <v>#DIV/0!</v>
      </c>
      <c r="BL921" s="125" t="e">
        <f t="shared" ref="BL921" si="18031">D921/D932</f>
        <v>#DIV/0!</v>
      </c>
      <c r="BM921" s="126" t="e">
        <f t="shared" ref="BM921" si="18032">E921/E932</f>
        <v>#DIV/0!</v>
      </c>
      <c r="BN921" s="123" t="e">
        <f t="shared" ref="BN921" si="18033">F921/F932</f>
        <v>#DIV/0!</v>
      </c>
      <c r="BO921" s="124" t="e">
        <f t="shared" ref="BO921" si="18034">G921/G932</f>
        <v>#DIV/0!</v>
      </c>
      <c r="BP921" s="125" t="e">
        <f t="shared" ref="BP921" si="18035">H921/H932</f>
        <v>#DIV/0!</v>
      </c>
      <c r="BQ921" s="126" t="e">
        <f t="shared" ref="BQ921" si="18036">I921/I932</f>
        <v>#DIV/0!</v>
      </c>
      <c r="BR921" s="123" t="e">
        <f t="shared" ref="BR921" si="18037">J921/J932</f>
        <v>#DIV/0!</v>
      </c>
      <c r="BS921" s="124" t="e">
        <f t="shared" ref="BS921" si="18038">K921/K932</f>
        <v>#DIV/0!</v>
      </c>
      <c r="BT921" s="125" t="e">
        <f t="shared" ref="BT921" si="18039">L921/L932</f>
        <v>#DIV/0!</v>
      </c>
      <c r="BU921" s="123" t="e">
        <f t="shared" ref="BU921" si="18040">M921/M932</f>
        <v>#DIV/0!</v>
      </c>
      <c r="BV921" s="127" t="e">
        <f t="shared" ref="BV921" si="18041">N921/N932</f>
        <v>#DIV/0!</v>
      </c>
      <c r="BW921" s="128" t="e">
        <f t="shared" ref="BW921" si="18042">O921/O932</f>
        <v>#DIV/0!</v>
      </c>
      <c r="BX921" s="123" t="e">
        <f t="shared" ref="BX921" si="18043">P921/P932</f>
        <v>#DIV/0!</v>
      </c>
      <c r="BY921" s="124" t="e">
        <f t="shared" ref="BY921" si="18044">Q921/Q932</f>
        <v>#DIV/0!</v>
      </c>
      <c r="BZ921" s="125" t="e">
        <f t="shared" ref="BZ921" si="18045">R921/R932</f>
        <v>#DIV/0!</v>
      </c>
      <c r="CA921" s="126" t="e">
        <f t="shared" ref="CA921" si="18046">S921/S932</f>
        <v>#DIV/0!</v>
      </c>
      <c r="CB921" s="123" t="e">
        <f t="shared" ref="CB921" si="18047">T921/T932</f>
        <v>#DIV/0!</v>
      </c>
      <c r="CC921" s="124" t="e">
        <f t="shared" ref="CC921" si="18048">U921/U932</f>
        <v>#DIV/0!</v>
      </c>
      <c r="CD921" s="125" t="e">
        <f t="shared" ref="CD921" si="18049">V921/V932</f>
        <v>#DIV/0!</v>
      </c>
      <c r="CE921" s="126" t="e">
        <f t="shared" ref="CE921" si="18050">W921/W932</f>
        <v>#DIV/0!</v>
      </c>
      <c r="CF921" s="123" t="e">
        <f t="shared" ref="CF921" si="18051">X921/X932</f>
        <v>#DIV/0!</v>
      </c>
      <c r="CG921" s="124" t="e">
        <f t="shared" ref="CG921" si="18052">Y921/Y932</f>
        <v>#DIV/0!</v>
      </c>
      <c r="CH921" s="125" t="e">
        <f t="shared" ref="CH921" si="18053">Z921/Z932</f>
        <v>#DIV/0!</v>
      </c>
      <c r="CI921" s="123" t="e">
        <f t="shared" ref="CI921" si="18054">AA921/AA932</f>
        <v>#DIV/0!</v>
      </c>
      <c r="CJ921" s="129" t="e">
        <f t="shared" ref="CJ921" si="18055">AB921/AB932</f>
        <v>#DIV/0!</v>
      </c>
      <c r="CK921" s="130" t="e">
        <f t="shared" ref="CK921" si="18056">AC921/AC932</f>
        <v>#DIV/0!</v>
      </c>
    </row>
    <row r="922" spans="1:89" x14ac:dyDescent="0.25">
      <c r="A922" s="139" t="s">
        <v>30</v>
      </c>
      <c r="B922" s="280"/>
      <c r="C922" s="267"/>
      <c r="D922" s="268"/>
      <c r="E922" s="269"/>
      <c r="F922" s="266"/>
      <c r="G922" s="270"/>
      <c r="H922" s="268"/>
      <c r="I922" s="269"/>
      <c r="J922" s="266"/>
      <c r="K922" s="267"/>
      <c r="L922" s="268"/>
      <c r="M922" s="266"/>
      <c r="N922" s="271"/>
      <c r="O922" s="281"/>
      <c r="P922" s="266"/>
      <c r="Q922" s="267"/>
      <c r="R922" s="268"/>
      <c r="S922" s="269"/>
      <c r="T922" s="266"/>
      <c r="U922" s="270"/>
      <c r="V922" s="268"/>
      <c r="W922" s="282"/>
      <c r="X922" s="266"/>
      <c r="Y922" s="270"/>
      <c r="Z922" s="268"/>
      <c r="AA922" s="266"/>
      <c r="AB922" s="162">
        <f t="shared" si="17669"/>
        <v>0</v>
      </c>
      <c r="AC922" s="165">
        <f t="shared" si="17700"/>
        <v>0</v>
      </c>
      <c r="BI922" s="139" t="s">
        <v>30</v>
      </c>
      <c r="BJ922" s="123" t="e">
        <f>B922/B932</f>
        <v>#DIV/0!</v>
      </c>
      <c r="BK922" s="124" t="e">
        <f t="shared" ref="BK922" si="18057">C922/C932</f>
        <v>#DIV/0!</v>
      </c>
      <c r="BL922" s="125" t="e">
        <f t="shared" ref="BL922" si="18058">D922/D932</f>
        <v>#DIV/0!</v>
      </c>
      <c r="BM922" s="126" t="e">
        <f t="shared" ref="BM922" si="18059">E922/E932</f>
        <v>#DIV/0!</v>
      </c>
      <c r="BN922" s="123" t="e">
        <f t="shared" ref="BN922" si="18060">F922/F932</f>
        <v>#DIV/0!</v>
      </c>
      <c r="BO922" s="124" t="e">
        <f t="shared" ref="BO922" si="18061">G922/G932</f>
        <v>#DIV/0!</v>
      </c>
      <c r="BP922" s="125" t="e">
        <f t="shared" ref="BP922" si="18062">H922/H932</f>
        <v>#DIV/0!</v>
      </c>
      <c r="BQ922" s="126" t="e">
        <f t="shared" ref="BQ922" si="18063">I922/I932</f>
        <v>#DIV/0!</v>
      </c>
      <c r="BR922" s="123" t="e">
        <f t="shared" ref="BR922" si="18064">J922/J932</f>
        <v>#DIV/0!</v>
      </c>
      <c r="BS922" s="124" t="e">
        <f t="shared" ref="BS922" si="18065">K922/K932</f>
        <v>#DIV/0!</v>
      </c>
      <c r="BT922" s="125" t="e">
        <f t="shared" ref="BT922" si="18066">L922/L932</f>
        <v>#DIV/0!</v>
      </c>
      <c r="BU922" s="123" t="e">
        <f t="shared" ref="BU922" si="18067">M922/M932</f>
        <v>#DIV/0!</v>
      </c>
      <c r="BV922" s="127" t="e">
        <f t="shared" ref="BV922" si="18068">N922/N932</f>
        <v>#DIV/0!</v>
      </c>
      <c r="BW922" s="128" t="e">
        <f t="shared" ref="BW922" si="18069">O922/O932</f>
        <v>#DIV/0!</v>
      </c>
      <c r="BX922" s="123" t="e">
        <f t="shared" ref="BX922" si="18070">P922/P932</f>
        <v>#DIV/0!</v>
      </c>
      <c r="BY922" s="124" t="e">
        <f t="shared" ref="BY922" si="18071">Q922/Q932</f>
        <v>#DIV/0!</v>
      </c>
      <c r="BZ922" s="125" t="e">
        <f t="shared" ref="BZ922" si="18072">R922/R932</f>
        <v>#DIV/0!</v>
      </c>
      <c r="CA922" s="126" t="e">
        <f t="shared" ref="CA922" si="18073">S922/S932</f>
        <v>#DIV/0!</v>
      </c>
      <c r="CB922" s="123" t="e">
        <f t="shared" ref="CB922" si="18074">T922/T932</f>
        <v>#DIV/0!</v>
      </c>
      <c r="CC922" s="124" t="e">
        <f t="shared" ref="CC922" si="18075">U922/U932</f>
        <v>#DIV/0!</v>
      </c>
      <c r="CD922" s="125" t="e">
        <f t="shared" ref="CD922" si="18076">V922/V932</f>
        <v>#DIV/0!</v>
      </c>
      <c r="CE922" s="126" t="e">
        <f t="shared" ref="CE922" si="18077">W922/W932</f>
        <v>#DIV/0!</v>
      </c>
      <c r="CF922" s="123" t="e">
        <f t="shared" ref="CF922" si="18078">X922/X932</f>
        <v>#DIV/0!</v>
      </c>
      <c r="CG922" s="124" t="e">
        <f t="shared" ref="CG922" si="18079">Y922/Y932</f>
        <v>#DIV/0!</v>
      </c>
      <c r="CH922" s="125" t="e">
        <f t="shared" ref="CH922" si="18080">Z922/Z932</f>
        <v>#DIV/0!</v>
      </c>
      <c r="CI922" s="123" t="e">
        <f t="shared" ref="CI922" si="18081">AA922/AA932</f>
        <v>#DIV/0!</v>
      </c>
      <c r="CJ922" s="129" t="e">
        <f t="shared" ref="CJ922" si="18082">AB922/AB932</f>
        <v>#DIV/0!</v>
      </c>
      <c r="CK922" s="130" t="e">
        <f t="shared" ref="CK922" si="18083">AC922/AC932</f>
        <v>#DIV/0!</v>
      </c>
    </row>
    <row r="923" spans="1:89" x14ac:dyDescent="0.25">
      <c r="A923" s="131" t="s">
        <v>31</v>
      </c>
      <c r="B923" s="283"/>
      <c r="C923" s="274"/>
      <c r="D923" s="275"/>
      <c r="E923" s="276"/>
      <c r="F923" s="273"/>
      <c r="G923" s="277"/>
      <c r="H923" s="275"/>
      <c r="I923" s="276"/>
      <c r="J923" s="273"/>
      <c r="K923" s="274"/>
      <c r="L923" s="275"/>
      <c r="M923" s="273"/>
      <c r="N923" s="278"/>
      <c r="O923" s="284"/>
      <c r="P923" s="273"/>
      <c r="Q923" s="274"/>
      <c r="R923" s="275"/>
      <c r="S923" s="276"/>
      <c r="T923" s="273"/>
      <c r="U923" s="277"/>
      <c r="V923" s="275"/>
      <c r="W923" s="285"/>
      <c r="X923" s="273"/>
      <c r="Y923" s="277"/>
      <c r="Z923" s="275"/>
      <c r="AA923" s="273"/>
      <c r="AB923" s="162">
        <f t="shared" si="17669"/>
        <v>0</v>
      </c>
      <c r="AC923" s="165">
        <f t="shared" si="17700"/>
        <v>0</v>
      </c>
      <c r="BI923" s="131" t="s">
        <v>31</v>
      </c>
      <c r="BJ923" s="123" t="e">
        <f>B923/B932</f>
        <v>#DIV/0!</v>
      </c>
      <c r="BK923" s="124" t="e">
        <f t="shared" ref="BK923" si="18084">C923/C932</f>
        <v>#DIV/0!</v>
      </c>
      <c r="BL923" s="125" t="e">
        <f t="shared" ref="BL923" si="18085">D923/D932</f>
        <v>#DIV/0!</v>
      </c>
      <c r="BM923" s="126" t="e">
        <f t="shared" ref="BM923" si="18086">E923/E932</f>
        <v>#DIV/0!</v>
      </c>
      <c r="BN923" s="123" t="e">
        <f t="shared" ref="BN923" si="18087">F923/F932</f>
        <v>#DIV/0!</v>
      </c>
      <c r="BO923" s="124" t="e">
        <f t="shared" ref="BO923" si="18088">G923/G932</f>
        <v>#DIV/0!</v>
      </c>
      <c r="BP923" s="125" t="e">
        <f t="shared" ref="BP923" si="18089">H923/H932</f>
        <v>#DIV/0!</v>
      </c>
      <c r="BQ923" s="126" t="e">
        <f t="shared" ref="BQ923" si="18090">I923/I932</f>
        <v>#DIV/0!</v>
      </c>
      <c r="BR923" s="123" t="e">
        <f t="shared" ref="BR923" si="18091">J923/J932</f>
        <v>#DIV/0!</v>
      </c>
      <c r="BS923" s="124" t="e">
        <f t="shared" ref="BS923" si="18092">K923/K932</f>
        <v>#DIV/0!</v>
      </c>
      <c r="BT923" s="125" t="e">
        <f t="shared" ref="BT923" si="18093">L923/L932</f>
        <v>#DIV/0!</v>
      </c>
      <c r="BU923" s="123" t="e">
        <f t="shared" ref="BU923" si="18094">M923/M932</f>
        <v>#DIV/0!</v>
      </c>
      <c r="BV923" s="127" t="e">
        <f t="shared" ref="BV923" si="18095">N923/N932</f>
        <v>#DIV/0!</v>
      </c>
      <c r="BW923" s="128" t="e">
        <f t="shared" ref="BW923" si="18096">O923/O932</f>
        <v>#DIV/0!</v>
      </c>
      <c r="BX923" s="123" t="e">
        <f t="shared" ref="BX923" si="18097">P923/P932</f>
        <v>#DIV/0!</v>
      </c>
      <c r="BY923" s="124" t="e">
        <f t="shared" ref="BY923" si="18098">Q923/Q932</f>
        <v>#DIV/0!</v>
      </c>
      <c r="BZ923" s="125" t="e">
        <f t="shared" ref="BZ923" si="18099">R923/R932</f>
        <v>#DIV/0!</v>
      </c>
      <c r="CA923" s="126" t="e">
        <f t="shared" ref="CA923" si="18100">S923/S932</f>
        <v>#DIV/0!</v>
      </c>
      <c r="CB923" s="123" t="e">
        <f t="shared" ref="CB923" si="18101">T923/T932</f>
        <v>#DIV/0!</v>
      </c>
      <c r="CC923" s="124" t="e">
        <f t="shared" ref="CC923" si="18102">U923/U932</f>
        <v>#DIV/0!</v>
      </c>
      <c r="CD923" s="125" t="e">
        <f t="shared" ref="CD923" si="18103">V923/V932</f>
        <v>#DIV/0!</v>
      </c>
      <c r="CE923" s="126" t="e">
        <f t="shared" ref="CE923" si="18104">W923/W932</f>
        <v>#DIV/0!</v>
      </c>
      <c r="CF923" s="123" t="e">
        <f t="shared" ref="CF923" si="18105">X923/X932</f>
        <v>#DIV/0!</v>
      </c>
      <c r="CG923" s="124" t="e">
        <f t="shared" ref="CG923" si="18106">Y923/Y932</f>
        <v>#DIV/0!</v>
      </c>
      <c r="CH923" s="125" t="e">
        <f t="shared" ref="CH923" si="18107">Z923/Z932</f>
        <v>#DIV/0!</v>
      </c>
      <c r="CI923" s="123" t="e">
        <f t="shared" ref="CI923" si="18108">AA923/AA932</f>
        <v>#DIV/0!</v>
      </c>
      <c r="CJ923" s="129" t="e">
        <f t="shared" ref="CJ923" si="18109">AB923/AB932</f>
        <v>#DIV/0!</v>
      </c>
      <c r="CK923" s="130" t="e">
        <f t="shared" ref="CK923" si="18110">AC923/AC932</f>
        <v>#DIV/0!</v>
      </c>
    </row>
    <row r="924" spans="1:89" x14ac:dyDescent="0.25">
      <c r="A924" s="139" t="s">
        <v>32</v>
      </c>
      <c r="B924" s="194"/>
      <c r="C924" s="188"/>
      <c r="D924" s="189"/>
      <c r="E924" s="190"/>
      <c r="F924" s="187"/>
      <c r="G924" s="191"/>
      <c r="H924" s="189"/>
      <c r="I924" s="190"/>
      <c r="J924" s="187"/>
      <c r="K924" s="188"/>
      <c r="L924" s="189"/>
      <c r="M924" s="187"/>
      <c r="N924" s="192"/>
      <c r="O924" s="195"/>
      <c r="P924" s="187"/>
      <c r="Q924" s="188"/>
      <c r="R924" s="189"/>
      <c r="S924" s="190"/>
      <c r="T924" s="187"/>
      <c r="U924" s="191"/>
      <c r="V924" s="189"/>
      <c r="W924" s="196"/>
      <c r="X924" s="187"/>
      <c r="Y924" s="191"/>
      <c r="Z924" s="189"/>
      <c r="AA924" s="187"/>
      <c r="AB924" s="162">
        <f t="shared" si="17669"/>
        <v>0</v>
      </c>
      <c r="AC924" s="165">
        <f t="shared" si="17700"/>
        <v>0</v>
      </c>
      <c r="BI924" s="139" t="s">
        <v>32</v>
      </c>
      <c r="BJ924" s="123" t="e">
        <f>B924/B932</f>
        <v>#DIV/0!</v>
      </c>
      <c r="BK924" s="124" t="e">
        <f t="shared" ref="BK924" si="18111">C924/C932</f>
        <v>#DIV/0!</v>
      </c>
      <c r="BL924" s="125" t="e">
        <f t="shared" ref="BL924" si="18112">D924/D932</f>
        <v>#DIV/0!</v>
      </c>
      <c r="BM924" s="126" t="e">
        <f t="shared" ref="BM924" si="18113">E924/E932</f>
        <v>#DIV/0!</v>
      </c>
      <c r="BN924" s="123" t="e">
        <f t="shared" ref="BN924" si="18114">F924/F932</f>
        <v>#DIV/0!</v>
      </c>
      <c r="BO924" s="124" t="e">
        <f t="shared" ref="BO924" si="18115">G924/G932</f>
        <v>#DIV/0!</v>
      </c>
      <c r="BP924" s="125" t="e">
        <f t="shared" ref="BP924" si="18116">H924/H932</f>
        <v>#DIV/0!</v>
      </c>
      <c r="BQ924" s="126" t="e">
        <f t="shared" ref="BQ924" si="18117">I924/I932</f>
        <v>#DIV/0!</v>
      </c>
      <c r="BR924" s="123" t="e">
        <f t="shared" ref="BR924" si="18118">J924/J932</f>
        <v>#DIV/0!</v>
      </c>
      <c r="BS924" s="124" t="e">
        <f t="shared" ref="BS924" si="18119">K924/K932</f>
        <v>#DIV/0!</v>
      </c>
      <c r="BT924" s="125" t="e">
        <f t="shared" ref="BT924" si="18120">L924/L932</f>
        <v>#DIV/0!</v>
      </c>
      <c r="BU924" s="123" t="e">
        <f t="shared" ref="BU924" si="18121">M924/M932</f>
        <v>#DIV/0!</v>
      </c>
      <c r="BV924" s="127" t="e">
        <f t="shared" ref="BV924" si="18122">N924/N932</f>
        <v>#DIV/0!</v>
      </c>
      <c r="BW924" s="128" t="e">
        <f t="shared" ref="BW924" si="18123">O924/O932</f>
        <v>#DIV/0!</v>
      </c>
      <c r="BX924" s="123" t="e">
        <f t="shared" ref="BX924" si="18124">P924/P932</f>
        <v>#DIV/0!</v>
      </c>
      <c r="BY924" s="124" t="e">
        <f t="shared" ref="BY924" si="18125">Q924/Q932</f>
        <v>#DIV/0!</v>
      </c>
      <c r="BZ924" s="125" t="e">
        <f t="shared" ref="BZ924" si="18126">R924/R932</f>
        <v>#DIV/0!</v>
      </c>
      <c r="CA924" s="126" t="e">
        <f t="shared" ref="CA924" si="18127">S924/S932</f>
        <v>#DIV/0!</v>
      </c>
      <c r="CB924" s="123" t="e">
        <f t="shared" ref="CB924" si="18128">T924/T932</f>
        <v>#DIV/0!</v>
      </c>
      <c r="CC924" s="124" t="e">
        <f t="shared" ref="CC924" si="18129">U924/U932</f>
        <v>#DIV/0!</v>
      </c>
      <c r="CD924" s="125" t="e">
        <f t="shared" ref="CD924" si="18130">V924/V932</f>
        <v>#DIV/0!</v>
      </c>
      <c r="CE924" s="126" t="e">
        <f t="shared" ref="CE924" si="18131">W924/W932</f>
        <v>#DIV/0!</v>
      </c>
      <c r="CF924" s="123" t="e">
        <f t="shared" ref="CF924" si="18132">X924/X932</f>
        <v>#DIV/0!</v>
      </c>
      <c r="CG924" s="124" t="e">
        <f t="shared" ref="CG924" si="18133">Y924/Y932</f>
        <v>#DIV/0!</v>
      </c>
      <c r="CH924" s="125" t="e">
        <f t="shared" ref="CH924" si="18134">Z924/Z932</f>
        <v>#DIV/0!</v>
      </c>
      <c r="CI924" s="123" t="e">
        <f t="shared" ref="CI924" si="18135">AA924/AA932</f>
        <v>#DIV/0!</v>
      </c>
      <c r="CJ924" s="129" t="e">
        <f t="shared" ref="CJ924" si="18136">AB924/AB932</f>
        <v>#DIV/0!</v>
      </c>
      <c r="CK924" s="130" t="e">
        <f t="shared" ref="CK924" si="18137">AC924/AC932</f>
        <v>#DIV/0!</v>
      </c>
    </row>
    <row r="925" spans="1:89" x14ac:dyDescent="0.25">
      <c r="A925" s="131" t="s">
        <v>33</v>
      </c>
      <c r="B925" s="197"/>
      <c r="C925" s="181"/>
      <c r="D925" s="182"/>
      <c r="E925" s="183"/>
      <c r="F925" s="180"/>
      <c r="G925" s="184"/>
      <c r="H925" s="182"/>
      <c r="I925" s="183"/>
      <c r="J925" s="180"/>
      <c r="K925" s="181"/>
      <c r="L925" s="182"/>
      <c r="M925" s="180"/>
      <c r="N925" s="185"/>
      <c r="O925" s="198"/>
      <c r="P925" s="180"/>
      <c r="Q925" s="181"/>
      <c r="R925" s="182"/>
      <c r="S925" s="183"/>
      <c r="T925" s="180"/>
      <c r="U925" s="184"/>
      <c r="V925" s="182"/>
      <c r="W925" s="199"/>
      <c r="X925" s="180"/>
      <c r="Y925" s="184"/>
      <c r="Z925" s="182"/>
      <c r="AA925" s="180"/>
      <c r="AB925" s="162">
        <f t="shared" si="17669"/>
        <v>0</v>
      </c>
      <c r="AC925" s="165">
        <f t="shared" si="17700"/>
        <v>0</v>
      </c>
      <c r="BI925" s="131" t="s">
        <v>33</v>
      </c>
      <c r="BJ925" s="123" t="e">
        <f>B925/B932</f>
        <v>#DIV/0!</v>
      </c>
      <c r="BK925" s="124" t="e">
        <f t="shared" ref="BK925" si="18138">C925/C932</f>
        <v>#DIV/0!</v>
      </c>
      <c r="BL925" s="125" t="e">
        <f t="shared" ref="BL925" si="18139">D925/D932</f>
        <v>#DIV/0!</v>
      </c>
      <c r="BM925" s="126" t="e">
        <f t="shared" ref="BM925" si="18140">E925/E932</f>
        <v>#DIV/0!</v>
      </c>
      <c r="BN925" s="123" t="e">
        <f t="shared" ref="BN925" si="18141">F925/F932</f>
        <v>#DIV/0!</v>
      </c>
      <c r="BO925" s="124" t="e">
        <f t="shared" ref="BO925" si="18142">G925/G932</f>
        <v>#DIV/0!</v>
      </c>
      <c r="BP925" s="125" t="e">
        <f t="shared" ref="BP925" si="18143">H925/H932</f>
        <v>#DIV/0!</v>
      </c>
      <c r="BQ925" s="126" t="e">
        <f t="shared" ref="BQ925" si="18144">I925/I932</f>
        <v>#DIV/0!</v>
      </c>
      <c r="BR925" s="123" t="e">
        <f t="shared" ref="BR925" si="18145">J925/J932</f>
        <v>#DIV/0!</v>
      </c>
      <c r="BS925" s="124" t="e">
        <f t="shared" ref="BS925" si="18146">K925/K932</f>
        <v>#DIV/0!</v>
      </c>
      <c r="BT925" s="125" t="e">
        <f t="shared" ref="BT925" si="18147">L925/L932</f>
        <v>#DIV/0!</v>
      </c>
      <c r="BU925" s="123" t="e">
        <f t="shared" ref="BU925" si="18148">M925/M932</f>
        <v>#DIV/0!</v>
      </c>
      <c r="BV925" s="127" t="e">
        <f t="shared" ref="BV925" si="18149">N925/N932</f>
        <v>#DIV/0!</v>
      </c>
      <c r="BW925" s="128" t="e">
        <f t="shared" ref="BW925" si="18150">O925/O932</f>
        <v>#DIV/0!</v>
      </c>
      <c r="BX925" s="123" t="e">
        <f t="shared" ref="BX925" si="18151">P925/P932</f>
        <v>#DIV/0!</v>
      </c>
      <c r="BY925" s="124" t="e">
        <f t="shared" ref="BY925" si="18152">Q925/Q932</f>
        <v>#DIV/0!</v>
      </c>
      <c r="BZ925" s="125" t="e">
        <f t="shared" ref="BZ925" si="18153">R925/R932</f>
        <v>#DIV/0!</v>
      </c>
      <c r="CA925" s="126" t="e">
        <f t="shared" ref="CA925" si="18154">S925/S932</f>
        <v>#DIV/0!</v>
      </c>
      <c r="CB925" s="123" t="e">
        <f t="shared" ref="CB925" si="18155">T925/T932</f>
        <v>#DIV/0!</v>
      </c>
      <c r="CC925" s="124" t="e">
        <f t="shared" ref="CC925" si="18156">U925/U932</f>
        <v>#DIV/0!</v>
      </c>
      <c r="CD925" s="125" t="e">
        <f t="shared" ref="CD925" si="18157">V925/V932</f>
        <v>#DIV/0!</v>
      </c>
      <c r="CE925" s="126" t="e">
        <f t="shared" ref="CE925" si="18158">W925/W932</f>
        <v>#DIV/0!</v>
      </c>
      <c r="CF925" s="123" t="e">
        <f t="shared" ref="CF925" si="18159">X925/X932</f>
        <v>#DIV/0!</v>
      </c>
      <c r="CG925" s="124" t="e">
        <f t="shared" ref="CG925" si="18160">Y925/Y932</f>
        <v>#DIV/0!</v>
      </c>
      <c r="CH925" s="125" t="e">
        <f t="shared" ref="CH925" si="18161">Z925/Z932</f>
        <v>#DIV/0!</v>
      </c>
      <c r="CI925" s="123" t="e">
        <f t="shared" ref="CI925" si="18162">AA925/AA932</f>
        <v>#DIV/0!</v>
      </c>
      <c r="CJ925" s="129" t="e">
        <f t="shared" ref="CJ925" si="18163">AB925/AB932</f>
        <v>#DIV/0!</v>
      </c>
      <c r="CK925" s="130" t="e">
        <f t="shared" ref="CK925" si="18164">AC925/AC932</f>
        <v>#DIV/0!</v>
      </c>
    </row>
    <row r="926" spans="1:89" x14ac:dyDescent="0.25">
      <c r="A926" s="139" t="s">
        <v>34</v>
      </c>
      <c r="B926" s="194"/>
      <c r="C926" s="188"/>
      <c r="D926" s="189"/>
      <c r="E926" s="190"/>
      <c r="F926" s="187"/>
      <c r="G926" s="191"/>
      <c r="H926" s="189"/>
      <c r="I926" s="190"/>
      <c r="J926" s="187"/>
      <c r="K926" s="188"/>
      <c r="L926" s="189"/>
      <c r="M926" s="187"/>
      <c r="N926" s="192"/>
      <c r="O926" s="195"/>
      <c r="P926" s="187"/>
      <c r="Q926" s="188"/>
      <c r="R926" s="189"/>
      <c r="S926" s="190"/>
      <c r="T926" s="187"/>
      <c r="U926" s="191"/>
      <c r="V926" s="189"/>
      <c r="W926" s="196"/>
      <c r="X926" s="187"/>
      <c r="Y926" s="191"/>
      <c r="Z926" s="189"/>
      <c r="AA926" s="187"/>
      <c r="AB926" s="162">
        <f t="shared" si="17669"/>
        <v>0</v>
      </c>
      <c r="AC926" s="165">
        <f t="shared" si="17700"/>
        <v>0</v>
      </c>
      <c r="BI926" s="139" t="s">
        <v>34</v>
      </c>
      <c r="BJ926" s="123" t="e">
        <f>B926/B932</f>
        <v>#DIV/0!</v>
      </c>
      <c r="BK926" s="124" t="e">
        <f t="shared" ref="BK926" si="18165">C926/C932</f>
        <v>#DIV/0!</v>
      </c>
      <c r="BL926" s="125" t="e">
        <f t="shared" ref="BL926" si="18166">D926/D932</f>
        <v>#DIV/0!</v>
      </c>
      <c r="BM926" s="126" t="e">
        <f t="shared" ref="BM926" si="18167">E926/E932</f>
        <v>#DIV/0!</v>
      </c>
      <c r="BN926" s="123" t="e">
        <f t="shared" ref="BN926" si="18168">F926/F932</f>
        <v>#DIV/0!</v>
      </c>
      <c r="BO926" s="124" t="e">
        <f t="shared" ref="BO926" si="18169">G926/G932</f>
        <v>#DIV/0!</v>
      </c>
      <c r="BP926" s="125" t="e">
        <f t="shared" ref="BP926" si="18170">H926/H932</f>
        <v>#DIV/0!</v>
      </c>
      <c r="BQ926" s="126" t="e">
        <f t="shared" ref="BQ926" si="18171">I926/I932</f>
        <v>#DIV/0!</v>
      </c>
      <c r="BR926" s="123" t="e">
        <f t="shared" ref="BR926" si="18172">J926/J932</f>
        <v>#DIV/0!</v>
      </c>
      <c r="BS926" s="124" t="e">
        <f t="shared" ref="BS926" si="18173">K926/K932</f>
        <v>#DIV/0!</v>
      </c>
      <c r="BT926" s="125" t="e">
        <f t="shared" ref="BT926" si="18174">L926/L932</f>
        <v>#DIV/0!</v>
      </c>
      <c r="BU926" s="123" t="e">
        <f t="shared" ref="BU926" si="18175">M926/M932</f>
        <v>#DIV/0!</v>
      </c>
      <c r="BV926" s="127" t="e">
        <f t="shared" ref="BV926" si="18176">N926/N932</f>
        <v>#DIV/0!</v>
      </c>
      <c r="BW926" s="128" t="e">
        <f t="shared" ref="BW926" si="18177">O926/O932</f>
        <v>#DIV/0!</v>
      </c>
      <c r="BX926" s="123" t="e">
        <f t="shared" ref="BX926" si="18178">P926/P932</f>
        <v>#DIV/0!</v>
      </c>
      <c r="BY926" s="124" t="e">
        <f t="shared" ref="BY926" si="18179">Q926/Q932</f>
        <v>#DIV/0!</v>
      </c>
      <c r="BZ926" s="125" t="e">
        <f t="shared" ref="BZ926" si="18180">R926/R932</f>
        <v>#DIV/0!</v>
      </c>
      <c r="CA926" s="126" t="e">
        <f t="shared" ref="CA926" si="18181">S926/S932</f>
        <v>#DIV/0!</v>
      </c>
      <c r="CB926" s="123" t="e">
        <f t="shared" ref="CB926" si="18182">T926/T932</f>
        <v>#DIV/0!</v>
      </c>
      <c r="CC926" s="124" t="e">
        <f t="shared" ref="CC926" si="18183">U926/U932</f>
        <v>#DIV/0!</v>
      </c>
      <c r="CD926" s="125" t="e">
        <f t="shared" ref="CD926" si="18184">V926/V932</f>
        <v>#DIV/0!</v>
      </c>
      <c r="CE926" s="126" t="e">
        <f t="shared" ref="CE926" si="18185">W926/W932</f>
        <v>#DIV/0!</v>
      </c>
      <c r="CF926" s="123" t="e">
        <f t="shared" ref="CF926" si="18186">X926/X932</f>
        <v>#DIV/0!</v>
      </c>
      <c r="CG926" s="124" t="e">
        <f t="shared" ref="CG926" si="18187">Y926/Y932</f>
        <v>#DIV/0!</v>
      </c>
      <c r="CH926" s="125" t="e">
        <f t="shared" ref="CH926" si="18188">Z926/Z932</f>
        <v>#DIV/0!</v>
      </c>
      <c r="CI926" s="123" t="e">
        <f t="shared" ref="CI926" si="18189">AA926/AA932</f>
        <v>#DIV/0!</v>
      </c>
      <c r="CJ926" s="129" t="e">
        <f t="shared" ref="CJ926" si="18190">AB926/AB932</f>
        <v>#DIV/0!</v>
      </c>
      <c r="CK926" s="130" t="e">
        <f t="shared" ref="CK926" si="18191">AC926/AC932</f>
        <v>#DIV/0!</v>
      </c>
    </row>
    <row r="927" spans="1:89" x14ac:dyDescent="0.25">
      <c r="A927" s="131" t="s">
        <v>35</v>
      </c>
      <c r="B927" s="197"/>
      <c r="C927" s="181"/>
      <c r="D927" s="182"/>
      <c r="E927" s="183"/>
      <c r="F927" s="180"/>
      <c r="G927" s="184"/>
      <c r="H927" s="182"/>
      <c r="I927" s="183"/>
      <c r="J927" s="180"/>
      <c r="K927" s="181"/>
      <c r="L927" s="182"/>
      <c r="M927" s="180"/>
      <c r="N927" s="185"/>
      <c r="O927" s="198"/>
      <c r="P927" s="180"/>
      <c r="Q927" s="181"/>
      <c r="R927" s="182"/>
      <c r="S927" s="183"/>
      <c r="T927" s="180"/>
      <c r="U927" s="184"/>
      <c r="V927" s="182"/>
      <c r="W927" s="199"/>
      <c r="X927" s="180"/>
      <c r="Y927" s="184"/>
      <c r="Z927" s="182"/>
      <c r="AA927" s="180"/>
      <c r="AB927" s="162">
        <f t="shared" si="17669"/>
        <v>0</v>
      </c>
      <c r="AC927" s="165">
        <f t="shared" si="17700"/>
        <v>0</v>
      </c>
      <c r="BI927" s="131" t="s">
        <v>35</v>
      </c>
      <c r="BJ927" s="123" t="e">
        <f>B927/B932</f>
        <v>#DIV/0!</v>
      </c>
      <c r="BK927" s="124" t="e">
        <f t="shared" ref="BK927" si="18192">C927/C932</f>
        <v>#DIV/0!</v>
      </c>
      <c r="BL927" s="125" t="e">
        <f t="shared" ref="BL927" si="18193">D927/D932</f>
        <v>#DIV/0!</v>
      </c>
      <c r="BM927" s="126" t="e">
        <f t="shared" ref="BM927" si="18194">E927/E932</f>
        <v>#DIV/0!</v>
      </c>
      <c r="BN927" s="123" t="e">
        <f t="shared" ref="BN927" si="18195">F927/F932</f>
        <v>#DIV/0!</v>
      </c>
      <c r="BO927" s="124" t="e">
        <f t="shared" ref="BO927" si="18196">G927/G932</f>
        <v>#DIV/0!</v>
      </c>
      <c r="BP927" s="125" t="e">
        <f t="shared" ref="BP927" si="18197">H927/H932</f>
        <v>#DIV/0!</v>
      </c>
      <c r="BQ927" s="126" t="e">
        <f t="shared" ref="BQ927" si="18198">I927/I932</f>
        <v>#DIV/0!</v>
      </c>
      <c r="BR927" s="123" t="e">
        <f t="shared" ref="BR927" si="18199">J927/J932</f>
        <v>#DIV/0!</v>
      </c>
      <c r="BS927" s="124" t="e">
        <f t="shared" ref="BS927" si="18200">K927/K932</f>
        <v>#DIV/0!</v>
      </c>
      <c r="BT927" s="125" t="e">
        <f t="shared" ref="BT927" si="18201">L927/L932</f>
        <v>#DIV/0!</v>
      </c>
      <c r="BU927" s="123" t="e">
        <f t="shared" ref="BU927" si="18202">M927/M932</f>
        <v>#DIV/0!</v>
      </c>
      <c r="BV927" s="127" t="e">
        <f t="shared" ref="BV927" si="18203">N927/N932</f>
        <v>#DIV/0!</v>
      </c>
      <c r="BW927" s="128" t="e">
        <f t="shared" ref="BW927" si="18204">O927/O932</f>
        <v>#DIV/0!</v>
      </c>
      <c r="BX927" s="123" t="e">
        <f t="shared" ref="BX927" si="18205">P927/P932</f>
        <v>#DIV/0!</v>
      </c>
      <c r="BY927" s="124" t="e">
        <f t="shared" ref="BY927" si="18206">Q927/Q932</f>
        <v>#DIV/0!</v>
      </c>
      <c r="BZ927" s="125" t="e">
        <f t="shared" ref="BZ927" si="18207">R927/R932</f>
        <v>#DIV/0!</v>
      </c>
      <c r="CA927" s="126" t="e">
        <f t="shared" ref="CA927" si="18208">S927/S932</f>
        <v>#DIV/0!</v>
      </c>
      <c r="CB927" s="123" t="e">
        <f t="shared" ref="CB927" si="18209">T927/T932</f>
        <v>#DIV/0!</v>
      </c>
      <c r="CC927" s="124" t="e">
        <f t="shared" ref="CC927" si="18210">U927/U932</f>
        <v>#DIV/0!</v>
      </c>
      <c r="CD927" s="125" t="e">
        <f t="shared" ref="CD927" si="18211">V927/V932</f>
        <v>#DIV/0!</v>
      </c>
      <c r="CE927" s="126" t="e">
        <f t="shared" ref="CE927" si="18212">W927/W932</f>
        <v>#DIV/0!</v>
      </c>
      <c r="CF927" s="123" t="e">
        <f t="shared" ref="CF927" si="18213">X927/X932</f>
        <v>#DIV/0!</v>
      </c>
      <c r="CG927" s="124" t="e">
        <f t="shared" ref="CG927" si="18214">Y927/Y932</f>
        <v>#DIV/0!</v>
      </c>
      <c r="CH927" s="125" t="e">
        <f t="shared" ref="CH927" si="18215">Z927/Z932</f>
        <v>#DIV/0!</v>
      </c>
      <c r="CI927" s="123" t="e">
        <f t="shared" ref="CI927" si="18216">AA927/AA932</f>
        <v>#DIV/0!</v>
      </c>
      <c r="CJ927" s="129" t="e">
        <f t="shared" ref="CJ927" si="18217">AB927/AB932</f>
        <v>#DIV/0!</v>
      </c>
      <c r="CK927" s="130" t="e">
        <f t="shared" ref="CK927" si="18218">AC927/AC932</f>
        <v>#DIV/0!</v>
      </c>
    </row>
    <row r="928" spans="1:89" x14ac:dyDescent="0.25">
      <c r="A928" s="139" t="s">
        <v>36</v>
      </c>
      <c r="B928" s="194"/>
      <c r="C928" s="188"/>
      <c r="D928" s="189"/>
      <c r="E928" s="190"/>
      <c r="F928" s="187"/>
      <c r="G928" s="191"/>
      <c r="H928" s="189"/>
      <c r="I928" s="190"/>
      <c r="J928" s="187"/>
      <c r="K928" s="191"/>
      <c r="L928" s="189"/>
      <c r="M928" s="187"/>
      <c r="N928" s="192"/>
      <c r="O928" s="195"/>
      <c r="P928" s="187"/>
      <c r="Q928" s="191"/>
      <c r="R928" s="189"/>
      <c r="S928" s="190"/>
      <c r="T928" s="187"/>
      <c r="U928" s="191"/>
      <c r="V928" s="189"/>
      <c r="W928" s="190"/>
      <c r="X928" s="187"/>
      <c r="Y928" s="191"/>
      <c r="Z928" s="189"/>
      <c r="AA928" s="187"/>
      <c r="AB928" s="162">
        <f t="shared" si="17669"/>
        <v>0</v>
      </c>
      <c r="AC928" s="165">
        <f t="shared" si="17700"/>
        <v>0</v>
      </c>
      <c r="BI928" s="139" t="s">
        <v>36</v>
      </c>
      <c r="BJ928" s="123" t="e">
        <f>B928/B932</f>
        <v>#DIV/0!</v>
      </c>
      <c r="BK928" s="124" t="e">
        <f t="shared" ref="BK928" si="18219">C928/C932</f>
        <v>#DIV/0!</v>
      </c>
      <c r="BL928" s="125" t="e">
        <f t="shared" ref="BL928" si="18220">D928/D932</f>
        <v>#DIV/0!</v>
      </c>
      <c r="BM928" s="126" t="e">
        <f t="shared" ref="BM928" si="18221">E928/E932</f>
        <v>#DIV/0!</v>
      </c>
      <c r="BN928" s="123" t="e">
        <f t="shared" ref="BN928" si="18222">F928/F932</f>
        <v>#DIV/0!</v>
      </c>
      <c r="BO928" s="124" t="e">
        <f t="shared" ref="BO928" si="18223">G928/G932</f>
        <v>#DIV/0!</v>
      </c>
      <c r="BP928" s="125" t="e">
        <f t="shared" ref="BP928" si="18224">H928/H932</f>
        <v>#DIV/0!</v>
      </c>
      <c r="BQ928" s="126" t="e">
        <f t="shared" ref="BQ928" si="18225">I928/I932</f>
        <v>#DIV/0!</v>
      </c>
      <c r="BR928" s="123" t="e">
        <f t="shared" ref="BR928" si="18226">J928/J932</f>
        <v>#DIV/0!</v>
      </c>
      <c r="BS928" s="124" t="e">
        <f t="shared" ref="BS928" si="18227">K928/K932</f>
        <v>#DIV/0!</v>
      </c>
      <c r="BT928" s="125" t="e">
        <f t="shared" ref="BT928" si="18228">L928/L932</f>
        <v>#DIV/0!</v>
      </c>
      <c r="BU928" s="123" t="e">
        <f t="shared" ref="BU928" si="18229">M928/M932</f>
        <v>#DIV/0!</v>
      </c>
      <c r="BV928" s="127" t="e">
        <f t="shared" ref="BV928" si="18230">N928/N932</f>
        <v>#DIV/0!</v>
      </c>
      <c r="BW928" s="128" t="e">
        <f t="shared" ref="BW928" si="18231">O928/O932</f>
        <v>#DIV/0!</v>
      </c>
      <c r="BX928" s="123" t="e">
        <f t="shared" ref="BX928" si="18232">P928/P932</f>
        <v>#DIV/0!</v>
      </c>
      <c r="BY928" s="124" t="e">
        <f t="shared" ref="BY928" si="18233">Q928/Q932</f>
        <v>#DIV/0!</v>
      </c>
      <c r="BZ928" s="125" t="e">
        <f t="shared" ref="BZ928" si="18234">R928/R932</f>
        <v>#DIV/0!</v>
      </c>
      <c r="CA928" s="126" t="e">
        <f t="shared" ref="CA928" si="18235">S928/S932</f>
        <v>#DIV/0!</v>
      </c>
      <c r="CB928" s="123" t="e">
        <f t="shared" ref="CB928" si="18236">T928/T932</f>
        <v>#DIV/0!</v>
      </c>
      <c r="CC928" s="124" t="e">
        <f t="shared" ref="CC928" si="18237">U928/U932</f>
        <v>#DIV/0!</v>
      </c>
      <c r="CD928" s="125" t="e">
        <f t="shared" ref="CD928" si="18238">V928/V932</f>
        <v>#DIV/0!</v>
      </c>
      <c r="CE928" s="126" t="e">
        <f t="shared" ref="CE928" si="18239">W928/W932</f>
        <v>#DIV/0!</v>
      </c>
      <c r="CF928" s="123" t="e">
        <f t="shared" ref="CF928" si="18240">X928/X932</f>
        <v>#DIV/0!</v>
      </c>
      <c r="CG928" s="124" t="e">
        <f t="shared" ref="CG928" si="18241">Y928/Y932</f>
        <v>#DIV/0!</v>
      </c>
      <c r="CH928" s="125" t="e">
        <f t="shared" ref="CH928" si="18242">Z928/Z932</f>
        <v>#DIV/0!</v>
      </c>
      <c r="CI928" s="123" t="e">
        <f t="shared" ref="CI928" si="18243">AA928/AA932</f>
        <v>#DIV/0!</v>
      </c>
      <c r="CJ928" s="129" t="e">
        <f t="shared" ref="CJ928" si="18244">AB928/AB932</f>
        <v>#DIV/0!</v>
      </c>
      <c r="CK928" s="130" t="e">
        <f t="shared" ref="CK928" si="18245">AC928/AC932</f>
        <v>#DIV/0!</v>
      </c>
    </row>
    <row r="929" spans="1:89" x14ac:dyDescent="0.25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2">
        <f t="shared" si="17669"/>
        <v>0</v>
      </c>
      <c r="AC929" s="165">
        <f t="shared" si="17700"/>
        <v>0</v>
      </c>
      <c r="BI929" s="131" t="s">
        <v>37</v>
      </c>
      <c r="BJ929" s="123" t="e">
        <f>B929/B932</f>
        <v>#DIV/0!</v>
      </c>
      <c r="BK929" s="124" t="e">
        <f t="shared" ref="BK929" si="18246">C929/C932</f>
        <v>#DIV/0!</v>
      </c>
      <c r="BL929" s="125" t="e">
        <f t="shared" ref="BL929" si="18247">D929/D932</f>
        <v>#DIV/0!</v>
      </c>
      <c r="BM929" s="126" t="e">
        <f t="shared" ref="BM929" si="18248">E929/E932</f>
        <v>#DIV/0!</v>
      </c>
      <c r="BN929" s="123" t="e">
        <f t="shared" ref="BN929" si="18249">F929/F932</f>
        <v>#DIV/0!</v>
      </c>
      <c r="BO929" s="124" t="e">
        <f t="shared" ref="BO929" si="18250">G929/G932</f>
        <v>#DIV/0!</v>
      </c>
      <c r="BP929" s="125" t="e">
        <f t="shared" ref="BP929" si="18251">H929/H932</f>
        <v>#DIV/0!</v>
      </c>
      <c r="BQ929" s="126" t="e">
        <f t="shared" ref="BQ929" si="18252">I929/I932</f>
        <v>#DIV/0!</v>
      </c>
      <c r="BR929" s="123" t="e">
        <f t="shared" ref="BR929" si="18253">J929/J932</f>
        <v>#DIV/0!</v>
      </c>
      <c r="BS929" s="124" t="e">
        <f t="shared" ref="BS929" si="18254">K929/K932</f>
        <v>#DIV/0!</v>
      </c>
      <c r="BT929" s="125" t="e">
        <f t="shared" ref="BT929" si="18255">L929/L932</f>
        <v>#DIV/0!</v>
      </c>
      <c r="BU929" s="123" t="e">
        <f t="shared" ref="BU929" si="18256">M929/M932</f>
        <v>#DIV/0!</v>
      </c>
      <c r="BV929" s="127" t="e">
        <f t="shared" ref="BV929" si="18257">N929/N932</f>
        <v>#DIV/0!</v>
      </c>
      <c r="BW929" s="128" t="e">
        <f t="shared" ref="BW929" si="18258">O929/O932</f>
        <v>#DIV/0!</v>
      </c>
      <c r="BX929" s="123" t="e">
        <f t="shared" ref="BX929" si="18259">P929/P932</f>
        <v>#DIV/0!</v>
      </c>
      <c r="BY929" s="124" t="e">
        <f t="shared" ref="BY929" si="18260">Q929/Q932</f>
        <v>#DIV/0!</v>
      </c>
      <c r="BZ929" s="125" t="e">
        <f t="shared" ref="BZ929" si="18261">R929/R932</f>
        <v>#DIV/0!</v>
      </c>
      <c r="CA929" s="126" t="e">
        <f t="shared" ref="CA929" si="18262">S929/S932</f>
        <v>#DIV/0!</v>
      </c>
      <c r="CB929" s="123" t="e">
        <f t="shared" ref="CB929" si="18263">T929/T932</f>
        <v>#DIV/0!</v>
      </c>
      <c r="CC929" s="124" t="e">
        <f t="shared" ref="CC929" si="18264">U929/U932</f>
        <v>#DIV/0!</v>
      </c>
      <c r="CD929" s="125" t="e">
        <f t="shared" ref="CD929" si="18265">V929/V932</f>
        <v>#DIV/0!</v>
      </c>
      <c r="CE929" s="126" t="e">
        <f t="shared" ref="CE929" si="18266">W929/W932</f>
        <v>#DIV/0!</v>
      </c>
      <c r="CF929" s="123" t="e">
        <f t="shared" ref="CF929" si="18267">X929/X932</f>
        <v>#DIV/0!</v>
      </c>
      <c r="CG929" s="124" t="e">
        <f t="shared" ref="CG929" si="18268">Y929/Y932</f>
        <v>#DIV/0!</v>
      </c>
      <c r="CH929" s="125" t="e">
        <f t="shared" ref="CH929" si="18269">Z929/Z932</f>
        <v>#DIV/0!</v>
      </c>
      <c r="CI929" s="123" t="e">
        <f t="shared" ref="CI929" si="18270">AA929/AA932</f>
        <v>#DIV/0!</v>
      </c>
      <c r="CJ929" s="129" t="e">
        <f t="shared" ref="CJ929" si="18271">AB929/AB932</f>
        <v>#DIV/0!</v>
      </c>
      <c r="CK929" s="130" t="e">
        <f t="shared" ref="CK929" si="18272">AC929/AC932</f>
        <v>#DIV/0!</v>
      </c>
    </row>
    <row r="930" spans="1:89" x14ac:dyDescent="0.25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2">
        <f t="shared" si="17669"/>
        <v>0</v>
      </c>
      <c r="AC930" s="165">
        <f t="shared" si="17700"/>
        <v>0</v>
      </c>
      <c r="BI930" s="139" t="s">
        <v>38</v>
      </c>
      <c r="BJ930" s="123" t="e">
        <f>B930/B932</f>
        <v>#DIV/0!</v>
      </c>
      <c r="BK930" s="124" t="e">
        <f t="shared" ref="BK930" si="18273">C930/C932</f>
        <v>#DIV/0!</v>
      </c>
      <c r="BL930" s="125" t="e">
        <f t="shared" ref="BL930" si="18274">D930/D932</f>
        <v>#DIV/0!</v>
      </c>
      <c r="BM930" s="126" t="e">
        <f t="shared" ref="BM930" si="18275">E930/E932</f>
        <v>#DIV/0!</v>
      </c>
      <c r="BN930" s="123" t="e">
        <f t="shared" ref="BN930" si="18276">F930/F932</f>
        <v>#DIV/0!</v>
      </c>
      <c r="BO930" s="124" t="e">
        <f t="shared" ref="BO930" si="18277">G930/G932</f>
        <v>#DIV/0!</v>
      </c>
      <c r="BP930" s="125" t="e">
        <f t="shared" ref="BP930" si="18278">H930/H932</f>
        <v>#DIV/0!</v>
      </c>
      <c r="BQ930" s="126" t="e">
        <f t="shared" ref="BQ930" si="18279">I930/I932</f>
        <v>#DIV/0!</v>
      </c>
      <c r="BR930" s="123" t="e">
        <f t="shared" ref="BR930" si="18280">J930/J932</f>
        <v>#DIV/0!</v>
      </c>
      <c r="BS930" s="124" t="e">
        <f t="shared" ref="BS930" si="18281">K930/K932</f>
        <v>#DIV/0!</v>
      </c>
      <c r="BT930" s="125" t="e">
        <f t="shared" ref="BT930" si="18282">L930/L932</f>
        <v>#DIV/0!</v>
      </c>
      <c r="BU930" s="123" t="e">
        <f t="shared" ref="BU930" si="18283">M930/M932</f>
        <v>#DIV/0!</v>
      </c>
      <c r="BV930" s="127" t="e">
        <f t="shared" ref="BV930" si="18284">N930/N932</f>
        <v>#DIV/0!</v>
      </c>
      <c r="BW930" s="128" t="e">
        <f t="shared" ref="BW930" si="18285">O930/O932</f>
        <v>#DIV/0!</v>
      </c>
      <c r="BX930" s="123" t="e">
        <f t="shared" ref="BX930" si="18286">P930/P932</f>
        <v>#DIV/0!</v>
      </c>
      <c r="BY930" s="124" t="e">
        <f t="shared" ref="BY930" si="18287">Q930/Q932</f>
        <v>#DIV/0!</v>
      </c>
      <c r="BZ930" s="125" t="e">
        <f t="shared" ref="BZ930" si="18288">R930/R932</f>
        <v>#DIV/0!</v>
      </c>
      <c r="CA930" s="126" t="e">
        <f t="shared" ref="CA930" si="18289">S930/S932</f>
        <v>#DIV/0!</v>
      </c>
      <c r="CB930" s="123" t="e">
        <f t="shared" ref="CB930" si="18290">T930/T932</f>
        <v>#DIV/0!</v>
      </c>
      <c r="CC930" s="124" t="e">
        <f t="shared" ref="CC930" si="18291">U930/U932</f>
        <v>#DIV/0!</v>
      </c>
      <c r="CD930" s="125" t="e">
        <f t="shared" ref="CD930" si="18292">V930/V932</f>
        <v>#DIV/0!</v>
      </c>
      <c r="CE930" s="126" t="e">
        <f t="shared" ref="CE930" si="18293">W930/W932</f>
        <v>#DIV/0!</v>
      </c>
      <c r="CF930" s="123" t="e">
        <f t="shared" ref="CF930" si="18294">X930/X932</f>
        <v>#DIV/0!</v>
      </c>
      <c r="CG930" s="124" t="e">
        <f t="shared" ref="CG930" si="18295">Y930/Y932</f>
        <v>#DIV/0!</v>
      </c>
      <c r="CH930" s="125" t="e">
        <f t="shared" ref="CH930" si="18296">Z930/Z932</f>
        <v>#DIV/0!</v>
      </c>
      <c r="CI930" s="123" t="e">
        <f t="shared" ref="CI930" si="18297">AA930/AA932</f>
        <v>#DIV/0!</v>
      </c>
      <c r="CJ930" s="129" t="e">
        <f t="shared" ref="CJ930" si="18298">AB930/AB932</f>
        <v>#DIV/0!</v>
      </c>
      <c r="CK930" s="130" t="e">
        <f t="shared" ref="CK930" si="18299">AC930/AC932</f>
        <v>#DIV/0!</v>
      </c>
    </row>
    <row r="931" spans="1:89" ht="13.8" thickBot="1" x14ac:dyDescent="0.3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2">
        <f t="shared" si="17669"/>
        <v>0</v>
      </c>
      <c r="AC931" s="165">
        <f t="shared" si="17700"/>
        <v>0</v>
      </c>
      <c r="BI931" s="131" t="s">
        <v>39</v>
      </c>
      <c r="BJ931" s="123" t="e">
        <f>B931/B932</f>
        <v>#DIV/0!</v>
      </c>
      <c r="BK931" s="124" t="e">
        <f t="shared" ref="BK931" si="18300">C931/C932</f>
        <v>#DIV/0!</v>
      </c>
      <c r="BL931" s="125" t="e">
        <f t="shared" ref="BL931" si="18301">D931/D932</f>
        <v>#DIV/0!</v>
      </c>
      <c r="BM931" s="126" t="e">
        <f t="shared" ref="BM931" si="18302">E931/E932</f>
        <v>#DIV/0!</v>
      </c>
      <c r="BN931" s="123" t="e">
        <f t="shared" ref="BN931" si="18303">F931/F932</f>
        <v>#DIV/0!</v>
      </c>
      <c r="BO931" s="124" t="e">
        <f t="shared" ref="BO931" si="18304">G931/G932</f>
        <v>#DIV/0!</v>
      </c>
      <c r="BP931" s="125" t="e">
        <f t="shared" ref="BP931" si="18305">H931/H932</f>
        <v>#DIV/0!</v>
      </c>
      <c r="BQ931" s="126" t="e">
        <f t="shared" ref="BQ931" si="18306">I931/I932</f>
        <v>#DIV/0!</v>
      </c>
      <c r="BR931" s="123" t="e">
        <f t="shared" ref="BR931" si="18307">J931/J932</f>
        <v>#DIV/0!</v>
      </c>
      <c r="BS931" s="124" t="e">
        <f t="shared" ref="BS931" si="18308">K931/K932</f>
        <v>#DIV/0!</v>
      </c>
      <c r="BT931" s="125" t="e">
        <f t="shared" ref="BT931" si="18309">L931/L932</f>
        <v>#DIV/0!</v>
      </c>
      <c r="BU931" s="123" t="e">
        <f t="shared" ref="BU931" si="18310">M931/M932</f>
        <v>#DIV/0!</v>
      </c>
      <c r="BV931" s="127" t="e">
        <f t="shared" ref="BV931" si="18311">N931/N932</f>
        <v>#DIV/0!</v>
      </c>
      <c r="BW931" s="128" t="e">
        <f t="shared" ref="BW931" si="18312">O931/O932</f>
        <v>#DIV/0!</v>
      </c>
      <c r="BX931" s="123" t="e">
        <f t="shared" ref="BX931" si="18313">P931/P932</f>
        <v>#DIV/0!</v>
      </c>
      <c r="BY931" s="124" t="e">
        <f t="shared" ref="BY931" si="18314">Q931/Q932</f>
        <v>#DIV/0!</v>
      </c>
      <c r="BZ931" s="125" t="e">
        <f t="shared" ref="BZ931" si="18315">R931/R932</f>
        <v>#DIV/0!</v>
      </c>
      <c r="CA931" s="126" t="e">
        <f t="shared" ref="CA931" si="18316">S931/S932</f>
        <v>#DIV/0!</v>
      </c>
      <c r="CB931" s="123" t="e">
        <f t="shared" ref="CB931" si="18317">T931/T932</f>
        <v>#DIV/0!</v>
      </c>
      <c r="CC931" s="124" t="e">
        <f t="shared" ref="CC931" si="18318">U931/U932</f>
        <v>#DIV/0!</v>
      </c>
      <c r="CD931" s="125" t="e">
        <f t="shared" ref="CD931" si="18319">V931/V932</f>
        <v>#DIV/0!</v>
      </c>
      <c r="CE931" s="126" t="e">
        <f t="shared" ref="CE931" si="18320">W931/W932</f>
        <v>#DIV/0!</v>
      </c>
      <c r="CF931" s="123" t="e">
        <f t="shared" ref="CF931" si="18321">X931/X932</f>
        <v>#DIV/0!</v>
      </c>
      <c r="CG931" s="124" t="e">
        <f t="shared" ref="CG931" si="18322">Y931/Y932</f>
        <v>#DIV/0!</v>
      </c>
      <c r="CH931" s="125" t="e">
        <f t="shared" ref="CH931" si="18323">Z931/Z932</f>
        <v>#DIV/0!</v>
      </c>
      <c r="CI931" s="123" t="e">
        <f t="shared" ref="CI931" si="18324">AA931/AA932</f>
        <v>#DIV/0!</v>
      </c>
      <c r="CJ931" s="129" t="e">
        <f t="shared" ref="CJ931" si="18325">AB931/AB932</f>
        <v>#DIV/0!</v>
      </c>
      <c r="CK931" s="130" t="e">
        <f t="shared" ref="CK931" si="18326">AC931/AC932</f>
        <v>#DIV/0!</v>
      </c>
    </row>
    <row r="932" spans="1:89" ht="14.4" thickTop="1" thickBot="1" x14ac:dyDescent="0.3">
      <c r="A932" s="251" t="s">
        <v>13</v>
      </c>
      <c r="B932" s="14">
        <f t="shared" ref="B932:AA932" si="18327">SUM(B909:B931)</f>
        <v>0</v>
      </c>
      <c r="C932" s="1">
        <f t="shared" si="18327"/>
        <v>0</v>
      </c>
      <c r="D932" s="14">
        <f t="shared" si="18327"/>
        <v>0</v>
      </c>
      <c r="E932" s="1">
        <f t="shared" si="18327"/>
        <v>0</v>
      </c>
      <c r="F932" s="14">
        <f t="shared" si="18327"/>
        <v>0</v>
      </c>
      <c r="G932" s="1">
        <f t="shared" si="18327"/>
        <v>0</v>
      </c>
      <c r="H932" s="14">
        <f t="shared" si="18327"/>
        <v>0</v>
      </c>
      <c r="I932" s="1">
        <f t="shared" si="18327"/>
        <v>0</v>
      </c>
      <c r="J932" s="14">
        <f t="shared" si="18327"/>
        <v>0</v>
      </c>
      <c r="K932" s="1">
        <f t="shared" si="18327"/>
        <v>0</v>
      </c>
      <c r="L932" s="14">
        <f t="shared" si="18327"/>
        <v>0</v>
      </c>
      <c r="M932" s="1">
        <f t="shared" si="18327"/>
        <v>0</v>
      </c>
      <c r="N932" s="14">
        <f t="shared" si="18327"/>
        <v>0</v>
      </c>
      <c r="O932" s="1">
        <f t="shared" si="18327"/>
        <v>0</v>
      </c>
      <c r="P932" s="14">
        <f t="shared" si="18327"/>
        <v>0</v>
      </c>
      <c r="Q932" s="1">
        <f t="shared" si="18327"/>
        <v>0</v>
      </c>
      <c r="R932" s="14">
        <f t="shared" si="18327"/>
        <v>0</v>
      </c>
      <c r="S932" s="1">
        <f t="shared" si="18327"/>
        <v>0</v>
      </c>
      <c r="T932" s="14">
        <f t="shared" si="18327"/>
        <v>0</v>
      </c>
      <c r="U932" s="1">
        <f t="shared" si="18327"/>
        <v>0</v>
      </c>
      <c r="V932" s="14">
        <f t="shared" si="18327"/>
        <v>0</v>
      </c>
      <c r="W932" s="1">
        <f t="shared" si="18327"/>
        <v>0</v>
      </c>
      <c r="X932" s="14">
        <f t="shared" si="18327"/>
        <v>0</v>
      </c>
      <c r="Y932" s="1">
        <f t="shared" si="18327"/>
        <v>0</v>
      </c>
      <c r="Z932" s="14">
        <f t="shared" si="18327"/>
        <v>0</v>
      </c>
      <c r="AA932" s="1">
        <f t="shared" si="18327"/>
        <v>0</v>
      </c>
      <c r="AB932" s="166">
        <f t="shared" ref="AB932:AC932" si="18328">SUM(AB908:AB931)</f>
        <v>0</v>
      </c>
      <c r="AC932" s="167">
        <f t="shared" si="18328"/>
        <v>0</v>
      </c>
      <c r="BI932" s="251" t="s">
        <v>13</v>
      </c>
      <c r="BJ932" s="147" t="e">
        <f>SUM(BJ908:BJ931)</f>
        <v>#DIV/0!</v>
      </c>
      <c r="BK932" s="148" t="e">
        <f t="shared" ref="BK932:CK932" si="18329">SUM(BK908:BK931)</f>
        <v>#DIV/0!</v>
      </c>
      <c r="BL932" s="147" t="e">
        <f t="shared" si="18329"/>
        <v>#DIV/0!</v>
      </c>
      <c r="BM932" s="148" t="e">
        <f t="shared" si="18329"/>
        <v>#DIV/0!</v>
      </c>
      <c r="BN932" s="147" t="e">
        <f t="shared" si="18329"/>
        <v>#DIV/0!</v>
      </c>
      <c r="BO932" s="148" t="e">
        <f t="shared" si="18329"/>
        <v>#DIV/0!</v>
      </c>
      <c r="BP932" s="147" t="e">
        <f t="shared" si="18329"/>
        <v>#DIV/0!</v>
      </c>
      <c r="BQ932" s="148" t="e">
        <f t="shared" si="18329"/>
        <v>#DIV/0!</v>
      </c>
      <c r="BR932" s="147" t="e">
        <f t="shared" si="18329"/>
        <v>#DIV/0!</v>
      </c>
      <c r="BS932" s="148" t="e">
        <f t="shared" si="18329"/>
        <v>#DIV/0!</v>
      </c>
      <c r="BT932" s="147" t="e">
        <f t="shared" si="18329"/>
        <v>#DIV/0!</v>
      </c>
      <c r="BU932" s="148" t="e">
        <f t="shared" si="18329"/>
        <v>#DIV/0!</v>
      </c>
      <c r="BV932" s="147" t="e">
        <f t="shared" si="18329"/>
        <v>#DIV/0!</v>
      </c>
      <c r="BW932" s="148" t="e">
        <f t="shared" si="18329"/>
        <v>#DIV/0!</v>
      </c>
      <c r="BX932" s="147" t="e">
        <f t="shared" si="18329"/>
        <v>#DIV/0!</v>
      </c>
      <c r="BY932" s="148" t="e">
        <f t="shared" si="18329"/>
        <v>#DIV/0!</v>
      </c>
      <c r="BZ932" s="147" t="e">
        <f t="shared" si="18329"/>
        <v>#DIV/0!</v>
      </c>
      <c r="CA932" s="148" t="e">
        <f t="shared" si="18329"/>
        <v>#DIV/0!</v>
      </c>
      <c r="CB932" s="147" t="e">
        <f t="shared" si="18329"/>
        <v>#DIV/0!</v>
      </c>
      <c r="CC932" s="148" t="e">
        <f t="shared" si="18329"/>
        <v>#DIV/0!</v>
      </c>
      <c r="CD932" s="147" t="e">
        <f t="shared" si="18329"/>
        <v>#DIV/0!</v>
      </c>
      <c r="CE932" s="148" t="e">
        <f t="shared" si="18329"/>
        <v>#DIV/0!</v>
      </c>
      <c r="CF932" s="147" t="e">
        <f t="shared" si="18329"/>
        <v>#DIV/0!</v>
      </c>
      <c r="CG932" s="148" t="e">
        <f t="shared" si="18329"/>
        <v>#DIV/0!</v>
      </c>
      <c r="CH932" s="147" t="e">
        <f t="shared" si="18329"/>
        <v>#DIV/0!</v>
      </c>
      <c r="CI932" s="148" t="e">
        <f t="shared" si="18329"/>
        <v>#DIV/0!</v>
      </c>
      <c r="CJ932" s="147" t="e">
        <f t="shared" si="18329"/>
        <v>#DIV/0!</v>
      </c>
      <c r="CK932" s="148" t="e">
        <f t="shared" si="18329"/>
        <v>#DIV/0!</v>
      </c>
    </row>
    <row r="933" spans="1:89" ht="13.8" thickTop="1" x14ac:dyDescent="0.25">
      <c r="A933" s="178"/>
    </row>
    <row r="935" spans="1:89" x14ac:dyDescent="0.25">
      <c r="A935" s="299">
        <f>+A904+1</f>
        <v>45261</v>
      </c>
      <c r="B935" s="299"/>
      <c r="C935" s="299"/>
      <c r="D935" s="299"/>
      <c r="AE935"/>
      <c r="BI935" s="298">
        <f>+BI873+2</f>
        <v>45261</v>
      </c>
      <c r="BJ935" s="298"/>
      <c r="BK935" s="298"/>
      <c r="BL935" s="298"/>
    </row>
    <row r="936" spans="1:89" ht="13.8" thickBot="1" x14ac:dyDescent="0.3">
      <c r="AE936" t="s">
        <v>84</v>
      </c>
    </row>
    <row r="937" spans="1:89" ht="14.4" thickTop="1" thickBot="1" x14ac:dyDescent="0.3">
      <c r="A937" s="290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0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0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35">
      <c r="A938" s="291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68" t="s">
        <v>14</v>
      </c>
      <c r="AC938" s="169" t="s">
        <v>15</v>
      </c>
      <c r="AE938" s="291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68" t="s">
        <v>14</v>
      </c>
      <c r="BG938" s="169" t="s">
        <v>15</v>
      </c>
      <c r="BI938" s="291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8" thickTop="1" x14ac:dyDescent="0.25">
      <c r="A939" s="119" t="s">
        <v>16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1"/>
      <c r="AA939" s="176"/>
      <c r="AB939" s="162">
        <f t="shared" ref="AB939:AB962" si="18330">B939+D939+F939+H939+J939+L939+N939+P939+R939+T939+V939+X939+Z939</f>
        <v>0</v>
      </c>
      <c r="AC939" s="163">
        <f>C939+E939+G939+I939+K939+M939+O939+Q939+S939+U939+W939+Y939+AA939</f>
        <v>0</v>
      </c>
      <c r="AE939" s="254" t="str">
        <f>$AE$9</f>
        <v>07:00 - 07:59</v>
      </c>
      <c r="AF939" s="120">
        <f t="shared" ref="AF939:AO941" si="18331">SUMIF($A$9:$A$32,$AE939,B$939:B$962)</f>
        <v>0</v>
      </c>
      <c r="AG939" s="177">
        <f t="shared" si="18331"/>
        <v>0</v>
      </c>
      <c r="AH939" s="121">
        <f t="shared" si="18331"/>
        <v>0</v>
      </c>
      <c r="AI939" s="172">
        <f t="shared" si="18331"/>
        <v>0</v>
      </c>
      <c r="AJ939" s="120">
        <f t="shared" si="18331"/>
        <v>0</v>
      </c>
      <c r="AK939" s="122">
        <f t="shared" si="18331"/>
        <v>0</v>
      </c>
      <c r="AL939" s="121">
        <f t="shared" si="18331"/>
        <v>0</v>
      </c>
      <c r="AM939" s="172">
        <f t="shared" si="18331"/>
        <v>0</v>
      </c>
      <c r="AN939" s="120">
        <f t="shared" si="18331"/>
        <v>0</v>
      </c>
      <c r="AO939" s="122">
        <f t="shared" si="18331"/>
        <v>0</v>
      </c>
      <c r="AP939" s="121">
        <f t="shared" ref="AP939:AY941" si="18332">SUMIF($A$9:$A$32,$AE939,L$939:L$962)</f>
        <v>0</v>
      </c>
      <c r="AQ939" s="120">
        <f t="shared" si="18332"/>
        <v>0</v>
      </c>
      <c r="AR939" s="171">
        <f t="shared" si="18332"/>
        <v>0</v>
      </c>
      <c r="AS939" s="173">
        <f t="shared" si="18332"/>
        <v>0</v>
      </c>
      <c r="AT939" s="120">
        <f t="shared" si="18332"/>
        <v>0</v>
      </c>
      <c r="AU939" s="122">
        <f t="shared" si="18332"/>
        <v>0</v>
      </c>
      <c r="AV939" s="121">
        <f t="shared" si="18332"/>
        <v>0</v>
      </c>
      <c r="AW939" s="172">
        <f t="shared" si="18332"/>
        <v>0</v>
      </c>
      <c r="AX939" s="120">
        <f t="shared" si="18332"/>
        <v>0</v>
      </c>
      <c r="AY939" s="122">
        <f t="shared" si="18332"/>
        <v>0</v>
      </c>
      <c r="AZ939" s="121">
        <f t="shared" ref="AZ939:BE941" si="18333">SUMIF($A$9:$A$32,$AE939,V$939:V$962)</f>
        <v>0</v>
      </c>
      <c r="BA939" s="172">
        <f t="shared" si="18333"/>
        <v>0</v>
      </c>
      <c r="BB939" s="120">
        <f t="shared" si="18333"/>
        <v>0</v>
      </c>
      <c r="BC939" s="122">
        <f t="shared" si="18333"/>
        <v>0</v>
      </c>
      <c r="BD939" s="21">
        <f t="shared" si="18333"/>
        <v>0</v>
      </c>
      <c r="BE939" s="176">
        <f t="shared" si="18333"/>
        <v>0</v>
      </c>
      <c r="BF939" s="162">
        <f t="shared" ref="BF939:BG941" si="18334">SUMIF($A$9:$A$32,$AE939,AB$908:AB$931)</f>
        <v>0</v>
      </c>
      <c r="BG939" s="163">
        <f t="shared" si="18334"/>
        <v>0</v>
      </c>
      <c r="BI939" s="119" t="s">
        <v>16</v>
      </c>
      <c r="BJ939" s="123" t="e">
        <f>B939/B963</f>
        <v>#DIV/0!</v>
      </c>
      <c r="BK939" s="124" t="e">
        <f t="shared" ref="BK939" si="18335">C939/C963</f>
        <v>#DIV/0!</v>
      </c>
      <c r="BL939" s="125" t="e">
        <f t="shared" ref="BL939" si="18336">D939/D963</f>
        <v>#DIV/0!</v>
      </c>
      <c r="BM939" s="126" t="e">
        <f t="shared" ref="BM939" si="18337">E939/E963</f>
        <v>#DIV/0!</v>
      </c>
      <c r="BN939" s="123" t="e">
        <f t="shared" ref="BN939" si="18338">F939/F963</f>
        <v>#DIV/0!</v>
      </c>
      <c r="BO939" s="124" t="e">
        <f t="shared" ref="BO939" si="18339">G939/G963</f>
        <v>#DIV/0!</v>
      </c>
      <c r="BP939" s="125" t="e">
        <f t="shared" ref="BP939" si="18340">H939/H963</f>
        <v>#DIV/0!</v>
      </c>
      <c r="BQ939" s="126" t="e">
        <f t="shared" ref="BQ939" si="18341">I939/I963</f>
        <v>#DIV/0!</v>
      </c>
      <c r="BR939" s="123" t="e">
        <f t="shared" ref="BR939" si="18342">J939/J963</f>
        <v>#DIV/0!</v>
      </c>
      <c r="BS939" s="124" t="e">
        <f t="shared" ref="BS939" si="18343">K939/K963</f>
        <v>#DIV/0!</v>
      </c>
      <c r="BT939" s="125" t="e">
        <f t="shared" ref="BT939" si="18344">L939/L963</f>
        <v>#DIV/0!</v>
      </c>
      <c r="BU939" s="123" t="e">
        <f t="shared" ref="BU939" si="18345">M939/M963</f>
        <v>#DIV/0!</v>
      </c>
      <c r="BV939" s="127" t="e">
        <f t="shared" ref="BV939" si="18346">N939/N963</f>
        <v>#DIV/0!</v>
      </c>
      <c r="BW939" s="128" t="e">
        <f t="shared" ref="BW939" si="18347">O939/O963</f>
        <v>#DIV/0!</v>
      </c>
      <c r="BX939" s="123" t="e">
        <f t="shared" ref="BX939" si="18348">P939/P963</f>
        <v>#DIV/0!</v>
      </c>
      <c r="BY939" s="124" t="e">
        <f t="shared" ref="BY939" si="18349">Q939/Q963</f>
        <v>#DIV/0!</v>
      </c>
      <c r="BZ939" s="125" t="e">
        <f t="shared" ref="BZ939" si="18350">R939/R963</f>
        <v>#DIV/0!</v>
      </c>
      <c r="CA939" s="126" t="e">
        <f t="shared" ref="CA939" si="18351">S939/S963</f>
        <v>#DIV/0!</v>
      </c>
      <c r="CB939" s="123" t="e">
        <f t="shared" ref="CB939" si="18352">T939/T963</f>
        <v>#DIV/0!</v>
      </c>
      <c r="CC939" s="124" t="e">
        <f t="shared" ref="CC939" si="18353">U939/U963</f>
        <v>#DIV/0!</v>
      </c>
      <c r="CD939" s="125" t="e">
        <f t="shared" ref="CD939" si="18354">V939/V963</f>
        <v>#DIV/0!</v>
      </c>
      <c r="CE939" s="126" t="e">
        <f t="shared" ref="CE939" si="18355">W939/W963</f>
        <v>#DIV/0!</v>
      </c>
      <c r="CF939" s="123" t="e">
        <f t="shared" ref="CF939" si="18356">X939/X963</f>
        <v>#DIV/0!</v>
      </c>
      <c r="CG939" s="124" t="e">
        <f t="shared" ref="CG939" si="18357">Y939/Y963</f>
        <v>#DIV/0!</v>
      </c>
      <c r="CH939" s="125" t="e">
        <f t="shared" ref="CH939" si="18358">Z939/Z963</f>
        <v>#DIV/0!</v>
      </c>
      <c r="CI939" s="123" t="e">
        <f t="shared" ref="CI939" si="18359">AA939/AA963</f>
        <v>#DIV/0!</v>
      </c>
      <c r="CJ939" s="129" t="e">
        <f t="shared" ref="CJ939" si="18360">AB939/AB963</f>
        <v>#DIV/0!</v>
      </c>
      <c r="CK939" s="130" t="e">
        <f t="shared" ref="CK939" si="18361">AC939/AC963</f>
        <v>#DIV/0!</v>
      </c>
    </row>
    <row r="940" spans="1:89" x14ac:dyDescent="0.25">
      <c r="A940" s="131" t="s">
        <v>17</v>
      </c>
      <c r="B940" s="180"/>
      <c r="C940" s="181"/>
      <c r="D940" s="182"/>
      <c r="E940" s="183"/>
      <c r="F940" s="180"/>
      <c r="G940" s="184"/>
      <c r="H940" s="182"/>
      <c r="I940" s="183"/>
      <c r="J940" s="180"/>
      <c r="K940" s="184"/>
      <c r="L940" s="182"/>
      <c r="M940" s="180"/>
      <c r="N940" s="185"/>
      <c r="O940" s="186"/>
      <c r="P940" s="180"/>
      <c r="Q940" s="184"/>
      <c r="R940" s="182"/>
      <c r="S940" s="183"/>
      <c r="T940" s="180"/>
      <c r="U940" s="184"/>
      <c r="V940" s="182"/>
      <c r="W940" s="183"/>
      <c r="X940" s="180"/>
      <c r="Y940" s="184"/>
      <c r="Z940" s="182"/>
      <c r="AA940" s="180"/>
      <c r="AB940" s="162">
        <f t="shared" si="18330"/>
        <v>0</v>
      </c>
      <c r="AC940" s="165">
        <f t="shared" ref="AC940:AC962" si="18362">SUM(C940,E940,G940,I940,K940,M940,O940,Q940,S940,U940,W940,Y940,AA940)</f>
        <v>0</v>
      </c>
      <c r="AE940" s="256" t="str">
        <f>$AE$10</f>
        <v>08:00 - 08:59</v>
      </c>
      <c r="AF940" s="120">
        <f t="shared" si="18331"/>
        <v>0</v>
      </c>
      <c r="AG940" s="181">
        <f t="shared" si="18331"/>
        <v>0</v>
      </c>
      <c r="AH940" s="182">
        <f t="shared" si="18331"/>
        <v>0</v>
      </c>
      <c r="AI940" s="183">
        <f t="shared" si="18331"/>
        <v>0</v>
      </c>
      <c r="AJ940" s="180">
        <f t="shared" si="18331"/>
        <v>0</v>
      </c>
      <c r="AK940" s="184">
        <f t="shared" si="18331"/>
        <v>0</v>
      </c>
      <c r="AL940" s="182">
        <f t="shared" si="18331"/>
        <v>0</v>
      </c>
      <c r="AM940" s="183">
        <f t="shared" si="18331"/>
        <v>0</v>
      </c>
      <c r="AN940" s="180">
        <f t="shared" si="18331"/>
        <v>0</v>
      </c>
      <c r="AO940" s="184">
        <f t="shared" si="18331"/>
        <v>0</v>
      </c>
      <c r="AP940" s="182">
        <f t="shared" si="18332"/>
        <v>0</v>
      </c>
      <c r="AQ940" s="180">
        <f t="shared" si="18332"/>
        <v>0</v>
      </c>
      <c r="AR940" s="185">
        <f t="shared" si="18332"/>
        <v>0</v>
      </c>
      <c r="AS940" s="186">
        <f t="shared" si="18332"/>
        <v>0</v>
      </c>
      <c r="AT940" s="180">
        <f t="shared" si="18332"/>
        <v>0</v>
      </c>
      <c r="AU940" s="184">
        <f t="shared" si="18332"/>
        <v>0</v>
      </c>
      <c r="AV940" s="182">
        <f t="shared" si="18332"/>
        <v>0</v>
      </c>
      <c r="AW940" s="183">
        <f t="shared" si="18332"/>
        <v>0</v>
      </c>
      <c r="AX940" s="180">
        <f t="shared" si="18332"/>
        <v>0</v>
      </c>
      <c r="AY940" s="184">
        <f t="shared" si="18332"/>
        <v>0</v>
      </c>
      <c r="AZ940" s="182">
        <f t="shared" si="18333"/>
        <v>0</v>
      </c>
      <c r="BA940" s="183">
        <f t="shared" si="18333"/>
        <v>0</v>
      </c>
      <c r="BB940" s="180">
        <f t="shared" si="18333"/>
        <v>0</v>
      </c>
      <c r="BC940" s="184">
        <f t="shared" si="18333"/>
        <v>0</v>
      </c>
      <c r="BD940" s="182">
        <f t="shared" si="18333"/>
        <v>0</v>
      </c>
      <c r="BE940" s="180">
        <f t="shared" si="18333"/>
        <v>0</v>
      </c>
      <c r="BF940" s="164">
        <f t="shared" si="18334"/>
        <v>0</v>
      </c>
      <c r="BG940" s="165">
        <f t="shared" si="18334"/>
        <v>0</v>
      </c>
      <c r="BI940" s="131" t="s">
        <v>17</v>
      </c>
      <c r="BJ940" s="123" t="e">
        <f>B940/B963</f>
        <v>#DIV/0!</v>
      </c>
      <c r="BK940" s="124" t="e">
        <f t="shared" ref="BK940" si="18363">C940/C963</f>
        <v>#DIV/0!</v>
      </c>
      <c r="BL940" s="125" t="e">
        <f t="shared" ref="BL940" si="18364">D940/D963</f>
        <v>#DIV/0!</v>
      </c>
      <c r="BM940" s="126" t="e">
        <f t="shared" ref="BM940" si="18365">E940/E963</f>
        <v>#DIV/0!</v>
      </c>
      <c r="BN940" s="123" t="e">
        <f t="shared" ref="BN940" si="18366">F940/F963</f>
        <v>#DIV/0!</v>
      </c>
      <c r="BO940" s="124" t="e">
        <f t="shared" ref="BO940" si="18367">G940/G963</f>
        <v>#DIV/0!</v>
      </c>
      <c r="BP940" s="125" t="e">
        <f t="shared" ref="BP940" si="18368">H940/H963</f>
        <v>#DIV/0!</v>
      </c>
      <c r="BQ940" s="126" t="e">
        <f t="shared" ref="BQ940" si="18369">I940/I963</f>
        <v>#DIV/0!</v>
      </c>
      <c r="BR940" s="123" t="e">
        <f t="shared" ref="BR940" si="18370">J940/J963</f>
        <v>#DIV/0!</v>
      </c>
      <c r="BS940" s="124" t="e">
        <f t="shared" ref="BS940" si="18371">K940/K963</f>
        <v>#DIV/0!</v>
      </c>
      <c r="BT940" s="125" t="e">
        <f t="shared" ref="BT940" si="18372">L940/L963</f>
        <v>#DIV/0!</v>
      </c>
      <c r="BU940" s="123" t="e">
        <f t="shared" ref="BU940" si="18373">M940/M963</f>
        <v>#DIV/0!</v>
      </c>
      <c r="BV940" s="127" t="e">
        <f t="shared" ref="BV940" si="18374">N940/N963</f>
        <v>#DIV/0!</v>
      </c>
      <c r="BW940" s="128" t="e">
        <f t="shared" ref="BW940" si="18375">O940/O963</f>
        <v>#DIV/0!</v>
      </c>
      <c r="BX940" s="123" t="e">
        <f t="shared" ref="BX940" si="18376">P940/P963</f>
        <v>#DIV/0!</v>
      </c>
      <c r="BY940" s="124" t="e">
        <f t="shared" ref="BY940" si="18377">Q940/Q963</f>
        <v>#DIV/0!</v>
      </c>
      <c r="BZ940" s="125" t="e">
        <f t="shared" ref="BZ940" si="18378">R940/R963</f>
        <v>#DIV/0!</v>
      </c>
      <c r="CA940" s="126" t="e">
        <f t="shared" ref="CA940" si="18379">S940/S963</f>
        <v>#DIV/0!</v>
      </c>
      <c r="CB940" s="123" t="e">
        <f t="shared" ref="CB940" si="18380">T940/T963</f>
        <v>#DIV/0!</v>
      </c>
      <c r="CC940" s="124" t="e">
        <f t="shared" ref="CC940" si="18381">U940/U963</f>
        <v>#DIV/0!</v>
      </c>
      <c r="CD940" s="125" t="e">
        <f t="shared" ref="CD940" si="18382">V940/V963</f>
        <v>#DIV/0!</v>
      </c>
      <c r="CE940" s="126" t="e">
        <f t="shared" ref="CE940" si="18383">W940/W963</f>
        <v>#DIV/0!</v>
      </c>
      <c r="CF940" s="123" t="e">
        <f t="shared" ref="CF940" si="18384">X940/X963</f>
        <v>#DIV/0!</v>
      </c>
      <c r="CG940" s="124" t="e">
        <f t="shared" ref="CG940" si="18385">Y940/Y963</f>
        <v>#DIV/0!</v>
      </c>
      <c r="CH940" s="125" t="e">
        <f t="shared" ref="CH940" si="18386">Z940/Z963</f>
        <v>#DIV/0!</v>
      </c>
      <c r="CI940" s="123" t="e">
        <f t="shared" ref="CI940" si="18387">AA940/AA963</f>
        <v>#DIV/0!</v>
      </c>
      <c r="CJ940" s="129" t="e">
        <f t="shared" ref="CJ940" si="18388">AB940/AB963</f>
        <v>#DIV/0!</v>
      </c>
      <c r="CK940" s="130" t="e">
        <f t="shared" ref="CK940" si="18389">AC940/AC963</f>
        <v>#DIV/0!</v>
      </c>
    </row>
    <row r="941" spans="1:89" ht="13.8" thickBot="1" x14ac:dyDescent="0.3">
      <c r="A941" s="139" t="s">
        <v>18</v>
      </c>
      <c r="B941" s="187"/>
      <c r="C941" s="188"/>
      <c r="D941" s="189"/>
      <c r="E941" s="190"/>
      <c r="F941" s="187"/>
      <c r="G941" s="191"/>
      <c r="H941" s="189"/>
      <c r="I941" s="190"/>
      <c r="J941" s="187"/>
      <c r="K941" s="191"/>
      <c r="L941" s="189"/>
      <c r="M941" s="187"/>
      <c r="N941" s="192"/>
      <c r="O941" s="193"/>
      <c r="P941" s="187"/>
      <c r="Q941" s="191"/>
      <c r="R941" s="189"/>
      <c r="S941" s="190"/>
      <c r="T941" s="187"/>
      <c r="U941" s="191"/>
      <c r="V941" s="189"/>
      <c r="W941" s="190"/>
      <c r="X941" s="187"/>
      <c r="Y941" s="191"/>
      <c r="Z941" s="189"/>
      <c r="AA941" s="187"/>
      <c r="AB941" s="162">
        <f t="shared" si="18330"/>
        <v>0</v>
      </c>
      <c r="AC941" s="165">
        <f t="shared" si="18362"/>
        <v>0</v>
      </c>
      <c r="AE941" s="254">
        <f>$AE$11</f>
        <v>0</v>
      </c>
      <c r="AF941" s="120">
        <f t="shared" si="18331"/>
        <v>0</v>
      </c>
      <c r="AG941" s="188">
        <f t="shared" si="18331"/>
        <v>0</v>
      </c>
      <c r="AH941" s="189">
        <f t="shared" si="18331"/>
        <v>0</v>
      </c>
      <c r="AI941" s="190">
        <f t="shared" si="18331"/>
        <v>0</v>
      </c>
      <c r="AJ941" s="187">
        <f t="shared" si="18331"/>
        <v>0</v>
      </c>
      <c r="AK941" s="191">
        <f t="shared" si="18331"/>
        <v>0</v>
      </c>
      <c r="AL941" s="189">
        <f t="shared" si="18331"/>
        <v>0</v>
      </c>
      <c r="AM941" s="190">
        <f t="shared" si="18331"/>
        <v>0</v>
      </c>
      <c r="AN941" s="187">
        <f t="shared" si="18331"/>
        <v>0</v>
      </c>
      <c r="AO941" s="191">
        <f t="shared" si="18331"/>
        <v>0</v>
      </c>
      <c r="AP941" s="189">
        <f t="shared" si="18332"/>
        <v>0</v>
      </c>
      <c r="AQ941" s="187">
        <f t="shared" si="18332"/>
        <v>0</v>
      </c>
      <c r="AR941" s="192">
        <f t="shared" si="18332"/>
        <v>0</v>
      </c>
      <c r="AS941" s="193">
        <f t="shared" si="18332"/>
        <v>0</v>
      </c>
      <c r="AT941" s="187">
        <f t="shared" si="18332"/>
        <v>0</v>
      </c>
      <c r="AU941" s="191">
        <f t="shared" si="18332"/>
        <v>0</v>
      </c>
      <c r="AV941" s="189">
        <f t="shared" si="18332"/>
        <v>0</v>
      </c>
      <c r="AW941" s="190">
        <f t="shared" si="18332"/>
        <v>0</v>
      </c>
      <c r="AX941" s="187">
        <f t="shared" si="18332"/>
        <v>0</v>
      </c>
      <c r="AY941" s="191">
        <f t="shared" si="18332"/>
        <v>0</v>
      </c>
      <c r="AZ941" s="189">
        <f t="shared" si="18333"/>
        <v>0</v>
      </c>
      <c r="BA941" s="190">
        <f t="shared" si="18333"/>
        <v>0</v>
      </c>
      <c r="BB941" s="187">
        <f t="shared" si="18333"/>
        <v>0</v>
      </c>
      <c r="BC941" s="191">
        <f t="shared" si="18333"/>
        <v>0</v>
      </c>
      <c r="BD941" s="189">
        <f t="shared" si="18333"/>
        <v>0</v>
      </c>
      <c r="BE941" s="187">
        <f t="shared" si="18333"/>
        <v>0</v>
      </c>
      <c r="BF941" s="164">
        <f t="shared" si="18334"/>
        <v>0</v>
      </c>
      <c r="BG941" s="165">
        <f t="shared" si="18334"/>
        <v>0</v>
      </c>
      <c r="BI941" s="139" t="s">
        <v>18</v>
      </c>
      <c r="BJ941" s="123" t="e">
        <f>B941/B963</f>
        <v>#DIV/0!</v>
      </c>
      <c r="BK941" s="124" t="e">
        <f t="shared" ref="BK941" si="18390">C941/C963</f>
        <v>#DIV/0!</v>
      </c>
      <c r="BL941" s="125" t="e">
        <f t="shared" ref="BL941" si="18391">D941/D963</f>
        <v>#DIV/0!</v>
      </c>
      <c r="BM941" s="126" t="e">
        <f t="shared" ref="BM941" si="18392">E941/E963</f>
        <v>#DIV/0!</v>
      </c>
      <c r="BN941" s="123" t="e">
        <f t="shared" ref="BN941" si="18393">F941/F963</f>
        <v>#DIV/0!</v>
      </c>
      <c r="BO941" s="124" t="e">
        <f t="shared" ref="BO941" si="18394">G941/G963</f>
        <v>#DIV/0!</v>
      </c>
      <c r="BP941" s="125" t="e">
        <f t="shared" ref="BP941" si="18395">H941/H963</f>
        <v>#DIV/0!</v>
      </c>
      <c r="BQ941" s="126" t="e">
        <f t="shared" ref="BQ941" si="18396">I941/I963</f>
        <v>#DIV/0!</v>
      </c>
      <c r="BR941" s="123" t="e">
        <f t="shared" ref="BR941" si="18397">J941/J963</f>
        <v>#DIV/0!</v>
      </c>
      <c r="BS941" s="124" t="e">
        <f t="shared" ref="BS941" si="18398">K941/K963</f>
        <v>#DIV/0!</v>
      </c>
      <c r="BT941" s="125" t="e">
        <f t="shared" ref="BT941" si="18399">L941/L963</f>
        <v>#DIV/0!</v>
      </c>
      <c r="BU941" s="123" t="e">
        <f t="shared" ref="BU941" si="18400">M941/M963</f>
        <v>#DIV/0!</v>
      </c>
      <c r="BV941" s="127" t="e">
        <f t="shared" ref="BV941" si="18401">N941/N963</f>
        <v>#DIV/0!</v>
      </c>
      <c r="BW941" s="128" t="e">
        <f t="shared" ref="BW941" si="18402">O941/O963</f>
        <v>#DIV/0!</v>
      </c>
      <c r="BX941" s="123" t="e">
        <f t="shared" ref="BX941" si="18403">P941/P963</f>
        <v>#DIV/0!</v>
      </c>
      <c r="BY941" s="124" t="e">
        <f t="shared" ref="BY941" si="18404">Q941/Q963</f>
        <v>#DIV/0!</v>
      </c>
      <c r="BZ941" s="125" t="e">
        <f t="shared" ref="BZ941" si="18405">R941/R963</f>
        <v>#DIV/0!</v>
      </c>
      <c r="CA941" s="126" t="e">
        <f t="shared" ref="CA941" si="18406">S941/S963</f>
        <v>#DIV/0!</v>
      </c>
      <c r="CB941" s="123" t="e">
        <f t="shared" ref="CB941" si="18407">T941/T963</f>
        <v>#DIV/0!</v>
      </c>
      <c r="CC941" s="124" t="e">
        <f t="shared" ref="CC941" si="18408">U941/U963</f>
        <v>#DIV/0!</v>
      </c>
      <c r="CD941" s="125" t="e">
        <f t="shared" ref="CD941" si="18409">V941/V963</f>
        <v>#DIV/0!</v>
      </c>
      <c r="CE941" s="126" t="e">
        <f t="shared" ref="CE941" si="18410">W941/W963</f>
        <v>#DIV/0!</v>
      </c>
      <c r="CF941" s="123" t="e">
        <f t="shared" ref="CF941" si="18411">X941/X963</f>
        <v>#DIV/0!</v>
      </c>
      <c r="CG941" s="124" t="e">
        <f t="shared" ref="CG941" si="18412">Y941/Y963</f>
        <v>#DIV/0!</v>
      </c>
      <c r="CH941" s="125" t="e">
        <f t="shared" ref="CH941" si="18413">Z941/Z963</f>
        <v>#DIV/0!</v>
      </c>
      <c r="CI941" s="123" t="e">
        <f t="shared" ref="CI941" si="18414">AA941/AA963</f>
        <v>#DIV/0!</v>
      </c>
      <c r="CJ941" s="129" t="e">
        <f t="shared" ref="CJ941" si="18415">AB941/AB963</f>
        <v>#DIV/0!</v>
      </c>
      <c r="CK941" s="130" t="e">
        <f t="shared" ref="CK941" si="18416">AC941/AC963</f>
        <v>#DIV/0!</v>
      </c>
    </row>
    <row r="942" spans="1:89" ht="14.4" thickTop="1" thickBot="1" x14ac:dyDescent="0.3">
      <c r="A942" s="131" t="s">
        <v>19</v>
      </c>
      <c r="B942" s="180"/>
      <c r="C942" s="181"/>
      <c r="D942" s="182"/>
      <c r="E942" s="183"/>
      <c r="F942" s="180"/>
      <c r="G942" s="184"/>
      <c r="H942" s="182"/>
      <c r="I942" s="183"/>
      <c r="J942" s="180"/>
      <c r="K942" s="184"/>
      <c r="L942" s="182"/>
      <c r="M942" s="180"/>
      <c r="N942" s="185"/>
      <c r="O942" s="186"/>
      <c r="P942" s="180"/>
      <c r="Q942" s="184"/>
      <c r="R942" s="182"/>
      <c r="S942" s="183"/>
      <c r="T942" s="180"/>
      <c r="U942" s="184"/>
      <c r="V942" s="182"/>
      <c r="W942" s="183"/>
      <c r="X942" s="180"/>
      <c r="Y942" s="184"/>
      <c r="Z942" s="182"/>
      <c r="AA942" s="180"/>
      <c r="AB942" s="162">
        <f t="shared" si="18330"/>
        <v>0</v>
      </c>
      <c r="AC942" s="165">
        <f t="shared" si="18362"/>
        <v>0</v>
      </c>
      <c r="AE942" s="251" t="s">
        <v>13</v>
      </c>
      <c r="AF942" s="14">
        <f t="shared" ref="AF942:BG942" si="18417">SUM(AF939:AF941)</f>
        <v>0</v>
      </c>
      <c r="AG942" s="1">
        <f t="shared" si="18417"/>
        <v>0</v>
      </c>
      <c r="AH942" s="14">
        <f t="shared" si="18417"/>
        <v>0</v>
      </c>
      <c r="AI942" s="1">
        <f t="shared" si="18417"/>
        <v>0</v>
      </c>
      <c r="AJ942" s="14">
        <f t="shared" si="18417"/>
        <v>0</v>
      </c>
      <c r="AK942" s="1">
        <f t="shared" si="18417"/>
        <v>0</v>
      </c>
      <c r="AL942" s="14">
        <f t="shared" si="18417"/>
        <v>0</v>
      </c>
      <c r="AM942" s="1">
        <f t="shared" si="18417"/>
        <v>0</v>
      </c>
      <c r="AN942" s="14">
        <f t="shared" si="18417"/>
        <v>0</v>
      </c>
      <c r="AO942" s="1">
        <f t="shared" si="18417"/>
        <v>0</v>
      </c>
      <c r="AP942" s="14">
        <f t="shared" si="18417"/>
        <v>0</v>
      </c>
      <c r="AQ942" s="1">
        <f t="shared" si="18417"/>
        <v>0</v>
      </c>
      <c r="AR942" s="14">
        <f t="shared" si="18417"/>
        <v>0</v>
      </c>
      <c r="AS942" s="1">
        <f t="shared" si="18417"/>
        <v>0</v>
      </c>
      <c r="AT942" s="14">
        <f t="shared" si="18417"/>
        <v>0</v>
      </c>
      <c r="AU942" s="1">
        <f t="shared" si="18417"/>
        <v>0</v>
      </c>
      <c r="AV942" s="14">
        <f t="shared" si="18417"/>
        <v>0</v>
      </c>
      <c r="AW942" s="1">
        <f t="shared" si="18417"/>
        <v>0</v>
      </c>
      <c r="AX942" s="14">
        <f t="shared" si="18417"/>
        <v>0</v>
      </c>
      <c r="AY942" s="1">
        <f t="shared" si="18417"/>
        <v>0</v>
      </c>
      <c r="AZ942" s="14">
        <f t="shared" si="18417"/>
        <v>0</v>
      </c>
      <c r="BA942" s="1">
        <f t="shared" si="18417"/>
        <v>0</v>
      </c>
      <c r="BB942" s="14">
        <f t="shared" si="18417"/>
        <v>0</v>
      </c>
      <c r="BC942" s="1">
        <f t="shared" si="18417"/>
        <v>0</v>
      </c>
      <c r="BD942" s="14">
        <f t="shared" si="18417"/>
        <v>0</v>
      </c>
      <c r="BE942" s="1">
        <f t="shared" si="18417"/>
        <v>0</v>
      </c>
      <c r="BF942" s="166">
        <f t="shared" si="18417"/>
        <v>0</v>
      </c>
      <c r="BG942" s="167">
        <f t="shared" si="18417"/>
        <v>0</v>
      </c>
      <c r="BI942" s="131" t="s">
        <v>19</v>
      </c>
      <c r="BJ942" s="123" t="e">
        <f>B942/B963</f>
        <v>#DIV/0!</v>
      </c>
      <c r="BK942" s="124" t="e">
        <f t="shared" ref="BK942" si="18418">C942/C963</f>
        <v>#DIV/0!</v>
      </c>
      <c r="BL942" s="125" t="e">
        <f t="shared" ref="BL942" si="18419">D942/D963</f>
        <v>#DIV/0!</v>
      </c>
      <c r="BM942" s="126" t="e">
        <f t="shared" ref="BM942" si="18420">E942/E963</f>
        <v>#DIV/0!</v>
      </c>
      <c r="BN942" s="123" t="e">
        <f t="shared" ref="BN942" si="18421">F942/F963</f>
        <v>#DIV/0!</v>
      </c>
      <c r="BO942" s="124" t="e">
        <f t="shared" ref="BO942" si="18422">G942/G963</f>
        <v>#DIV/0!</v>
      </c>
      <c r="BP942" s="125" t="e">
        <f t="shared" ref="BP942" si="18423">H942/H963</f>
        <v>#DIV/0!</v>
      </c>
      <c r="BQ942" s="126" t="e">
        <f t="shared" ref="BQ942" si="18424">I942/I963</f>
        <v>#DIV/0!</v>
      </c>
      <c r="BR942" s="123" t="e">
        <f t="shared" ref="BR942" si="18425">J942/J963</f>
        <v>#DIV/0!</v>
      </c>
      <c r="BS942" s="124" t="e">
        <f t="shared" ref="BS942" si="18426">K942/K963</f>
        <v>#DIV/0!</v>
      </c>
      <c r="BT942" s="125" t="e">
        <f t="shared" ref="BT942" si="18427">L942/L963</f>
        <v>#DIV/0!</v>
      </c>
      <c r="BU942" s="123" t="e">
        <f t="shared" ref="BU942" si="18428">M942/M963</f>
        <v>#DIV/0!</v>
      </c>
      <c r="BV942" s="127" t="e">
        <f t="shared" ref="BV942" si="18429">N942/N963</f>
        <v>#DIV/0!</v>
      </c>
      <c r="BW942" s="128" t="e">
        <f t="shared" ref="BW942" si="18430">O942/O963</f>
        <v>#DIV/0!</v>
      </c>
      <c r="BX942" s="123" t="e">
        <f t="shared" ref="BX942" si="18431">P942/P963</f>
        <v>#DIV/0!</v>
      </c>
      <c r="BY942" s="124" t="e">
        <f t="shared" ref="BY942" si="18432">Q942/Q963</f>
        <v>#DIV/0!</v>
      </c>
      <c r="BZ942" s="125" t="e">
        <f t="shared" ref="BZ942" si="18433">R942/R963</f>
        <v>#DIV/0!</v>
      </c>
      <c r="CA942" s="126" t="e">
        <f t="shared" ref="CA942" si="18434">S942/S963</f>
        <v>#DIV/0!</v>
      </c>
      <c r="CB942" s="123" t="e">
        <f t="shared" ref="CB942" si="18435">T942/T963</f>
        <v>#DIV/0!</v>
      </c>
      <c r="CC942" s="124" t="e">
        <f t="shared" ref="CC942" si="18436">U942/U963</f>
        <v>#DIV/0!</v>
      </c>
      <c r="CD942" s="125" t="e">
        <f t="shared" ref="CD942" si="18437">V942/V963</f>
        <v>#DIV/0!</v>
      </c>
      <c r="CE942" s="126" t="e">
        <f t="shared" ref="CE942" si="18438">W942/W963</f>
        <v>#DIV/0!</v>
      </c>
      <c r="CF942" s="123" t="e">
        <f t="shared" ref="CF942" si="18439">X942/X963</f>
        <v>#DIV/0!</v>
      </c>
      <c r="CG942" s="124" t="e">
        <f t="shared" ref="CG942" si="18440">Y942/Y963</f>
        <v>#DIV/0!</v>
      </c>
      <c r="CH942" s="125" t="e">
        <f t="shared" ref="CH942" si="18441">Z942/Z963</f>
        <v>#DIV/0!</v>
      </c>
      <c r="CI942" s="123" t="e">
        <f t="shared" ref="CI942" si="18442">AA942/AA963</f>
        <v>#DIV/0!</v>
      </c>
      <c r="CJ942" s="129" t="e">
        <f t="shared" ref="CJ942" si="18443">AB942/AB963</f>
        <v>#DIV/0!</v>
      </c>
      <c r="CK942" s="130" t="e">
        <f t="shared" ref="CK942" si="18444">AC942/AC963</f>
        <v>#DIV/0!</v>
      </c>
    </row>
    <row r="943" spans="1:89" ht="13.8" thickTop="1" x14ac:dyDescent="0.25">
      <c r="A943" s="139" t="s">
        <v>20</v>
      </c>
      <c r="B943" s="266"/>
      <c r="C943" s="267"/>
      <c r="D943" s="268"/>
      <c r="E943" s="269"/>
      <c r="F943" s="266"/>
      <c r="G943" s="270"/>
      <c r="H943" s="268"/>
      <c r="I943" s="269"/>
      <c r="J943" s="266"/>
      <c r="K943" s="270"/>
      <c r="L943" s="268"/>
      <c r="M943" s="266"/>
      <c r="N943" s="271"/>
      <c r="O943" s="272"/>
      <c r="P943" s="266"/>
      <c r="Q943" s="270"/>
      <c r="R943" s="268"/>
      <c r="S943" s="269"/>
      <c r="T943" s="266"/>
      <c r="U943" s="270"/>
      <c r="V943" s="268"/>
      <c r="W943" s="269"/>
      <c r="X943" s="266"/>
      <c r="Y943" s="270"/>
      <c r="Z943" s="268"/>
      <c r="AA943" s="266"/>
      <c r="AB943" s="162">
        <f t="shared" si="18330"/>
        <v>0</v>
      </c>
      <c r="AC943" s="165">
        <f t="shared" si="18362"/>
        <v>0</v>
      </c>
      <c r="BI943" s="139" t="s">
        <v>20</v>
      </c>
      <c r="BJ943" s="123" t="e">
        <f>B943/B963</f>
        <v>#DIV/0!</v>
      </c>
      <c r="BK943" s="124" t="e">
        <f t="shared" ref="BK943" si="18445">C943/C963</f>
        <v>#DIV/0!</v>
      </c>
      <c r="BL943" s="125" t="e">
        <f t="shared" ref="BL943" si="18446">D943/D963</f>
        <v>#DIV/0!</v>
      </c>
      <c r="BM943" s="126" t="e">
        <f t="shared" ref="BM943" si="18447">E943/E963</f>
        <v>#DIV/0!</v>
      </c>
      <c r="BN943" s="123" t="e">
        <f t="shared" ref="BN943" si="18448">F943/F963</f>
        <v>#DIV/0!</v>
      </c>
      <c r="BO943" s="124" t="e">
        <f t="shared" ref="BO943" si="18449">G943/G963</f>
        <v>#DIV/0!</v>
      </c>
      <c r="BP943" s="125" t="e">
        <f t="shared" ref="BP943" si="18450">H943/H963</f>
        <v>#DIV/0!</v>
      </c>
      <c r="BQ943" s="126" t="e">
        <f t="shared" ref="BQ943" si="18451">I943/I963</f>
        <v>#DIV/0!</v>
      </c>
      <c r="BR943" s="123" t="e">
        <f t="shared" ref="BR943" si="18452">J943/J963</f>
        <v>#DIV/0!</v>
      </c>
      <c r="BS943" s="124" t="e">
        <f t="shared" ref="BS943" si="18453">K943/K963</f>
        <v>#DIV/0!</v>
      </c>
      <c r="BT943" s="125" t="e">
        <f t="shared" ref="BT943" si="18454">L943/L963</f>
        <v>#DIV/0!</v>
      </c>
      <c r="BU943" s="123" t="e">
        <f t="shared" ref="BU943" si="18455">M943/M963</f>
        <v>#DIV/0!</v>
      </c>
      <c r="BV943" s="127" t="e">
        <f t="shared" ref="BV943" si="18456">N943/N963</f>
        <v>#DIV/0!</v>
      </c>
      <c r="BW943" s="128" t="e">
        <f t="shared" ref="BW943" si="18457">O943/O963</f>
        <v>#DIV/0!</v>
      </c>
      <c r="BX943" s="123" t="e">
        <f t="shared" ref="BX943" si="18458">P943/P963</f>
        <v>#DIV/0!</v>
      </c>
      <c r="BY943" s="124" t="e">
        <f t="shared" ref="BY943" si="18459">Q943/Q963</f>
        <v>#DIV/0!</v>
      </c>
      <c r="BZ943" s="125" t="e">
        <f t="shared" ref="BZ943" si="18460">R943/R963</f>
        <v>#DIV/0!</v>
      </c>
      <c r="CA943" s="126" t="e">
        <f t="shared" ref="CA943" si="18461">S943/S963</f>
        <v>#DIV/0!</v>
      </c>
      <c r="CB943" s="123" t="e">
        <f t="shared" ref="CB943" si="18462">T943/T963</f>
        <v>#DIV/0!</v>
      </c>
      <c r="CC943" s="124" t="e">
        <f t="shared" ref="CC943" si="18463">U943/U963</f>
        <v>#DIV/0!</v>
      </c>
      <c r="CD943" s="125" t="e">
        <f t="shared" ref="CD943" si="18464">V943/V963</f>
        <v>#DIV/0!</v>
      </c>
      <c r="CE943" s="126" t="e">
        <f t="shared" ref="CE943" si="18465">W943/W963</f>
        <v>#DIV/0!</v>
      </c>
      <c r="CF943" s="123" t="e">
        <f t="shared" ref="CF943" si="18466">X943/X963</f>
        <v>#DIV/0!</v>
      </c>
      <c r="CG943" s="124" t="e">
        <f t="shared" ref="CG943" si="18467">Y943/Y963</f>
        <v>#DIV/0!</v>
      </c>
      <c r="CH943" s="125" t="e">
        <f t="shared" ref="CH943" si="18468">Z943/Z963</f>
        <v>#DIV/0!</v>
      </c>
      <c r="CI943" s="123" t="e">
        <f t="shared" ref="CI943" si="18469">AA943/AA963</f>
        <v>#DIV/0!</v>
      </c>
      <c r="CJ943" s="129" t="e">
        <f t="shared" ref="CJ943" si="18470">AB943/AB963</f>
        <v>#DIV/0!</v>
      </c>
      <c r="CK943" s="130" t="e">
        <f t="shared" ref="CK943" si="18471">AC943/AC963</f>
        <v>#DIV/0!</v>
      </c>
    </row>
    <row r="944" spans="1:89" ht="13.8" thickBot="1" x14ac:dyDescent="0.3">
      <c r="A944" s="131" t="s">
        <v>21</v>
      </c>
      <c r="B944" s="273"/>
      <c r="C944" s="274"/>
      <c r="D944" s="275"/>
      <c r="E944" s="276"/>
      <c r="F944" s="273"/>
      <c r="G944" s="277"/>
      <c r="H944" s="275"/>
      <c r="I944" s="276"/>
      <c r="J944" s="273"/>
      <c r="K944" s="277"/>
      <c r="L944" s="275"/>
      <c r="M944" s="273"/>
      <c r="N944" s="278"/>
      <c r="O944" s="279"/>
      <c r="P944" s="273"/>
      <c r="Q944" s="277"/>
      <c r="R944" s="275"/>
      <c r="S944" s="276"/>
      <c r="T944" s="273"/>
      <c r="U944" s="277"/>
      <c r="V944" s="275"/>
      <c r="W944" s="276"/>
      <c r="X944" s="273"/>
      <c r="Y944" s="277"/>
      <c r="Z944" s="275"/>
      <c r="AA944" s="273"/>
      <c r="AB944" s="162">
        <f t="shared" si="18330"/>
        <v>0</v>
      </c>
      <c r="AC944" s="165">
        <f t="shared" si="18362"/>
        <v>0</v>
      </c>
      <c r="AE944" t="s">
        <v>85</v>
      </c>
      <c r="BI944" s="131" t="s">
        <v>21</v>
      </c>
      <c r="BJ944" s="123" t="e">
        <f>B944/B963</f>
        <v>#DIV/0!</v>
      </c>
      <c r="BK944" s="124" t="e">
        <f t="shared" ref="BK944" si="18472">C944/C963</f>
        <v>#DIV/0!</v>
      </c>
      <c r="BL944" s="125" t="e">
        <f t="shared" ref="BL944" si="18473">D944/D963</f>
        <v>#DIV/0!</v>
      </c>
      <c r="BM944" s="126" t="e">
        <f t="shared" ref="BM944" si="18474">E944/E963</f>
        <v>#DIV/0!</v>
      </c>
      <c r="BN944" s="123" t="e">
        <f t="shared" ref="BN944" si="18475">F944/F963</f>
        <v>#DIV/0!</v>
      </c>
      <c r="BO944" s="124" t="e">
        <f t="shared" ref="BO944" si="18476">G944/G963</f>
        <v>#DIV/0!</v>
      </c>
      <c r="BP944" s="125" t="e">
        <f t="shared" ref="BP944" si="18477">H944/H963</f>
        <v>#DIV/0!</v>
      </c>
      <c r="BQ944" s="126" t="e">
        <f t="shared" ref="BQ944" si="18478">I944/I963</f>
        <v>#DIV/0!</v>
      </c>
      <c r="BR944" s="123" t="e">
        <f t="shared" ref="BR944" si="18479">J944/J963</f>
        <v>#DIV/0!</v>
      </c>
      <c r="BS944" s="124" t="e">
        <f t="shared" ref="BS944" si="18480">K944/K963</f>
        <v>#DIV/0!</v>
      </c>
      <c r="BT944" s="125" t="e">
        <f t="shared" ref="BT944" si="18481">L944/L963</f>
        <v>#DIV/0!</v>
      </c>
      <c r="BU944" s="123" t="e">
        <f t="shared" ref="BU944" si="18482">M944/M963</f>
        <v>#DIV/0!</v>
      </c>
      <c r="BV944" s="127" t="e">
        <f t="shared" ref="BV944" si="18483">N944/N963</f>
        <v>#DIV/0!</v>
      </c>
      <c r="BW944" s="128" t="e">
        <f t="shared" ref="BW944" si="18484">O944/O963</f>
        <v>#DIV/0!</v>
      </c>
      <c r="BX944" s="123" t="e">
        <f t="shared" ref="BX944" si="18485">P944/P963</f>
        <v>#DIV/0!</v>
      </c>
      <c r="BY944" s="124" t="e">
        <f t="shared" ref="BY944" si="18486">Q944/Q963</f>
        <v>#DIV/0!</v>
      </c>
      <c r="BZ944" s="125" t="e">
        <f t="shared" ref="BZ944" si="18487">R944/R963</f>
        <v>#DIV/0!</v>
      </c>
      <c r="CA944" s="126" t="e">
        <f t="shared" ref="CA944" si="18488">S944/S963</f>
        <v>#DIV/0!</v>
      </c>
      <c r="CB944" s="123" t="e">
        <f t="shared" ref="CB944" si="18489">T944/T963</f>
        <v>#DIV/0!</v>
      </c>
      <c r="CC944" s="124" t="e">
        <f t="shared" ref="CC944" si="18490">U944/U963</f>
        <v>#DIV/0!</v>
      </c>
      <c r="CD944" s="125" t="e">
        <f t="shared" ref="CD944" si="18491">V944/V963</f>
        <v>#DIV/0!</v>
      </c>
      <c r="CE944" s="126" t="e">
        <f t="shared" ref="CE944" si="18492">W944/W963</f>
        <v>#DIV/0!</v>
      </c>
      <c r="CF944" s="123" t="e">
        <f t="shared" ref="CF944" si="18493">X944/X963</f>
        <v>#DIV/0!</v>
      </c>
      <c r="CG944" s="124" t="e">
        <f t="shared" ref="CG944" si="18494">Y944/Y963</f>
        <v>#DIV/0!</v>
      </c>
      <c r="CH944" s="125" t="e">
        <f t="shared" ref="CH944" si="18495">Z944/Z963</f>
        <v>#DIV/0!</v>
      </c>
      <c r="CI944" s="123" t="e">
        <f t="shared" ref="CI944" si="18496">AA944/AA963</f>
        <v>#DIV/0!</v>
      </c>
      <c r="CJ944" s="129" t="e">
        <f t="shared" ref="CJ944" si="18497">AB944/AB963</f>
        <v>#DIV/0!</v>
      </c>
      <c r="CK944" s="130" t="e">
        <f t="shared" ref="CK944" si="18498">AC944/AC963</f>
        <v>#DIV/0!</v>
      </c>
    </row>
    <row r="945" spans="1:89" ht="14.4" thickTop="1" thickBot="1" x14ac:dyDescent="0.3">
      <c r="A945" s="139" t="s">
        <v>22</v>
      </c>
      <c r="B945" s="187"/>
      <c r="C945" s="188"/>
      <c r="D945" s="189"/>
      <c r="E945" s="190"/>
      <c r="F945" s="187"/>
      <c r="G945" s="191"/>
      <c r="H945" s="189"/>
      <c r="I945" s="190"/>
      <c r="J945" s="187"/>
      <c r="K945" s="191"/>
      <c r="L945" s="189"/>
      <c r="M945" s="187"/>
      <c r="N945" s="192"/>
      <c r="O945" s="193"/>
      <c r="P945" s="187"/>
      <c r="Q945" s="191"/>
      <c r="R945" s="189"/>
      <c r="S945" s="190"/>
      <c r="T945" s="187"/>
      <c r="U945" s="191"/>
      <c r="V945" s="189"/>
      <c r="W945" s="190"/>
      <c r="X945" s="187"/>
      <c r="Y945" s="191"/>
      <c r="Z945" s="189"/>
      <c r="AA945" s="187"/>
      <c r="AB945" s="162">
        <f t="shared" si="18330"/>
        <v>0</v>
      </c>
      <c r="AC945" s="165">
        <f t="shared" si="18362"/>
        <v>0</v>
      </c>
      <c r="AE945" s="290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39" t="s">
        <v>22</v>
      </c>
      <c r="BJ945" s="123" t="e">
        <f>B945/B963</f>
        <v>#DIV/0!</v>
      </c>
      <c r="BK945" s="124" t="e">
        <f t="shared" ref="BK945" si="18499">C945/C963</f>
        <v>#DIV/0!</v>
      </c>
      <c r="BL945" s="125" t="e">
        <f t="shared" ref="BL945" si="18500">D945/D963</f>
        <v>#DIV/0!</v>
      </c>
      <c r="BM945" s="126" t="e">
        <f t="shared" ref="BM945" si="18501">E945/E963</f>
        <v>#DIV/0!</v>
      </c>
      <c r="BN945" s="123" t="e">
        <f t="shared" ref="BN945" si="18502">F945/F963</f>
        <v>#DIV/0!</v>
      </c>
      <c r="BO945" s="124" t="e">
        <f t="shared" ref="BO945" si="18503">G945/G963</f>
        <v>#DIV/0!</v>
      </c>
      <c r="BP945" s="125" t="e">
        <f t="shared" ref="BP945" si="18504">H945/H963</f>
        <v>#DIV/0!</v>
      </c>
      <c r="BQ945" s="126" t="e">
        <f t="shared" ref="BQ945" si="18505">I945/I963</f>
        <v>#DIV/0!</v>
      </c>
      <c r="BR945" s="123" t="e">
        <f t="shared" ref="BR945" si="18506">J945/J963</f>
        <v>#DIV/0!</v>
      </c>
      <c r="BS945" s="124" t="e">
        <f t="shared" ref="BS945" si="18507">K945/K963</f>
        <v>#DIV/0!</v>
      </c>
      <c r="BT945" s="125" t="e">
        <f t="shared" ref="BT945" si="18508">L945/L963</f>
        <v>#DIV/0!</v>
      </c>
      <c r="BU945" s="123" t="e">
        <f t="shared" ref="BU945" si="18509">M945/M963</f>
        <v>#DIV/0!</v>
      </c>
      <c r="BV945" s="127" t="e">
        <f t="shared" ref="BV945" si="18510">N945/N963</f>
        <v>#DIV/0!</v>
      </c>
      <c r="BW945" s="128" t="e">
        <f t="shared" ref="BW945" si="18511">O945/O963</f>
        <v>#DIV/0!</v>
      </c>
      <c r="BX945" s="123" t="e">
        <f t="shared" ref="BX945" si="18512">P945/P963</f>
        <v>#DIV/0!</v>
      </c>
      <c r="BY945" s="124" t="e">
        <f t="shared" ref="BY945" si="18513">Q945/Q963</f>
        <v>#DIV/0!</v>
      </c>
      <c r="BZ945" s="125" t="e">
        <f t="shared" ref="BZ945" si="18514">R945/R963</f>
        <v>#DIV/0!</v>
      </c>
      <c r="CA945" s="126" t="e">
        <f t="shared" ref="CA945" si="18515">S945/S963</f>
        <v>#DIV/0!</v>
      </c>
      <c r="CB945" s="123" t="e">
        <f t="shared" ref="CB945" si="18516">T945/T963</f>
        <v>#DIV/0!</v>
      </c>
      <c r="CC945" s="124" t="e">
        <f t="shared" ref="CC945" si="18517">U945/U963</f>
        <v>#DIV/0!</v>
      </c>
      <c r="CD945" s="125" t="e">
        <f t="shared" ref="CD945" si="18518">V945/V963</f>
        <v>#DIV/0!</v>
      </c>
      <c r="CE945" s="126" t="e">
        <f t="shared" ref="CE945" si="18519">W945/W963</f>
        <v>#DIV/0!</v>
      </c>
      <c r="CF945" s="123" t="e">
        <f t="shared" ref="CF945" si="18520">X945/X963</f>
        <v>#DIV/0!</v>
      </c>
      <c r="CG945" s="124" t="e">
        <f t="shared" ref="CG945" si="18521">Y945/Y963</f>
        <v>#DIV/0!</v>
      </c>
      <c r="CH945" s="125" t="e">
        <f t="shared" ref="CH945" si="18522">Z945/Z963</f>
        <v>#DIV/0!</v>
      </c>
      <c r="CI945" s="123" t="e">
        <f t="shared" ref="CI945" si="18523">AA945/AA963</f>
        <v>#DIV/0!</v>
      </c>
      <c r="CJ945" s="129" t="e">
        <f t="shared" ref="CJ945" si="18524">AB945/AB963</f>
        <v>#DIV/0!</v>
      </c>
      <c r="CK945" s="130" t="e">
        <f t="shared" ref="CK945" si="18525">AC945/AC963</f>
        <v>#DIV/0!</v>
      </c>
    </row>
    <row r="946" spans="1:89" ht="15" thickTop="1" thickBot="1" x14ac:dyDescent="0.35">
      <c r="A946" s="131" t="s">
        <v>23</v>
      </c>
      <c r="B946" s="180"/>
      <c r="C946" s="181"/>
      <c r="D946" s="182"/>
      <c r="E946" s="183"/>
      <c r="F946" s="180"/>
      <c r="G946" s="184"/>
      <c r="H946" s="182"/>
      <c r="I946" s="183"/>
      <c r="J946" s="180"/>
      <c r="K946" s="184"/>
      <c r="L946" s="182"/>
      <c r="M946" s="180"/>
      <c r="N946" s="185"/>
      <c r="O946" s="186"/>
      <c r="P946" s="180"/>
      <c r="Q946" s="184"/>
      <c r="R946" s="182"/>
      <c r="S946" s="183"/>
      <c r="T946" s="180"/>
      <c r="U946" s="184"/>
      <c r="V946" s="182"/>
      <c r="W946" s="183"/>
      <c r="X946" s="180"/>
      <c r="Y946" s="184"/>
      <c r="Z946" s="182"/>
      <c r="AA946" s="180"/>
      <c r="AB946" s="162">
        <f t="shared" si="18330"/>
        <v>0</v>
      </c>
      <c r="AC946" s="165">
        <f t="shared" si="18362"/>
        <v>0</v>
      </c>
      <c r="AE946" s="291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68" t="s">
        <v>14</v>
      </c>
      <c r="BG946" s="169" t="s">
        <v>15</v>
      </c>
      <c r="BI946" s="131" t="s">
        <v>23</v>
      </c>
      <c r="BJ946" s="123" t="e">
        <f>B946/B963</f>
        <v>#DIV/0!</v>
      </c>
      <c r="BK946" s="124" t="e">
        <f t="shared" ref="BK946" si="18526">C946/C963</f>
        <v>#DIV/0!</v>
      </c>
      <c r="BL946" s="125" t="e">
        <f t="shared" ref="BL946" si="18527">D946/D963</f>
        <v>#DIV/0!</v>
      </c>
      <c r="BM946" s="126" t="e">
        <f t="shared" ref="BM946" si="18528">E946/E963</f>
        <v>#DIV/0!</v>
      </c>
      <c r="BN946" s="123" t="e">
        <f t="shared" ref="BN946" si="18529">F946/F963</f>
        <v>#DIV/0!</v>
      </c>
      <c r="BO946" s="124" t="e">
        <f t="shared" ref="BO946" si="18530">G946/G963</f>
        <v>#DIV/0!</v>
      </c>
      <c r="BP946" s="125" t="e">
        <f t="shared" ref="BP946" si="18531">H946/H963</f>
        <v>#DIV/0!</v>
      </c>
      <c r="BQ946" s="126" t="e">
        <f t="shared" ref="BQ946" si="18532">I946/I963</f>
        <v>#DIV/0!</v>
      </c>
      <c r="BR946" s="123" t="e">
        <f t="shared" ref="BR946" si="18533">J946/J963</f>
        <v>#DIV/0!</v>
      </c>
      <c r="BS946" s="124" t="e">
        <f t="shared" ref="BS946" si="18534">K946/K963</f>
        <v>#DIV/0!</v>
      </c>
      <c r="BT946" s="125" t="e">
        <f t="shared" ref="BT946" si="18535">L946/L963</f>
        <v>#DIV/0!</v>
      </c>
      <c r="BU946" s="123" t="e">
        <f t="shared" ref="BU946" si="18536">M946/M963</f>
        <v>#DIV/0!</v>
      </c>
      <c r="BV946" s="127" t="e">
        <f t="shared" ref="BV946" si="18537">N946/N963</f>
        <v>#DIV/0!</v>
      </c>
      <c r="BW946" s="128" t="e">
        <f t="shared" ref="BW946" si="18538">O946/O963</f>
        <v>#DIV/0!</v>
      </c>
      <c r="BX946" s="123" t="e">
        <f t="shared" ref="BX946" si="18539">P946/P963</f>
        <v>#DIV/0!</v>
      </c>
      <c r="BY946" s="124" t="e">
        <f t="shared" ref="BY946" si="18540">Q946/Q963</f>
        <v>#DIV/0!</v>
      </c>
      <c r="BZ946" s="125" t="e">
        <f t="shared" ref="BZ946" si="18541">R946/R963</f>
        <v>#DIV/0!</v>
      </c>
      <c r="CA946" s="126" t="e">
        <f t="shared" ref="CA946" si="18542">S946/S963</f>
        <v>#DIV/0!</v>
      </c>
      <c r="CB946" s="123" t="e">
        <f t="shared" ref="CB946" si="18543">T946/T963</f>
        <v>#DIV/0!</v>
      </c>
      <c r="CC946" s="124" t="e">
        <f t="shared" ref="CC946" si="18544">U946/U963</f>
        <v>#DIV/0!</v>
      </c>
      <c r="CD946" s="125" t="e">
        <f t="shared" ref="CD946" si="18545">V946/V963</f>
        <v>#DIV/0!</v>
      </c>
      <c r="CE946" s="126" t="e">
        <f t="shared" ref="CE946" si="18546">W946/W963</f>
        <v>#DIV/0!</v>
      </c>
      <c r="CF946" s="123" t="e">
        <f t="shared" ref="CF946" si="18547">X946/X963</f>
        <v>#DIV/0!</v>
      </c>
      <c r="CG946" s="124" t="e">
        <f t="shared" ref="CG946" si="18548">Y946/Y963</f>
        <v>#DIV/0!</v>
      </c>
      <c r="CH946" s="125" t="e">
        <f t="shared" ref="CH946" si="18549">Z946/Z963</f>
        <v>#DIV/0!</v>
      </c>
      <c r="CI946" s="123" t="e">
        <f t="shared" ref="CI946" si="18550">AA946/AA963</f>
        <v>#DIV/0!</v>
      </c>
      <c r="CJ946" s="129" t="e">
        <f t="shared" ref="CJ946" si="18551">AB946/AB963</f>
        <v>#DIV/0!</v>
      </c>
      <c r="CK946" s="130" t="e">
        <f t="shared" ref="CK946" si="18552">AC946/AC963</f>
        <v>#DIV/0!</v>
      </c>
    </row>
    <row r="947" spans="1:89" ht="13.8" thickTop="1" x14ac:dyDescent="0.25">
      <c r="A947" s="139" t="s">
        <v>24</v>
      </c>
      <c r="B947" s="194"/>
      <c r="C947" s="188"/>
      <c r="D947" s="189"/>
      <c r="E947" s="190"/>
      <c r="F947" s="187"/>
      <c r="G947" s="191"/>
      <c r="H947" s="189"/>
      <c r="I947" s="190"/>
      <c r="J947" s="187"/>
      <c r="K947" s="191"/>
      <c r="L947" s="189"/>
      <c r="M947" s="187"/>
      <c r="N947" s="192"/>
      <c r="O947" s="195"/>
      <c r="P947" s="187"/>
      <c r="Q947" s="191"/>
      <c r="R947" s="189"/>
      <c r="S947" s="190"/>
      <c r="T947" s="187"/>
      <c r="U947" s="191"/>
      <c r="V947" s="189"/>
      <c r="W947" s="196"/>
      <c r="X947" s="187"/>
      <c r="Y947" s="191"/>
      <c r="Z947" s="189"/>
      <c r="AA947" s="187"/>
      <c r="AB947" s="162">
        <f t="shared" si="18330"/>
        <v>0</v>
      </c>
      <c r="AC947" s="165">
        <f t="shared" si="18362"/>
        <v>0</v>
      </c>
      <c r="AE947" s="254" t="str">
        <f>$AE$17</f>
        <v>17:00 - 17:59</v>
      </c>
      <c r="AF947" s="120">
        <f t="shared" ref="AF947:AO949" si="18553">SUMIF($A$9:$A$32,$AE947,B$939:B$962)</f>
        <v>0</v>
      </c>
      <c r="AG947" s="177">
        <f t="shared" si="18553"/>
        <v>0</v>
      </c>
      <c r="AH947" s="121">
        <f t="shared" si="18553"/>
        <v>0</v>
      </c>
      <c r="AI947" s="172">
        <f t="shared" si="18553"/>
        <v>0</v>
      </c>
      <c r="AJ947" s="120">
        <f t="shared" si="18553"/>
        <v>0</v>
      </c>
      <c r="AK947" s="122">
        <f t="shared" si="18553"/>
        <v>0</v>
      </c>
      <c r="AL947" s="121">
        <f t="shared" si="18553"/>
        <v>0</v>
      </c>
      <c r="AM947" s="172">
        <f t="shared" si="18553"/>
        <v>0</v>
      </c>
      <c r="AN947" s="120">
        <f t="shared" si="18553"/>
        <v>0</v>
      </c>
      <c r="AO947" s="122">
        <f t="shared" si="18553"/>
        <v>0</v>
      </c>
      <c r="AP947" s="121">
        <f t="shared" ref="AP947:AY949" si="18554">SUMIF($A$9:$A$32,$AE947,L$939:L$962)</f>
        <v>0</v>
      </c>
      <c r="AQ947" s="120">
        <f t="shared" si="18554"/>
        <v>0</v>
      </c>
      <c r="AR947" s="171">
        <f t="shared" si="18554"/>
        <v>0</v>
      </c>
      <c r="AS947" s="173">
        <f t="shared" si="18554"/>
        <v>0</v>
      </c>
      <c r="AT947" s="120">
        <f t="shared" si="18554"/>
        <v>0</v>
      </c>
      <c r="AU947" s="122">
        <f t="shared" si="18554"/>
        <v>0</v>
      </c>
      <c r="AV947" s="121">
        <f t="shared" si="18554"/>
        <v>0</v>
      </c>
      <c r="AW947" s="172">
        <f t="shared" si="18554"/>
        <v>0</v>
      </c>
      <c r="AX947" s="120">
        <f t="shared" si="18554"/>
        <v>0</v>
      </c>
      <c r="AY947" s="122">
        <f t="shared" si="18554"/>
        <v>0</v>
      </c>
      <c r="AZ947" s="121">
        <f t="shared" ref="AZ947:BE949" si="18555">SUMIF($A$9:$A$32,$AE947,V$939:V$962)</f>
        <v>0</v>
      </c>
      <c r="BA947" s="172">
        <f t="shared" si="18555"/>
        <v>0</v>
      </c>
      <c r="BB947" s="120">
        <f t="shared" si="18555"/>
        <v>0</v>
      </c>
      <c r="BC947" s="122">
        <f t="shared" si="18555"/>
        <v>0</v>
      </c>
      <c r="BD947" s="21">
        <f t="shared" si="18555"/>
        <v>0</v>
      </c>
      <c r="BE947" s="176">
        <f t="shared" si="18555"/>
        <v>0</v>
      </c>
      <c r="BF947" s="162">
        <f>AF947+AH947+AJ947+AL947+AN947+AP947+AR947+AT947+AV947+AX947+AZ947+BB947+BD947</f>
        <v>0</v>
      </c>
      <c r="BG947" s="163">
        <f>AG947+AI947+AK947+AM947+AO947+AQ947+AS947+AU947+AW947+AY947+BA947+BC947+BE947</f>
        <v>0</v>
      </c>
      <c r="BI947" s="139" t="s">
        <v>24</v>
      </c>
      <c r="BJ947" s="123" t="e">
        <f>B947/B963</f>
        <v>#DIV/0!</v>
      </c>
      <c r="BK947" s="124" t="e">
        <f t="shared" ref="BK947" si="18556">C947/C963</f>
        <v>#DIV/0!</v>
      </c>
      <c r="BL947" s="125" t="e">
        <f t="shared" ref="BL947" si="18557">D947/D963</f>
        <v>#DIV/0!</v>
      </c>
      <c r="BM947" s="126" t="e">
        <f t="shared" ref="BM947" si="18558">E947/E963</f>
        <v>#DIV/0!</v>
      </c>
      <c r="BN947" s="123" t="e">
        <f t="shared" ref="BN947" si="18559">F947/F963</f>
        <v>#DIV/0!</v>
      </c>
      <c r="BO947" s="124" t="e">
        <f t="shared" ref="BO947" si="18560">G947/G963</f>
        <v>#DIV/0!</v>
      </c>
      <c r="BP947" s="125" t="e">
        <f t="shared" ref="BP947" si="18561">H947/H963</f>
        <v>#DIV/0!</v>
      </c>
      <c r="BQ947" s="126" t="e">
        <f t="shared" ref="BQ947" si="18562">I947/I963</f>
        <v>#DIV/0!</v>
      </c>
      <c r="BR947" s="123" t="e">
        <f t="shared" ref="BR947" si="18563">J947/J963</f>
        <v>#DIV/0!</v>
      </c>
      <c r="BS947" s="124" t="e">
        <f t="shared" ref="BS947" si="18564">K947/K963</f>
        <v>#DIV/0!</v>
      </c>
      <c r="BT947" s="125" t="e">
        <f t="shared" ref="BT947" si="18565">L947/L963</f>
        <v>#DIV/0!</v>
      </c>
      <c r="BU947" s="123" t="e">
        <f t="shared" ref="BU947" si="18566">M947/M963</f>
        <v>#DIV/0!</v>
      </c>
      <c r="BV947" s="127" t="e">
        <f t="shared" ref="BV947" si="18567">N947/N963</f>
        <v>#DIV/0!</v>
      </c>
      <c r="BW947" s="128" t="e">
        <f t="shared" ref="BW947" si="18568">O947/O963</f>
        <v>#DIV/0!</v>
      </c>
      <c r="BX947" s="123" t="e">
        <f t="shared" ref="BX947" si="18569">P947/P963</f>
        <v>#DIV/0!</v>
      </c>
      <c r="BY947" s="124" t="e">
        <f t="shared" ref="BY947" si="18570">Q947/Q963</f>
        <v>#DIV/0!</v>
      </c>
      <c r="BZ947" s="125" t="e">
        <f t="shared" ref="BZ947" si="18571">R947/R963</f>
        <v>#DIV/0!</v>
      </c>
      <c r="CA947" s="126" t="e">
        <f t="shared" ref="CA947" si="18572">S947/S963</f>
        <v>#DIV/0!</v>
      </c>
      <c r="CB947" s="123" t="e">
        <f t="shared" ref="CB947" si="18573">T947/T963</f>
        <v>#DIV/0!</v>
      </c>
      <c r="CC947" s="124" t="e">
        <f t="shared" ref="CC947" si="18574">U947/U963</f>
        <v>#DIV/0!</v>
      </c>
      <c r="CD947" s="125" t="e">
        <f t="shared" ref="CD947" si="18575">V947/V963</f>
        <v>#DIV/0!</v>
      </c>
      <c r="CE947" s="126" t="e">
        <f t="shared" ref="CE947" si="18576">W947/W963</f>
        <v>#DIV/0!</v>
      </c>
      <c r="CF947" s="123" t="e">
        <f t="shared" ref="CF947" si="18577">X947/X963</f>
        <v>#DIV/0!</v>
      </c>
      <c r="CG947" s="124" t="e">
        <f t="shared" ref="CG947" si="18578">Y947/Y963</f>
        <v>#DIV/0!</v>
      </c>
      <c r="CH947" s="125" t="e">
        <f t="shared" ref="CH947" si="18579">Z947/Z963</f>
        <v>#DIV/0!</v>
      </c>
      <c r="CI947" s="123" t="e">
        <f t="shared" ref="CI947" si="18580">AA947/AA963</f>
        <v>#DIV/0!</v>
      </c>
      <c r="CJ947" s="129" t="e">
        <f t="shared" ref="CJ947" si="18581">AB947/AB963</f>
        <v>#DIV/0!</v>
      </c>
      <c r="CK947" s="130" t="e">
        <f t="shared" ref="CK947" si="18582">AC947/AC963</f>
        <v>#DIV/0!</v>
      </c>
    </row>
    <row r="948" spans="1:89" x14ac:dyDescent="0.25">
      <c r="A948" s="131" t="s">
        <v>25</v>
      </c>
      <c r="B948" s="197"/>
      <c r="C948" s="181"/>
      <c r="D948" s="182"/>
      <c r="E948" s="183"/>
      <c r="F948" s="180"/>
      <c r="G948" s="184"/>
      <c r="H948" s="182"/>
      <c r="I948" s="183"/>
      <c r="J948" s="180"/>
      <c r="K948" s="181"/>
      <c r="L948" s="182"/>
      <c r="M948" s="180"/>
      <c r="N948" s="185"/>
      <c r="O948" s="198"/>
      <c r="P948" s="180"/>
      <c r="Q948" s="181"/>
      <c r="R948" s="182"/>
      <c r="S948" s="183"/>
      <c r="T948" s="189"/>
      <c r="U948" s="180"/>
      <c r="V948" s="182"/>
      <c r="W948" s="199"/>
      <c r="X948" s="180"/>
      <c r="Y948" s="184"/>
      <c r="Z948" s="182"/>
      <c r="AA948" s="180"/>
      <c r="AB948" s="162">
        <f t="shared" si="18330"/>
        <v>0</v>
      </c>
      <c r="AC948" s="165">
        <f t="shared" si="18362"/>
        <v>0</v>
      </c>
      <c r="AE948" s="256" t="str">
        <f>$AE$18</f>
        <v>18:00 - 18:59</v>
      </c>
      <c r="AF948" s="120">
        <f t="shared" si="18553"/>
        <v>0</v>
      </c>
      <c r="AG948" s="181">
        <f t="shared" si="18553"/>
        <v>0</v>
      </c>
      <c r="AH948" s="182">
        <f t="shared" si="18553"/>
        <v>0</v>
      </c>
      <c r="AI948" s="183">
        <f t="shared" si="18553"/>
        <v>0</v>
      </c>
      <c r="AJ948" s="180">
        <f t="shared" si="18553"/>
        <v>0</v>
      </c>
      <c r="AK948" s="184">
        <f t="shared" si="18553"/>
        <v>0</v>
      </c>
      <c r="AL948" s="182">
        <f t="shared" si="18553"/>
        <v>0</v>
      </c>
      <c r="AM948" s="183">
        <f t="shared" si="18553"/>
        <v>0</v>
      </c>
      <c r="AN948" s="180">
        <f t="shared" si="18553"/>
        <v>0</v>
      </c>
      <c r="AO948" s="184">
        <f t="shared" si="18553"/>
        <v>0</v>
      </c>
      <c r="AP948" s="182">
        <f t="shared" si="18554"/>
        <v>0</v>
      </c>
      <c r="AQ948" s="180">
        <f t="shared" si="18554"/>
        <v>0</v>
      </c>
      <c r="AR948" s="185">
        <f t="shared" si="18554"/>
        <v>0</v>
      </c>
      <c r="AS948" s="186">
        <f t="shared" si="18554"/>
        <v>0</v>
      </c>
      <c r="AT948" s="180">
        <f t="shared" si="18554"/>
        <v>0</v>
      </c>
      <c r="AU948" s="184">
        <f t="shared" si="18554"/>
        <v>0</v>
      </c>
      <c r="AV948" s="182">
        <f t="shared" si="18554"/>
        <v>0</v>
      </c>
      <c r="AW948" s="183">
        <f t="shared" si="18554"/>
        <v>0</v>
      </c>
      <c r="AX948" s="180">
        <f t="shared" si="18554"/>
        <v>0</v>
      </c>
      <c r="AY948" s="184">
        <f t="shared" si="18554"/>
        <v>0</v>
      </c>
      <c r="AZ948" s="182">
        <f t="shared" si="18555"/>
        <v>0</v>
      </c>
      <c r="BA948" s="183">
        <f t="shared" si="18555"/>
        <v>0</v>
      </c>
      <c r="BB948" s="180">
        <f t="shared" si="18555"/>
        <v>0</v>
      </c>
      <c r="BC948" s="184">
        <f t="shared" si="18555"/>
        <v>0</v>
      </c>
      <c r="BD948" s="182">
        <f t="shared" si="18555"/>
        <v>0</v>
      </c>
      <c r="BE948" s="180">
        <f t="shared" si="18555"/>
        <v>0</v>
      </c>
      <c r="BF948" s="164">
        <f>SUM(AF948,AH948,AJ948,AL948,AN948,AP948,AR948,AT948,AV948,AX948,AZ948,BB948,BD948)</f>
        <v>0</v>
      </c>
      <c r="BG948" s="165">
        <f>SUM(AG948,AI948,AK948,AM948,AO948,AQ948,AS948,AU948,AW948,AY948,BA948,BC948,BE948)</f>
        <v>0</v>
      </c>
      <c r="BI948" s="131" t="s">
        <v>25</v>
      </c>
      <c r="BJ948" s="123" t="e">
        <f>B948/B963</f>
        <v>#DIV/0!</v>
      </c>
      <c r="BK948" s="124" t="e">
        <f t="shared" ref="BK948" si="18583">C948/C963</f>
        <v>#DIV/0!</v>
      </c>
      <c r="BL948" s="125" t="e">
        <f t="shared" ref="BL948" si="18584">D948/D963</f>
        <v>#DIV/0!</v>
      </c>
      <c r="BM948" s="126" t="e">
        <f t="shared" ref="BM948" si="18585">E948/E963</f>
        <v>#DIV/0!</v>
      </c>
      <c r="BN948" s="123" t="e">
        <f t="shared" ref="BN948" si="18586">F948/F963</f>
        <v>#DIV/0!</v>
      </c>
      <c r="BO948" s="124" t="e">
        <f t="shared" ref="BO948" si="18587">G948/G963</f>
        <v>#DIV/0!</v>
      </c>
      <c r="BP948" s="125" t="e">
        <f t="shared" ref="BP948" si="18588">H948/H963</f>
        <v>#DIV/0!</v>
      </c>
      <c r="BQ948" s="126" t="e">
        <f t="shared" ref="BQ948" si="18589">I948/I963</f>
        <v>#DIV/0!</v>
      </c>
      <c r="BR948" s="123" t="e">
        <f t="shared" ref="BR948" si="18590">J948/J963</f>
        <v>#DIV/0!</v>
      </c>
      <c r="BS948" s="124" t="e">
        <f t="shared" ref="BS948" si="18591">K948/K963</f>
        <v>#DIV/0!</v>
      </c>
      <c r="BT948" s="125" t="e">
        <f t="shared" ref="BT948" si="18592">L948/L963</f>
        <v>#DIV/0!</v>
      </c>
      <c r="BU948" s="123" t="e">
        <f t="shared" ref="BU948" si="18593">M948/M963</f>
        <v>#DIV/0!</v>
      </c>
      <c r="BV948" s="127" t="e">
        <f t="shared" ref="BV948" si="18594">N948/N963</f>
        <v>#DIV/0!</v>
      </c>
      <c r="BW948" s="128" t="e">
        <f t="shared" ref="BW948" si="18595">O948/O963</f>
        <v>#DIV/0!</v>
      </c>
      <c r="BX948" s="123" t="e">
        <f t="shared" ref="BX948" si="18596">P948/P963</f>
        <v>#DIV/0!</v>
      </c>
      <c r="BY948" s="124" t="e">
        <f t="shared" ref="BY948" si="18597">Q948/Q963</f>
        <v>#DIV/0!</v>
      </c>
      <c r="BZ948" s="125" t="e">
        <f t="shared" ref="BZ948" si="18598">R948/R963</f>
        <v>#DIV/0!</v>
      </c>
      <c r="CA948" s="126" t="e">
        <f t="shared" ref="CA948" si="18599">S948/S963</f>
        <v>#DIV/0!</v>
      </c>
      <c r="CB948" s="123" t="e">
        <f t="shared" ref="CB948" si="18600">T948/T963</f>
        <v>#DIV/0!</v>
      </c>
      <c r="CC948" s="124" t="e">
        <f t="shared" ref="CC948" si="18601">U948/U963</f>
        <v>#DIV/0!</v>
      </c>
      <c r="CD948" s="125" t="e">
        <f t="shared" ref="CD948" si="18602">V948/V963</f>
        <v>#DIV/0!</v>
      </c>
      <c r="CE948" s="126" t="e">
        <f t="shared" ref="CE948" si="18603">W948/W963</f>
        <v>#DIV/0!</v>
      </c>
      <c r="CF948" s="123" t="e">
        <f t="shared" ref="CF948" si="18604">X948/X963</f>
        <v>#DIV/0!</v>
      </c>
      <c r="CG948" s="124" t="e">
        <f t="shared" ref="CG948" si="18605">Y948/Y963</f>
        <v>#DIV/0!</v>
      </c>
      <c r="CH948" s="125" t="e">
        <f t="shared" ref="CH948" si="18606">Z948/Z963</f>
        <v>#DIV/0!</v>
      </c>
      <c r="CI948" s="123" t="e">
        <f t="shared" ref="CI948" si="18607">AA948/AA963</f>
        <v>#DIV/0!</v>
      </c>
      <c r="CJ948" s="129" t="e">
        <f t="shared" ref="CJ948" si="18608">AB948/AB963</f>
        <v>#DIV/0!</v>
      </c>
      <c r="CK948" s="130" t="e">
        <f t="shared" ref="CK948" si="18609">AC948/AC963</f>
        <v>#DIV/0!</v>
      </c>
    </row>
    <row r="949" spans="1:89" ht="13.8" thickBot="1" x14ac:dyDescent="0.3">
      <c r="A949" s="139" t="s">
        <v>26</v>
      </c>
      <c r="B949" s="194"/>
      <c r="C949" s="188"/>
      <c r="D949" s="189"/>
      <c r="E949" s="190"/>
      <c r="F949" s="187"/>
      <c r="G949" s="191"/>
      <c r="H949" s="189"/>
      <c r="I949" s="190"/>
      <c r="J949" s="187"/>
      <c r="K949" s="188"/>
      <c r="L949" s="189"/>
      <c r="M949" s="187"/>
      <c r="N949" s="192"/>
      <c r="O949" s="195"/>
      <c r="P949" s="187"/>
      <c r="Q949" s="188"/>
      <c r="R949" s="189"/>
      <c r="S949" s="190"/>
      <c r="T949" s="187"/>
      <c r="U949" s="191"/>
      <c r="V949" s="189"/>
      <c r="W949" s="196"/>
      <c r="X949" s="187"/>
      <c r="Y949" s="191"/>
      <c r="Z949" s="189"/>
      <c r="AA949" s="187"/>
      <c r="AB949" s="162">
        <f t="shared" si="18330"/>
        <v>0</v>
      </c>
      <c r="AC949" s="165">
        <f t="shared" si="18362"/>
        <v>0</v>
      </c>
      <c r="AE949" s="254">
        <f>$AE$19</f>
        <v>0</v>
      </c>
      <c r="AF949" s="120">
        <f t="shared" si="18553"/>
        <v>0</v>
      </c>
      <c r="AG949" s="188">
        <f t="shared" si="18553"/>
        <v>0</v>
      </c>
      <c r="AH949" s="189">
        <f t="shared" si="18553"/>
        <v>0</v>
      </c>
      <c r="AI949" s="190">
        <f t="shared" si="18553"/>
        <v>0</v>
      </c>
      <c r="AJ949" s="187">
        <f t="shared" si="18553"/>
        <v>0</v>
      </c>
      <c r="AK949" s="191">
        <f t="shared" si="18553"/>
        <v>0</v>
      </c>
      <c r="AL949" s="189">
        <f t="shared" si="18553"/>
        <v>0</v>
      </c>
      <c r="AM949" s="190">
        <f t="shared" si="18553"/>
        <v>0</v>
      </c>
      <c r="AN949" s="187">
        <f t="shared" si="18553"/>
        <v>0</v>
      </c>
      <c r="AO949" s="191">
        <f t="shared" si="18553"/>
        <v>0</v>
      </c>
      <c r="AP949" s="189">
        <f t="shared" si="18554"/>
        <v>0</v>
      </c>
      <c r="AQ949" s="187">
        <f t="shared" si="18554"/>
        <v>0</v>
      </c>
      <c r="AR949" s="192">
        <f t="shared" si="18554"/>
        <v>0</v>
      </c>
      <c r="AS949" s="193">
        <f t="shared" si="18554"/>
        <v>0</v>
      </c>
      <c r="AT949" s="187">
        <f t="shared" si="18554"/>
        <v>0</v>
      </c>
      <c r="AU949" s="191">
        <f t="shared" si="18554"/>
        <v>0</v>
      </c>
      <c r="AV949" s="189">
        <f t="shared" si="18554"/>
        <v>0</v>
      </c>
      <c r="AW949" s="190">
        <f t="shared" si="18554"/>
        <v>0</v>
      </c>
      <c r="AX949" s="187">
        <f t="shared" si="18554"/>
        <v>0</v>
      </c>
      <c r="AY949" s="191">
        <f t="shared" si="18554"/>
        <v>0</v>
      </c>
      <c r="AZ949" s="189">
        <f t="shared" si="18555"/>
        <v>0</v>
      </c>
      <c r="BA949" s="190">
        <f t="shared" si="18555"/>
        <v>0</v>
      </c>
      <c r="BB949" s="187">
        <f t="shared" si="18555"/>
        <v>0</v>
      </c>
      <c r="BC949" s="191">
        <f t="shared" si="18555"/>
        <v>0</v>
      </c>
      <c r="BD949" s="189">
        <f t="shared" si="18555"/>
        <v>0</v>
      </c>
      <c r="BE949" s="187">
        <f t="shared" si="18555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26</v>
      </c>
      <c r="BJ949" s="123" t="e">
        <f>B949/B963</f>
        <v>#DIV/0!</v>
      </c>
      <c r="BK949" s="124" t="e">
        <f t="shared" ref="BK949" si="18610">C949/C963</f>
        <v>#DIV/0!</v>
      </c>
      <c r="BL949" s="125" t="e">
        <f t="shared" ref="BL949" si="18611">D949/D963</f>
        <v>#DIV/0!</v>
      </c>
      <c r="BM949" s="126" t="e">
        <f t="shared" ref="BM949" si="18612">E949/E963</f>
        <v>#DIV/0!</v>
      </c>
      <c r="BN949" s="123" t="e">
        <f t="shared" ref="BN949" si="18613">F949/F963</f>
        <v>#DIV/0!</v>
      </c>
      <c r="BO949" s="124" t="e">
        <f t="shared" ref="BO949" si="18614">G949/G963</f>
        <v>#DIV/0!</v>
      </c>
      <c r="BP949" s="125" t="e">
        <f t="shared" ref="BP949" si="18615">H949/H963</f>
        <v>#DIV/0!</v>
      </c>
      <c r="BQ949" s="126" t="e">
        <f t="shared" ref="BQ949" si="18616">I949/I963</f>
        <v>#DIV/0!</v>
      </c>
      <c r="BR949" s="123" t="e">
        <f t="shared" ref="BR949" si="18617">J949/J963</f>
        <v>#DIV/0!</v>
      </c>
      <c r="BS949" s="124" t="e">
        <f t="shared" ref="BS949" si="18618">K949/K963</f>
        <v>#DIV/0!</v>
      </c>
      <c r="BT949" s="125" t="e">
        <f t="shared" ref="BT949" si="18619">L949/L963</f>
        <v>#DIV/0!</v>
      </c>
      <c r="BU949" s="123" t="e">
        <f t="shared" ref="BU949" si="18620">M949/M963</f>
        <v>#DIV/0!</v>
      </c>
      <c r="BV949" s="127" t="e">
        <f t="shared" ref="BV949" si="18621">N949/N963</f>
        <v>#DIV/0!</v>
      </c>
      <c r="BW949" s="128" t="e">
        <f t="shared" ref="BW949" si="18622">O949/O963</f>
        <v>#DIV/0!</v>
      </c>
      <c r="BX949" s="123" t="e">
        <f t="shared" ref="BX949" si="18623">P949/P963</f>
        <v>#DIV/0!</v>
      </c>
      <c r="BY949" s="124" t="e">
        <f t="shared" ref="BY949" si="18624">Q949/Q963</f>
        <v>#DIV/0!</v>
      </c>
      <c r="BZ949" s="125" t="e">
        <f t="shared" ref="BZ949" si="18625">R949/R963</f>
        <v>#DIV/0!</v>
      </c>
      <c r="CA949" s="126" t="e">
        <f t="shared" ref="CA949" si="18626">S949/S963</f>
        <v>#DIV/0!</v>
      </c>
      <c r="CB949" s="123" t="e">
        <f t="shared" ref="CB949" si="18627">T949/T963</f>
        <v>#DIV/0!</v>
      </c>
      <c r="CC949" s="124" t="e">
        <f t="shared" ref="CC949" si="18628">U949/U963</f>
        <v>#DIV/0!</v>
      </c>
      <c r="CD949" s="125" t="e">
        <f t="shared" ref="CD949" si="18629">V949/V963</f>
        <v>#DIV/0!</v>
      </c>
      <c r="CE949" s="126" t="e">
        <f t="shared" ref="CE949" si="18630">W949/W963</f>
        <v>#DIV/0!</v>
      </c>
      <c r="CF949" s="123" t="e">
        <f t="shared" ref="CF949" si="18631">X949/X963</f>
        <v>#DIV/0!</v>
      </c>
      <c r="CG949" s="124" t="e">
        <f t="shared" ref="CG949" si="18632">Y949/Y963</f>
        <v>#DIV/0!</v>
      </c>
      <c r="CH949" s="125" t="e">
        <f t="shared" ref="CH949" si="18633">Z949/Z963</f>
        <v>#DIV/0!</v>
      </c>
      <c r="CI949" s="123" t="e">
        <f t="shared" ref="CI949" si="18634">AA949/AA963</f>
        <v>#DIV/0!</v>
      </c>
      <c r="CJ949" s="129" t="e">
        <f t="shared" ref="CJ949" si="18635">AB949/AB963</f>
        <v>#DIV/0!</v>
      </c>
      <c r="CK949" s="130" t="e">
        <f t="shared" ref="CK949" si="18636">AC949/AC963</f>
        <v>#DIV/0!</v>
      </c>
    </row>
    <row r="950" spans="1:89" ht="14.4" thickTop="1" thickBot="1" x14ac:dyDescent="0.3">
      <c r="A950" s="131" t="s">
        <v>27</v>
      </c>
      <c r="B950" s="197"/>
      <c r="C950" s="181"/>
      <c r="D950" s="182"/>
      <c r="E950" s="183"/>
      <c r="F950" s="180"/>
      <c r="G950" s="184"/>
      <c r="H950" s="182"/>
      <c r="I950" s="183"/>
      <c r="J950" s="180"/>
      <c r="K950" s="181"/>
      <c r="L950" s="182"/>
      <c r="M950" s="180"/>
      <c r="N950" s="185"/>
      <c r="O950" s="198"/>
      <c r="P950" s="180"/>
      <c r="Q950" s="181"/>
      <c r="R950" s="182"/>
      <c r="S950" s="183"/>
      <c r="T950" s="180"/>
      <c r="U950" s="184"/>
      <c r="V950" s="182"/>
      <c r="W950" s="199"/>
      <c r="X950" s="180"/>
      <c r="Y950" s="184"/>
      <c r="Z950" s="182"/>
      <c r="AA950" s="180"/>
      <c r="AB950" s="162">
        <f t="shared" si="18330"/>
        <v>0</v>
      </c>
      <c r="AC950" s="165">
        <f t="shared" si="18362"/>
        <v>0</v>
      </c>
      <c r="AE950" s="251" t="s">
        <v>13</v>
      </c>
      <c r="AF950" s="14">
        <f t="shared" ref="AF950:BG950" si="18637">SUM(AF947:AF949)</f>
        <v>0</v>
      </c>
      <c r="AG950" s="1">
        <f t="shared" si="18637"/>
        <v>0</v>
      </c>
      <c r="AH950" s="14">
        <f t="shared" si="18637"/>
        <v>0</v>
      </c>
      <c r="AI950" s="1">
        <f t="shared" si="18637"/>
        <v>0</v>
      </c>
      <c r="AJ950" s="14">
        <f t="shared" si="18637"/>
        <v>0</v>
      </c>
      <c r="AK950" s="1">
        <f t="shared" si="18637"/>
        <v>0</v>
      </c>
      <c r="AL950" s="14">
        <f t="shared" si="18637"/>
        <v>0</v>
      </c>
      <c r="AM950" s="1">
        <f t="shared" si="18637"/>
        <v>0</v>
      </c>
      <c r="AN950" s="14">
        <f t="shared" si="18637"/>
        <v>0</v>
      </c>
      <c r="AO950" s="1">
        <f t="shared" si="18637"/>
        <v>0</v>
      </c>
      <c r="AP950" s="14">
        <f t="shared" si="18637"/>
        <v>0</v>
      </c>
      <c r="AQ950" s="1">
        <f t="shared" si="18637"/>
        <v>0</v>
      </c>
      <c r="AR950" s="14">
        <f t="shared" si="18637"/>
        <v>0</v>
      </c>
      <c r="AS950" s="1">
        <f t="shared" si="18637"/>
        <v>0</v>
      </c>
      <c r="AT950" s="14">
        <f t="shared" si="18637"/>
        <v>0</v>
      </c>
      <c r="AU950" s="1">
        <f t="shared" si="18637"/>
        <v>0</v>
      </c>
      <c r="AV950" s="14">
        <f t="shared" si="18637"/>
        <v>0</v>
      </c>
      <c r="AW950" s="1">
        <f t="shared" si="18637"/>
        <v>0</v>
      </c>
      <c r="AX950" s="14">
        <f t="shared" si="18637"/>
        <v>0</v>
      </c>
      <c r="AY950" s="1">
        <f t="shared" si="18637"/>
        <v>0</v>
      </c>
      <c r="AZ950" s="14">
        <f t="shared" si="18637"/>
        <v>0</v>
      </c>
      <c r="BA950" s="1">
        <f t="shared" si="18637"/>
        <v>0</v>
      </c>
      <c r="BB950" s="14">
        <f t="shared" si="18637"/>
        <v>0</v>
      </c>
      <c r="BC950" s="1">
        <f t="shared" si="18637"/>
        <v>0</v>
      </c>
      <c r="BD950" s="14">
        <f t="shared" si="18637"/>
        <v>0</v>
      </c>
      <c r="BE950" s="1">
        <f t="shared" si="18637"/>
        <v>0</v>
      </c>
      <c r="BF950" s="166">
        <f t="shared" si="18637"/>
        <v>0</v>
      </c>
      <c r="BG950" s="167">
        <f t="shared" si="18637"/>
        <v>0</v>
      </c>
      <c r="BI950" s="131" t="s">
        <v>27</v>
      </c>
      <c r="BJ950" s="123" t="e">
        <f>B950/B963</f>
        <v>#DIV/0!</v>
      </c>
      <c r="BK950" s="124" t="e">
        <f t="shared" ref="BK950" si="18638">C950/C963</f>
        <v>#DIV/0!</v>
      </c>
      <c r="BL950" s="125" t="e">
        <f t="shared" ref="BL950" si="18639">D950/D963</f>
        <v>#DIV/0!</v>
      </c>
      <c r="BM950" s="126" t="e">
        <f t="shared" ref="BM950" si="18640">E950/E963</f>
        <v>#DIV/0!</v>
      </c>
      <c r="BN950" s="123" t="e">
        <f t="shared" ref="BN950" si="18641">F950/F963</f>
        <v>#DIV/0!</v>
      </c>
      <c r="BO950" s="124" t="e">
        <f t="shared" ref="BO950" si="18642">G950/G963</f>
        <v>#DIV/0!</v>
      </c>
      <c r="BP950" s="125" t="e">
        <f t="shared" ref="BP950" si="18643">H950/H963</f>
        <v>#DIV/0!</v>
      </c>
      <c r="BQ950" s="126" t="e">
        <f t="shared" ref="BQ950" si="18644">I950/I963</f>
        <v>#DIV/0!</v>
      </c>
      <c r="BR950" s="123" t="e">
        <f t="shared" ref="BR950" si="18645">J950/J963</f>
        <v>#DIV/0!</v>
      </c>
      <c r="BS950" s="124" t="e">
        <f t="shared" ref="BS950" si="18646">K950/K963</f>
        <v>#DIV/0!</v>
      </c>
      <c r="BT950" s="125" t="e">
        <f t="shared" ref="BT950" si="18647">L950/L963</f>
        <v>#DIV/0!</v>
      </c>
      <c r="BU950" s="123" t="e">
        <f t="shared" ref="BU950" si="18648">M950/M963</f>
        <v>#DIV/0!</v>
      </c>
      <c r="BV950" s="127" t="e">
        <f t="shared" ref="BV950" si="18649">N950/N963</f>
        <v>#DIV/0!</v>
      </c>
      <c r="BW950" s="128" t="e">
        <f t="shared" ref="BW950" si="18650">O950/O963</f>
        <v>#DIV/0!</v>
      </c>
      <c r="BX950" s="123" t="e">
        <f t="shared" ref="BX950" si="18651">P950/P963</f>
        <v>#DIV/0!</v>
      </c>
      <c r="BY950" s="124" t="e">
        <f t="shared" ref="BY950" si="18652">Q950/Q963</f>
        <v>#DIV/0!</v>
      </c>
      <c r="BZ950" s="125" t="e">
        <f t="shared" ref="BZ950" si="18653">R950/R963</f>
        <v>#DIV/0!</v>
      </c>
      <c r="CA950" s="126" t="e">
        <f t="shared" ref="CA950" si="18654">S950/S963</f>
        <v>#DIV/0!</v>
      </c>
      <c r="CB950" s="123" t="e">
        <f t="shared" ref="CB950" si="18655">T950/T963</f>
        <v>#DIV/0!</v>
      </c>
      <c r="CC950" s="124" t="e">
        <f t="shared" ref="CC950" si="18656">U950/U963</f>
        <v>#DIV/0!</v>
      </c>
      <c r="CD950" s="125" t="e">
        <f t="shared" ref="CD950" si="18657">V950/V963</f>
        <v>#DIV/0!</v>
      </c>
      <c r="CE950" s="126" t="e">
        <f t="shared" ref="CE950" si="18658">W950/W963</f>
        <v>#DIV/0!</v>
      </c>
      <c r="CF950" s="123" t="e">
        <f t="shared" ref="CF950" si="18659">X950/X963</f>
        <v>#DIV/0!</v>
      </c>
      <c r="CG950" s="124" t="e">
        <f t="shared" ref="CG950" si="18660">Y950/Y963</f>
        <v>#DIV/0!</v>
      </c>
      <c r="CH950" s="125" t="e">
        <f t="shared" ref="CH950" si="18661">Z950/Z963</f>
        <v>#DIV/0!</v>
      </c>
      <c r="CI950" s="123" t="e">
        <f t="shared" ref="CI950" si="18662">AA950/AA963</f>
        <v>#DIV/0!</v>
      </c>
      <c r="CJ950" s="129" t="e">
        <f t="shared" ref="CJ950" si="18663">AB950/AB963</f>
        <v>#DIV/0!</v>
      </c>
      <c r="CK950" s="130" t="e">
        <f t="shared" ref="CK950" si="18664">AC950/AC963</f>
        <v>#DIV/0!</v>
      </c>
    </row>
    <row r="951" spans="1:89" ht="13.8" thickTop="1" x14ac:dyDescent="0.25">
      <c r="A951" s="139" t="s">
        <v>28</v>
      </c>
      <c r="B951" s="194"/>
      <c r="C951" s="188"/>
      <c r="D951" s="189"/>
      <c r="E951" s="190"/>
      <c r="F951" s="187"/>
      <c r="G951" s="191"/>
      <c r="H951" s="189"/>
      <c r="I951" s="190"/>
      <c r="J951" s="187"/>
      <c r="K951" s="188"/>
      <c r="L951" s="189"/>
      <c r="M951" s="187"/>
      <c r="N951" s="192"/>
      <c r="O951" s="195"/>
      <c r="P951" s="187"/>
      <c r="Q951" s="188"/>
      <c r="R951" s="189"/>
      <c r="S951" s="190"/>
      <c r="T951" s="187"/>
      <c r="U951" s="191"/>
      <c r="V951" s="189"/>
      <c r="W951" s="196"/>
      <c r="X951" s="187"/>
      <c r="Y951" s="191"/>
      <c r="Z951" s="189"/>
      <c r="AA951" s="187"/>
      <c r="AB951" s="162">
        <f t="shared" si="18330"/>
        <v>0</v>
      </c>
      <c r="AC951" s="165">
        <f t="shared" si="18362"/>
        <v>0</v>
      </c>
      <c r="BI951" s="139" t="s">
        <v>28</v>
      </c>
      <c r="BJ951" s="123" t="e">
        <f>B951/B963</f>
        <v>#DIV/0!</v>
      </c>
      <c r="BK951" s="124" t="e">
        <f t="shared" ref="BK951" si="18665">C951/C963</f>
        <v>#DIV/0!</v>
      </c>
      <c r="BL951" s="125" t="e">
        <f t="shared" ref="BL951" si="18666">D951/D963</f>
        <v>#DIV/0!</v>
      </c>
      <c r="BM951" s="126" t="e">
        <f t="shared" ref="BM951" si="18667">E951/E963</f>
        <v>#DIV/0!</v>
      </c>
      <c r="BN951" s="123" t="e">
        <f t="shared" ref="BN951" si="18668">F951/F963</f>
        <v>#DIV/0!</v>
      </c>
      <c r="BO951" s="124" t="e">
        <f t="shared" ref="BO951" si="18669">G951/G963</f>
        <v>#DIV/0!</v>
      </c>
      <c r="BP951" s="125" t="e">
        <f t="shared" ref="BP951" si="18670">H951/H963</f>
        <v>#DIV/0!</v>
      </c>
      <c r="BQ951" s="126" t="e">
        <f t="shared" ref="BQ951" si="18671">I951/I963</f>
        <v>#DIV/0!</v>
      </c>
      <c r="BR951" s="123" t="e">
        <f t="shared" ref="BR951" si="18672">J951/J963</f>
        <v>#DIV/0!</v>
      </c>
      <c r="BS951" s="124" t="e">
        <f t="shared" ref="BS951" si="18673">K951/K963</f>
        <v>#DIV/0!</v>
      </c>
      <c r="BT951" s="125" t="e">
        <f t="shared" ref="BT951" si="18674">L951/L963</f>
        <v>#DIV/0!</v>
      </c>
      <c r="BU951" s="123" t="e">
        <f t="shared" ref="BU951" si="18675">M951/M963</f>
        <v>#DIV/0!</v>
      </c>
      <c r="BV951" s="127" t="e">
        <f t="shared" ref="BV951" si="18676">N951/N963</f>
        <v>#DIV/0!</v>
      </c>
      <c r="BW951" s="128" t="e">
        <f t="shared" ref="BW951" si="18677">O951/O963</f>
        <v>#DIV/0!</v>
      </c>
      <c r="BX951" s="123" t="e">
        <f t="shared" ref="BX951" si="18678">P951/P963</f>
        <v>#DIV/0!</v>
      </c>
      <c r="BY951" s="124" t="e">
        <f t="shared" ref="BY951" si="18679">Q951/Q963</f>
        <v>#DIV/0!</v>
      </c>
      <c r="BZ951" s="125" t="e">
        <f t="shared" ref="BZ951" si="18680">R951/R963</f>
        <v>#DIV/0!</v>
      </c>
      <c r="CA951" s="126" t="e">
        <f t="shared" ref="CA951" si="18681">S951/S963</f>
        <v>#DIV/0!</v>
      </c>
      <c r="CB951" s="123" t="e">
        <f t="shared" ref="CB951" si="18682">T951/T963</f>
        <v>#DIV/0!</v>
      </c>
      <c r="CC951" s="124" t="e">
        <f t="shared" ref="CC951" si="18683">U951/U963</f>
        <v>#DIV/0!</v>
      </c>
      <c r="CD951" s="125" t="e">
        <f t="shared" ref="CD951" si="18684">V951/V963</f>
        <v>#DIV/0!</v>
      </c>
      <c r="CE951" s="126" t="e">
        <f t="shared" ref="CE951" si="18685">W951/W963</f>
        <v>#DIV/0!</v>
      </c>
      <c r="CF951" s="123" t="e">
        <f t="shared" ref="CF951" si="18686">X951/X963</f>
        <v>#DIV/0!</v>
      </c>
      <c r="CG951" s="124" t="e">
        <f t="shared" ref="CG951" si="18687">Y951/Y963</f>
        <v>#DIV/0!</v>
      </c>
      <c r="CH951" s="125" t="e">
        <f t="shared" ref="CH951" si="18688">Z951/Z963</f>
        <v>#DIV/0!</v>
      </c>
      <c r="CI951" s="123" t="e">
        <f t="shared" ref="CI951" si="18689">AA951/AA963</f>
        <v>#DIV/0!</v>
      </c>
      <c r="CJ951" s="129" t="e">
        <f t="shared" ref="CJ951" si="18690">AB951/AB963</f>
        <v>#DIV/0!</v>
      </c>
      <c r="CK951" s="130" t="e">
        <f t="shared" ref="CK951" si="18691">AC951/AC963</f>
        <v>#DIV/0!</v>
      </c>
    </row>
    <row r="952" spans="1:89" x14ac:dyDescent="0.25">
      <c r="A952" s="131" t="s">
        <v>29</v>
      </c>
      <c r="B952" s="197"/>
      <c r="C952" s="181"/>
      <c r="D952" s="182"/>
      <c r="E952" s="183"/>
      <c r="F952" s="180"/>
      <c r="G952" s="184"/>
      <c r="H952" s="182"/>
      <c r="I952" s="183"/>
      <c r="J952" s="180"/>
      <c r="K952" s="181"/>
      <c r="L952" s="182"/>
      <c r="M952" s="180"/>
      <c r="N952" s="185"/>
      <c r="O952" s="198"/>
      <c r="P952" s="180"/>
      <c r="Q952" s="181"/>
      <c r="R952" s="182"/>
      <c r="S952" s="183"/>
      <c r="T952" s="180"/>
      <c r="U952" s="184"/>
      <c r="V952" s="182"/>
      <c r="W952" s="199"/>
      <c r="X952" s="180"/>
      <c r="Y952" s="184"/>
      <c r="Z952" s="182"/>
      <c r="AA952" s="180"/>
      <c r="AB952" s="162">
        <f t="shared" si="18330"/>
        <v>0</v>
      </c>
      <c r="AC952" s="165">
        <f t="shared" si="18362"/>
        <v>0</v>
      </c>
      <c r="BI952" s="131" t="s">
        <v>29</v>
      </c>
      <c r="BJ952" s="123" t="e">
        <f>B952/B963</f>
        <v>#DIV/0!</v>
      </c>
      <c r="BK952" s="124" t="e">
        <f t="shared" ref="BK952" si="18692">C952/C963</f>
        <v>#DIV/0!</v>
      </c>
      <c r="BL952" s="125" t="e">
        <f t="shared" ref="BL952" si="18693">D952/D963</f>
        <v>#DIV/0!</v>
      </c>
      <c r="BM952" s="126" t="e">
        <f t="shared" ref="BM952" si="18694">E952/E963</f>
        <v>#DIV/0!</v>
      </c>
      <c r="BN952" s="123" t="e">
        <f t="shared" ref="BN952" si="18695">F952/F963</f>
        <v>#DIV/0!</v>
      </c>
      <c r="BO952" s="124" t="e">
        <f t="shared" ref="BO952" si="18696">G952/G963</f>
        <v>#DIV/0!</v>
      </c>
      <c r="BP952" s="125" t="e">
        <f t="shared" ref="BP952" si="18697">H952/H963</f>
        <v>#DIV/0!</v>
      </c>
      <c r="BQ952" s="126" t="e">
        <f t="shared" ref="BQ952" si="18698">I952/I963</f>
        <v>#DIV/0!</v>
      </c>
      <c r="BR952" s="123" t="e">
        <f t="shared" ref="BR952" si="18699">J952/J963</f>
        <v>#DIV/0!</v>
      </c>
      <c r="BS952" s="124" t="e">
        <f t="shared" ref="BS952" si="18700">K952/K963</f>
        <v>#DIV/0!</v>
      </c>
      <c r="BT952" s="125" t="e">
        <f t="shared" ref="BT952" si="18701">L952/L963</f>
        <v>#DIV/0!</v>
      </c>
      <c r="BU952" s="123" t="e">
        <f t="shared" ref="BU952" si="18702">M952/M963</f>
        <v>#DIV/0!</v>
      </c>
      <c r="BV952" s="127" t="e">
        <f t="shared" ref="BV952" si="18703">N952/N963</f>
        <v>#DIV/0!</v>
      </c>
      <c r="BW952" s="128" t="e">
        <f t="shared" ref="BW952" si="18704">O952/O963</f>
        <v>#DIV/0!</v>
      </c>
      <c r="BX952" s="123" t="e">
        <f t="shared" ref="BX952" si="18705">P952/P963</f>
        <v>#DIV/0!</v>
      </c>
      <c r="BY952" s="124" t="e">
        <f t="shared" ref="BY952" si="18706">Q952/Q963</f>
        <v>#DIV/0!</v>
      </c>
      <c r="BZ952" s="125" t="e">
        <f t="shared" ref="BZ952" si="18707">R952/R963</f>
        <v>#DIV/0!</v>
      </c>
      <c r="CA952" s="126" t="e">
        <f t="shared" ref="CA952" si="18708">S952/S963</f>
        <v>#DIV/0!</v>
      </c>
      <c r="CB952" s="123" t="e">
        <f t="shared" ref="CB952" si="18709">T952/T963</f>
        <v>#DIV/0!</v>
      </c>
      <c r="CC952" s="124" t="e">
        <f t="shared" ref="CC952" si="18710">U952/U963</f>
        <v>#DIV/0!</v>
      </c>
      <c r="CD952" s="125" t="e">
        <f t="shared" ref="CD952" si="18711">V952/V963</f>
        <v>#DIV/0!</v>
      </c>
      <c r="CE952" s="126" t="e">
        <f t="shared" ref="CE952" si="18712">W952/W963</f>
        <v>#DIV/0!</v>
      </c>
      <c r="CF952" s="123" t="e">
        <f t="shared" ref="CF952" si="18713">X952/X963</f>
        <v>#DIV/0!</v>
      </c>
      <c r="CG952" s="124" t="e">
        <f t="shared" ref="CG952" si="18714">Y952/Y963</f>
        <v>#DIV/0!</v>
      </c>
      <c r="CH952" s="125" t="e">
        <f t="shared" ref="CH952" si="18715">Z952/Z963</f>
        <v>#DIV/0!</v>
      </c>
      <c r="CI952" s="123" t="e">
        <f t="shared" ref="CI952" si="18716">AA952/AA963</f>
        <v>#DIV/0!</v>
      </c>
      <c r="CJ952" s="129" t="e">
        <f t="shared" ref="CJ952" si="18717">AB952/AB963</f>
        <v>#DIV/0!</v>
      </c>
      <c r="CK952" s="130" t="e">
        <f t="shared" ref="CK952" si="18718">AC952/AC963</f>
        <v>#DIV/0!</v>
      </c>
    </row>
    <row r="953" spans="1:89" x14ac:dyDescent="0.25">
      <c r="A953" s="139" t="s">
        <v>30</v>
      </c>
      <c r="B953" s="280"/>
      <c r="C953" s="267"/>
      <c r="D953" s="268"/>
      <c r="E953" s="269"/>
      <c r="F953" s="266"/>
      <c r="G953" s="270"/>
      <c r="H953" s="268"/>
      <c r="I953" s="269"/>
      <c r="J953" s="266"/>
      <c r="K953" s="267"/>
      <c r="L953" s="268"/>
      <c r="M953" s="266"/>
      <c r="N953" s="271"/>
      <c r="O953" s="281"/>
      <c r="P953" s="266"/>
      <c r="Q953" s="267"/>
      <c r="R953" s="268"/>
      <c r="S953" s="269"/>
      <c r="T953" s="266"/>
      <c r="U953" s="270"/>
      <c r="V953" s="268"/>
      <c r="W953" s="282"/>
      <c r="X953" s="266"/>
      <c r="Y953" s="270"/>
      <c r="Z953" s="268"/>
      <c r="AA953" s="266"/>
      <c r="AB953" s="162">
        <f t="shared" si="18330"/>
        <v>0</v>
      </c>
      <c r="AC953" s="165">
        <f t="shared" si="18362"/>
        <v>0</v>
      </c>
      <c r="BI953" s="139" t="s">
        <v>30</v>
      </c>
      <c r="BJ953" s="123" t="e">
        <f>B953/B963</f>
        <v>#DIV/0!</v>
      </c>
      <c r="BK953" s="124" t="e">
        <f t="shared" ref="BK953" si="18719">C953/C963</f>
        <v>#DIV/0!</v>
      </c>
      <c r="BL953" s="125" t="e">
        <f t="shared" ref="BL953" si="18720">D953/D963</f>
        <v>#DIV/0!</v>
      </c>
      <c r="BM953" s="126" t="e">
        <f t="shared" ref="BM953" si="18721">E953/E963</f>
        <v>#DIV/0!</v>
      </c>
      <c r="BN953" s="123" t="e">
        <f t="shared" ref="BN953" si="18722">F953/F963</f>
        <v>#DIV/0!</v>
      </c>
      <c r="BO953" s="124" t="e">
        <f t="shared" ref="BO953" si="18723">G953/G963</f>
        <v>#DIV/0!</v>
      </c>
      <c r="BP953" s="125" t="e">
        <f t="shared" ref="BP953" si="18724">H953/H963</f>
        <v>#DIV/0!</v>
      </c>
      <c r="BQ953" s="126" t="e">
        <f t="shared" ref="BQ953" si="18725">I953/I963</f>
        <v>#DIV/0!</v>
      </c>
      <c r="BR953" s="123" t="e">
        <f t="shared" ref="BR953" si="18726">J953/J963</f>
        <v>#DIV/0!</v>
      </c>
      <c r="BS953" s="124" t="e">
        <f t="shared" ref="BS953" si="18727">K953/K963</f>
        <v>#DIV/0!</v>
      </c>
      <c r="BT953" s="125" t="e">
        <f t="shared" ref="BT953" si="18728">L953/L963</f>
        <v>#DIV/0!</v>
      </c>
      <c r="BU953" s="123" t="e">
        <f t="shared" ref="BU953" si="18729">M953/M963</f>
        <v>#DIV/0!</v>
      </c>
      <c r="BV953" s="127" t="e">
        <f t="shared" ref="BV953" si="18730">N953/N963</f>
        <v>#DIV/0!</v>
      </c>
      <c r="BW953" s="128" t="e">
        <f t="shared" ref="BW953" si="18731">O953/O963</f>
        <v>#DIV/0!</v>
      </c>
      <c r="BX953" s="123" t="e">
        <f t="shared" ref="BX953" si="18732">P953/P963</f>
        <v>#DIV/0!</v>
      </c>
      <c r="BY953" s="124" t="e">
        <f t="shared" ref="BY953" si="18733">Q953/Q963</f>
        <v>#DIV/0!</v>
      </c>
      <c r="BZ953" s="125" t="e">
        <f t="shared" ref="BZ953" si="18734">R953/R963</f>
        <v>#DIV/0!</v>
      </c>
      <c r="CA953" s="126" t="e">
        <f t="shared" ref="CA953" si="18735">S953/S963</f>
        <v>#DIV/0!</v>
      </c>
      <c r="CB953" s="123" t="e">
        <f t="shared" ref="CB953" si="18736">T953/T963</f>
        <v>#DIV/0!</v>
      </c>
      <c r="CC953" s="124" t="e">
        <f t="shared" ref="CC953" si="18737">U953/U963</f>
        <v>#DIV/0!</v>
      </c>
      <c r="CD953" s="125" t="e">
        <f t="shared" ref="CD953" si="18738">V953/V963</f>
        <v>#DIV/0!</v>
      </c>
      <c r="CE953" s="126" t="e">
        <f t="shared" ref="CE953" si="18739">W953/W963</f>
        <v>#DIV/0!</v>
      </c>
      <c r="CF953" s="123" t="e">
        <f t="shared" ref="CF953" si="18740">X953/X963</f>
        <v>#DIV/0!</v>
      </c>
      <c r="CG953" s="124" t="e">
        <f t="shared" ref="CG953" si="18741">Y953/Y963</f>
        <v>#DIV/0!</v>
      </c>
      <c r="CH953" s="125" t="e">
        <f t="shared" ref="CH953" si="18742">Z953/Z963</f>
        <v>#DIV/0!</v>
      </c>
      <c r="CI953" s="123" t="e">
        <f t="shared" ref="CI953" si="18743">AA953/AA963</f>
        <v>#DIV/0!</v>
      </c>
      <c r="CJ953" s="129" t="e">
        <f t="shared" ref="CJ953" si="18744">AB953/AB963</f>
        <v>#DIV/0!</v>
      </c>
      <c r="CK953" s="130" t="e">
        <f t="shared" ref="CK953" si="18745">AC953/AC963</f>
        <v>#DIV/0!</v>
      </c>
    </row>
    <row r="954" spans="1:89" x14ac:dyDescent="0.25">
      <c r="A954" s="131" t="s">
        <v>31</v>
      </c>
      <c r="B954" s="283"/>
      <c r="C954" s="274"/>
      <c r="D954" s="275"/>
      <c r="E954" s="276"/>
      <c r="F954" s="273"/>
      <c r="G954" s="277"/>
      <c r="H954" s="275"/>
      <c r="I954" s="276"/>
      <c r="J954" s="273"/>
      <c r="K954" s="274"/>
      <c r="L954" s="275"/>
      <c r="M954" s="273"/>
      <c r="N954" s="278"/>
      <c r="O954" s="284"/>
      <c r="P954" s="273"/>
      <c r="Q954" s="274"/>
      <c r="R954" s="275"/>
      <c r="S954" s="276"/>
      <c r="T954" s="273"/>
      <c r="U954" s="277"/>
      <c r="V954" s="275"/>
      <c r="W954" s="285"/>
      <c r="X954" s="273"/>
      <c r="Y954" s="277"/>
      <c r="Z954" s="275"/>
      <c r="AA954" s="273"/>
      <c r="AB954" s="162">
        <f t="shared" si="18330"/>
        <v>0</v>
      </c>
      <c r="AC954" s="165">
        <f t="shared" si="18362"/>
        <v>0</v>
      </c>
      <c r="BI954" s="131" t="s">
        <v>31</v>
      </c>
      <c r="BJ954" s="123" t="e">
        <f>B954/B963</f>
        <v>#DIV/0!</v>
      </c>
      <c r="BK954" s="124" t="e">
        <f t="shared" ref="BK954" si="18746">C954/C963</f>
        <v>#DIV/0!</v>
      </c>
      <c r="BL954" s="125" t="e">
        <f t="shared" ref="BL954" si="18747">D954/D963</f>
        <v>#DIV/0!</v>
      </c>
      <c r="BM954" s="126" t="e">
        <f t="shared" ref="BM954" si="18748">E954/E963</f>
        <v>#DIV/0!</v>
      </c>
      <c r="BN954" s="123" t="e">
        <f t="shared" ref="BN954" si="18749">F954/F963</f>
        <v>#DIV/0!</v>
      </c>
      <c r="BO954" s="124" t="e">
        <f t="shared" ref="BO954" si="18750">G954/G963</f>
        <v>#DIV/0!</v>
      </c>
      <c r="BP954" s="125" t="e">
        <f t="shared" ref="BP954" si="18751">H954/H963</f>
        <v>#DIV/0!</v>
      </c>
      <c r="BQ954" s="126" t="e">
        <f t="shared" ref="BQ954" si="18752">I954/I963</f>
        <v>#DIV/0!</v>
      </c>
      <c r="BR954" s="123" t="e">
        <f t="shared" ref="BR954" si="18753">J954/J963</f>
        <v>#DIV/0!</v>
      </c>
      <c r="BS954" s="124" t="e">
        <f t="shared" ref="BS954" si="18754">K954/K963</f>
        <v>#DIV/0!</v>
      </c>
      <c r="BT954" s="125" t="e">
        <f t="shared" ref="BT954" si="18755">L954/L963</f>
        <v>#DIV/0!</v>
      </c>
      <c r="BU954" s="123" t="e">
        <f t="shared" ref="BU954" si="18756">M954/M963</f>
        <v>#DIV/0!</v>
      </c>
      <c r="BV954" s="127" t="e">
        <f t="shared" ref="BV954" si="18757">N954/N963</f>
        <v>#DIV/0!</v>
      </c>
      <c r="BW954" s="128" t="e">
        <f t="shared" ref="BW954" si="18758">O954/O963</f>
        <v>#DIV/0!</v>
      </c>
      <c r="BX954" s="123" t="e">
        <f t="shared" ref="BX954" si="18759">P954/P963</f>
        <v>#DIV/0!</v>
      </c>
      <c r="BY954" s="124" t="e">
        <f t="shared" ref="BY954" si="18760">Q954/Q963</f>
        <v>#DIV/0!</v>
      </c>
      <c r="BZ954" s="125" t="e">
        <f t="shared" ref="BZ954" si="18761">R954/R963</f>
        <v>#DIV/0!</v>
      </c>
      <c r="CA954" s="126" t="e">
        <f t="shared" ref="CA954" si="18762">S954/S963</f>
        <v>#DIV/0!</v>
      </c>
      <c r="CB954" s="123" t="e">
        <f t="shared" ref="CB954" si="18763">T954/T963</f>
        <v>#DIV/0!</v>
      </c>
      <c r="CC954" s="124" t="e">
        <f t="shared" ref="CC954" si="18764">U954/U963</f>
        <v>#DIV/0!</v>
      </c>
      <c r="CD954" s="125" t="e">
        <f t="shared" ref="CD954" si="18765">V954/V963</f>
        <v>#DIV/0!</v>
      </c>
      <c r="CE954" s="126" t="e">
        <f t="shared" ref="CE954" si="18766">W954/W963</f>
        <v>#DIV/0!</v>
      </c>
      <c r="CF954" s="123" t="e">
        <f t="shared" ref="CF954" si="18767">X954/X963</f>
        <v>#DIV/0!</v>
      </c>
      <c r="CG954" s="124" t="e">
        <f t="shared" ref="CG954" si="18768">Y954/Y963</f>
        <v>#DIV/0!</v>
      </c>
      <c r="CH954" s="125" t="e">
        <f t="shared" ref="CH954" si="18769">Z954/Z963</f>
        <v>#DIV/0!</v>
      </c>
      <c r="CI954" s="123" t="e">
        <f t="shared" ref="CI954" si="18770">AA954/AA963</f>
        <v>#DIV/0!</v>
      </c>
      <c r="CJ954" s="129" t="e">
        <f t="shared" ref="CJ954" si="18771">AB954/AB963</f>
        <v>#DIV/0!</v>
      </c>
      <c r="CK954" s="130" t="e">
        <f t="shared" ref="CK954" si="18772">AC954/AC963</f>
        <v>#DIV/0!</v>
      </c>
    </row>
    <row r="955" spans="1:89" x14ac:dyDescent="0.25">
      <c r="A955" s="139" t="s">
        <v>32</v>
      </c>
      <c r="B955" s="194"/>
      <c r="C955" s="188"/>
      <c r="D955" s="189"/>
      <c r="E955" s="190"/>
      <c r="F955" s="187"/>
      <c r="G955" s="191"/>
      <c r="H955" s="189"/>
      <c r="I955" s="190"/>
      <c r="J955" s="187"/>
      <c r="K955" s="188"/>
      <c r="L955" s="189"/>
      <c r="M955" s="187"/>
      <c r="N955" s="192"/>
      <c r="O955" s="195"/>
      <c r="P955" s="187"/>
      <c r="Q955" s="188"/>
      <c r="R955" s="189"/>
      <c r="S955" s="190"/>
      <c r="T955" s="187"/>
      <c r="U955" s="191"/>
      <c r="V955" s="189"/>
      <c r="W955" s="196"/>
      <c r="X955" s="187"/>
      <c r="Y955" s="191"/>
      <c r="Z955" s="189"/>
      <c r="AA955" s="187"/>
      <c r="AB955" s="162">
        <f t="shared" si="18330"/>
        <v>0</v>
      </c>
      <c r="AC955" s="165">
        <f t="shared" si="18362"/>
        <v>0</v>
      </c>
      <c r="BI955" s="139" t="s">
        <v>32</v>
      </c>
      <c r="BJ955" s="123" t="e">
        <f>B955/B963</f>
        <v>#DIV/0!</v>
      </c>
      <c r="BK955" s="124" t="e">
        <f t="shared" ref="BK955" si="18773">C955/C963</f>
        <v>#DIV/0!</v>
      </c>
      <c r="BL955" s="125" t="e">
        <f t="shared" ref="BL955" si="18774">D955/D963</f>
        <v>#DIV/0!</v>
      </c>
      <c r="BM955" s="126" t="e">
        <f t="shared" ref="BM955" si="18775">E955/E963</f>
        <v>#DIV/0!</v>
      </c>
      <c r="BN955" s="123" t="e">
        <f t="shared" ref="BN955" si="18776">F955/F963</f>
        <v>#DIV/0!</v>
      </c>
      <c r="BO955" s="124" t="e">
        <f t="shared" ref="BO955" si="18777">G955/G963</f>
        <v>#DIV/0!</v>
      </c>
      <c r="BP955" s="125" t="e">
        <f t="shared" ref="BP955" si="18778">H955/H963</f>
        <v>#DIV/0!</v>
      </c>
      <c r="BQ955" s="126" t="e">
        <f t="shared" ref="BQ955" si="18779">I955/I963</f>
        <v>#DIV/0!</v>
      </c>
      <c r="BR955" s="123" t="e">
        <f t="shared" ref="BR955" si="18780">J955/J963</f>
        <v>#DIV/0!</v>
      </c>
      <c r="BS955" s="124" t="e">
        <f t="shared" ref="BS955" si="18781">K955/K963</f>
        <v>#DIV/0!</v>
      </c>
      <c r="BT955" s="125" t="e">
        <f t="shared" ref="BT955" si="18782">L955/L963</f>
        <v>#DIV/0!</v>
      </c>
      <c r="BU955" s="123" t="e">
        <f t="shared" ref="BU955" si="18783">M955/M963</f>
        <v>#DIV/0!</v>
      </c>
      <c r="BV955" s="127" t="e">
        <f t="shared" ref="BV955" si="18784">N955/N963</f>
        <v>#DIV/0!</v>
      </c>
      <c r="BW955" s="128" t="e">
        <f t="shared" ref="BW955" si="18785">O955/O963</f>
        <v>#DIV/0!</v>
      </c>
      <c r="BX955" s="123" t="e">
        <f t="shared" ref="BX955" si="18786">P955/P963</f>
        <v>#DIV/0!</v>
      </c>
      <c r="BY955" s="124" t="e">
        <f t="shared" ref="BY955" si="18787">Q955/Q963</f>
        <v>#DIV/0!</v>
      </c>
      <c r="BZ955" s="125" t="e">
        <f t="shared" ref="BZ955" si="18788">R955/R963</f>
        <v>#DIV/0!</v>
      </c>
      <c r="CA955" s="126" t="e">
        <f t="shared" ref="CA955" si="18789">S955/S963</f>
        <v>#DIV/0!</v>
      </c>
      <c r="CB955" s="123" t="e">
        <f t="shared" ref="CB955" si="18790">T955/T963</f>
        <v>#DIV/0!</v>
      </c>
      <c r="CC955" s="124" t="e">
        <f t="shared" ref="CC955" si="18791">U955/U963</f>
        <v>#DIV/0!</v>
      </c>
      <c r="CD955" s="125" t="e">
        <f t="shared" ref="CD955" si="18792">V955/V963</f>
        <v>#DIV/0!</v>
      </c>
      <c r="CE955" s="126" t="e">
        <f t="shared" ref="CE955" si="18793">W955/W963</f>
        <v>#DIV/0!</v>
      </c>
      <c r="CF955" s="123" t="e">
        <f t="shared" ref="CF955" si="18794">X955/X963</f>
        <v>#DIV/0!</v>
      </c>
      <c r="CG955" s="124" t="e">
        <f t="shared" ref="CG955" si="18795">Y955/Y963</f>
        <v>#DIV/0!</v>
      </c>
      <c r="CH955" s="125" t="e">
        <f t="shared" ref="CH955" si="18796">Z955/Z963</f>
        <v>#DIV/0!</v>
      </c>
      <c r="CI955" s="123" t="e">
        <f t="shared" ref="CI955" si="18797">AA955/AA963</f>
        <v>#DIV/0!</v>
      </c>
      <c r="CJ955" s="129" t="e">
        <f t="shared" ref="CJ955" si="18798">AB955/AB963</f>
        <v>#DIV/0!</v>
      </c>
      <c r="CK955" s="130" t="e">
        <f t="shared" ref="CK955" si="18799">AC955/AC963</f>
        <v>#DIV/0!</v>
      </c>
    </row>
    <row r="956" spans="1:89" x14ac:dyDescent="0.25">
      <c r="A956" s="131" t="s">
        <v>33</v>
      </c>
      <c r="B956" s="197"/>
      <c r="C956" s="181"/>
      <c r="D956" s="182"/>
      <c r="E956" s="183"/>
      <c r="F956" s="180"/>
      <c r="G956" s="184"/>
      <c r="H956" s="182"/>
      <c r="I956" s="183"/>
      <c r="J956" s="180"/>
      <c r="K956" s="181"/>
      <c r="L956" s="182"/>
      <c r="M956" s="180"/>
      <c r="N956" s="185"/>
      <c r="O956" s="198"/>
      <c r="P956" s="180"/>
      <c r="Q956" s="181"/>
      <c r="R956" s="182"/>
      <c r="S956" s="183"/>
      <c r="T956" s="180"/>
      <c r="U956" s="184"/>
      <c r="V956" s="182"/>
      <c r="W956" s="199"/>
      <c r="X956" s="180"/>
      <c r="Y956" s="184"/>
      <c r="Z956" s="182"/>
      <c r="AA956" s="180"/>
      <c r="AB956" s="162">
        <f t="shared" si="18330"/>
        <v>0</v>
      </c>
      <c r="AC956" s="165">
        <f t="shared" si="18362"/>
        <v>0</v>
      </c>
      <c r="BI956" s="131" t="s">
        <v>33</v>
      </c>
      <c r="BJ956" s="123" t="e">
        <f>B956/B963</f>
        <v>#DIV/0!</v>
      </c>
      <c r="BK956" s="124" t="e">
        <f t="shared" ref="BK956" si="18800">C956/C963</f>
        <v>#DIV/0!</v>
      </c>
      <c r="BL956" s="125" t="e">
        <f t="shared" ref="BL956" si="18801">D956/D963</f>
        <v>#DIV/0!</v>
      </c>
      <c r="BM956" s="126" t="e">
        <f t="shared" ref="BM956" si="18802">E956/E963</f>
        <v>#DIV/0!</v>
      </c>
      <c r="BN956" s="123" t="e">
        <f t="shared" ref="BN956" si="18803">F956/F963</f>
        <v>#DIV/0!</v>
      </c>
      <c r="BO956" s="124" t="e">
        <f t="shared" ref="BO956" si="18804">G956/G963</f>
        <v>#DIV/0!</v>
      </c>
      <c r="BP956" s="125" t="e">
        <f t="shared" ref="BP956" si="18805">H956/H963</f>
        <v>#DIV/0!</v>
      </c>
      <c r="BQ956" s="126" t="e">
        <f t="shared" ref="BQ956" si="18806">I956/I963</f>
        <v>#DIV/0!</v>
      </c>
      <c r="BR956" s="123" t="e">
        <f t="shared" ref="BR956" si="18807">J956/J963</f>
        <v>#DIV/0!</v>
      </c>
      <c r="BS956" s="124" t="e">
        <f t="shared" ref="BS956" si="18808">K956/K963</f>
        <v>#DIV/0!</v>
      </c>
      <c r="BT956" s="125" t="e">
        <f t="shared" ref="BT956" si="18809">L956/L963</f>
        <v>#DIV/0!</v>
      </c>
      <c r="BU956" s="123" t="e">
        <f t="shared" ref="BU956" si="18810">M956/M963</f>
        <v>#DIV/0!</v>
      </c>
      <c r="BV956" s="127" t="e">
        <f t="shared" ref="BV956" si="18811">N956/N963</f>
        <v>#DIV/0!</v>
      </c>
      <c r="BW956" s="128" t="e">
        <f t="shared" ref="BW956" si="18812">O956/O963</f>
        <v>#DIV/0!</v>
      </c>
      <c r="BX956" s="123" t="e">
        <f t="shared" ref="BX956" si="18813">P956/P963</f>
        <v>#DIV/0!</v>
      </c>
      <c r="BY956" s="124" t="e">
        <f t="shared" ref="BY956" si="18814">Q956/Q963</f>
        <v>#DIV/0!</v>
      </c>
      <c r="BZ956" s="125" t="e">
        <f t="shared" ref="BZ956" si="18815">R956/R963</f>
        <v>#DIV/0!</v>
      </c>
      <c r="CA956" s="126" t="e">
        <f t="shared" ref="CA956" si="18816">S956/S963</f>
        <v>#DIV/0!</v>
      </c>
      <c r="CB956" s="123" t="e">
        <f t="shared" ref="CB956" si="18817">T956/T963</f>
        <v>#DIV/0!</v>
      </c>
      <c r="CC956" s="124" t="e">
        <f t="shared" ref="CC956" si="18818">U956/U963</f>
        <v>#DIV/0!</v>
      </c>
      <c r="CD956" s="125" t="e">
        <f t="shared" ref="CD956" si="18819">V956/V963</f>
        <v>#DIV/0!</v>
      </c>
      <c r="CE956" s="126" t="e">
        <f t="shared" ref="CE956" si="18820">W956/W963</f>
        <v>#DIV/0!</v>
      </c>
      <c r="CF956" s="123" t="e">
        <f t="shared" ref="CF956" si="18821">X956/X963</f>
        <v>#DIV/0!</v>
      </c>
      <c r="CG956" s="124" t="e">
        <f t="shared" ref="CG956" si="18822">Y956/Y963</f>
        <v>#DIV/0!</v>
      </c>
      <c r="CH956" s="125" t="e">
        <f t="shared" ref="CH956" si="18823">Z956/Z963</f>
        <v>#DIV/0!</v>
      </c>
      <c r="CI956" s="123" t="e">
        <f t="shared" ref="CI956" si="18824">AA956/AA963</f>
        <v>#DIV/0!</v>
      </c>
      <c r="CJ956" s="129" t="e">
        <f t="shared" ref="CJ956" si="18825">AB956/AB963</f>
        <v>#DIV/0!</v>
      </c>
      <c r="CK956" s="130" t="e">
        <f t="shared" ref="CK956" si="18826">AC956/AC963</f>
        <v>#DIV/0!</v>
      </c>
    </row>
    <row r="957" spans="1:89" x14ac:dyDescent="0.25">
      <c r="A957" s="139" t="s">
        <v>34</v>
      </c>
      <c r="B957" s="194"/>
      <c r="C957" s="188"/>
      <c r="D957" s="189"/>
      <c r="E957" s="190"/>
      <c r="F957" s="187"/>
      <c r="G957" s="191"/>
      <c r="H957" s="189"/>
      <c r="I957" s="190"/>
      <c r="J957" s="187"/>
      <c r="K957" s="188"/>
      <c r="L957" s="189"/>
      <c r="M957" s="187"/>
      <c r="N957" s="192"/>
      <c r="O957" s="195"/>
      <c r="P957" s="187"/>
      <c r="Q957" s="188"/>
      <c r="R957" s="189"/>
      <c r="S957" s="190"/>
      <c r="T957" s="187"/>
      <c r="U957" s="191"/>
      <c r="V957" s="189"/>
      <c r="W957" s="196"/>
      <c r="X957" s="187"/>
      <c r="Y957" s="191"/>
      <c r="Z957" s="189"/>
      <c r="AA957" s="187"/>
      <c r="AB957" s="162">
        <f t="shared" si="18330"/>
        <v>0</v>
      </c>
      <c r="AC957" s="165">
        <f t="shared" si="18362"/>
        <v>0</v>
      </c>
      <c r="BI957" s="139" t="s">
        <v>34</v>
      </c>
      <c r="BJ957" s="123" t="e">
        <f>B957/B963</f>
        <v>#DIV/0!</v>
      </c>
      <c r="BK957" s="124" t="e">
        <f t="shared" ref="BK957" si="18827">C957/C963</f>
        <v>#DIV/0!</v>
      </c>
      <c r="BL957" s="125" t="e">
        <f t="shared" ref="BL957" si="18828">D957/D963</f>
        <v>#DIV/0!</v>
      </c>
      <c r="BM957" s="126" t="e">
        <f t="shared" ref="BM957" si="18829">E957/E963</f>
        <v>#DIV/0!</v>
      </c>
      <c r="BN957" s="123" t="e">
        <f t="shared" ref="BN957" si="18830">F957/F963</f>
        <v>#DIV/0!</v>
      </c>
      <c r="BO957" s="124" t="e">
        <f t="shared" ref="BO957" si="18831">G957/G963</f>
        <v>#DIV/0!</v>
      </c>
      <c r="BP957" s="125" t="e">
        <f t="shared" ref="BP957" si="18832">H957/H963</f>
        <v>#DIV/0!</v>
      </c>
      <c r="BQ957" s="126" t="e">
        <f t="shared" ref="BQ957" si="18833">I957/I963</f>
        <v>#DIV/0!</v>
      </c>
      <c r="BR957" s="123" t="e">
        <f t="shared" ref="BR957" si="18834">J957/J963</f>
        <v>#DIV/0!</v>
      </c>
      <c r="BS957" s="124" t="e">
        <f t="shared" ref="BS957" si="18835">K957/K963</f>
        <v>#DIV/0!</v>
      </c>
      <c r="BT957" s="125" t="e">
        <f t="shared" ref="BT957" si="18836">L957/L963</f>
        <v>#DIV/0!</v>
      </c>
      <c r="BU957" s="123" t="e">
        <f t="shared" ref="BU957" si="18837">M957/M963</f>
        <v>#DIV/0!</v>
      </c>
      <c r="BV957" s="127" t="e">
        <f t="shared" ref="BV957" si="18838">N957/N963</f>
        <v>#DIV/0!</v>
      </c>
      <c r="BW957" s="128" t="e">
        <f t="shared" ref="BW957" si="18839">O957/O963</f>
        <v>#DIV/0!</v>
      </c>
      <c r="BX957" s="123" t="e">
        <f t="shared" ref="BX957" si="18840">P957/P963</f>
        <v>#DIV/0!</v>
      </c>
      <c r="BY957" s="124" t="e">
        <f t="shared" ref="BY957" si="18841">Q957/Q963</f>
        <v>#DIV/0!</v>
      </c>
      <c r="BZ957" s="125" t="e">
        <f t="shared" ref="BZ957" si="18842">R957/R963</f>
        <v>#DIV/0!</v>
      </c>
      <c r="CA957" s="126" t="e">
        <f t="shared" ref="CA957" si="18843">S957/S963</f>
        <v>#DIV/0!</v>
      </c>
      <c r="CB957" s="123" t="e">
        <f t="shared" ref="CB957" si="18844">T957/T963</f>
        <v>#DIV/0!</v>
      </c>
      <c r="CC957" s="124" t="e">
        <f t="shared" ref="CC957" si="18845">U957/U963</f>
        <v>#DIV/0!</v>
      </c>
      <c r="CD957" s="125" t="e">
        <f t="shared" ref="CD957" si="18846">V957/V963</f>
        <v>#DIV/0!</v>
      </c>
      <c r="CE957" s="126" t="e">
        <f t="shared" ref="CE957" si="18847">W957/W963</f>
        <v>#DIV/0!</v>
      </c>
      <c r="CF957" s="123" t="e">
        <f t="shared" ref="CF957" si="18848">X957/X963</f>
        <v>#DIV/0!</v>
      </c>
      <c r="CG957" s="124" t="e">
        <f t="shared" ref="CG957" si="18849">Y957/Y963</f>
        <v>#DIV/0!</v>
      </c>
      <c r="CH957" s="125" t="e">
        <f t="shared" ref="CH957" si="18850">Z957/Z963</f>
        <v>#DIV/0!</v>
      </c>
      <c r="CI957" s="123" t="e">
        <f t="shared" ref="CI957" si="18851">AA957/AA963</f>
        <v>#DIV/0!</v>
      </c>
      <c r="CJ957" s="129" t="e">
        <f t="shared" ref="CJ957" si="18852">AB957/AB963</f>
        <v>#DIV/0!</v>
      </c>
      <c r="CK957" s="130" t="e">
        <f t="shared" ref="CK957" si="18853">AC957/AC963</f>
        <v>#DIV/0!</v>
      </c>
    </row>
    <row r="958" spans="1:89" x14ac:dyDescent="0.25">
      <c r="A958" s="131" t="s">
        <v>35</v>
      </c>
      <c r="B958" s="197"/>
      <c r="C958" s="181"/>
      <c r="D958" s="182"/>
      <c r="E958" s="183"/>
      <c r="F958" s="180"/>
      <c r="G958" s="184"/>
      <c r="H958" s="182"/>
      <c r="I958" s="183"/>
      <c r="J958" s="180"/>
      <c r="K958" s="181"/>
      <c r="L958" s="182"/>
      <c r="M958" s="180"/>
      <c r="N958" s="185"/>
      <c r="O958" s="198"/>
      <c r="P958" s="180"/>
      <c r="Q958" s="181"/>
      <c r="R958" s="182"/>
      <c r="S958" s="183"/>
      <c r="T958" s="180"/>
      <c r="U958" s="184"/>
      <c r="V958" s="182"/>
      <c r="W958" s="199"/>
      <c r="X958" s="180"/>
      <c r="Y958" s="184"/>
      <c r="Z958" s="182"/>
      <c r="AA958" s="180"/>
      <c r="AB958" s="162">
        <f t="shared" si="18330"/>
        <v>0</v>
      </c>
      <c r="AC958" s="165">
        <f t="shared" si="18362"/>
        <v>0</v>
      </c>
      <c r="BI958" s="131" t="s">
        <v>35</v>
      </c>
      <c r="BJ958" s="123" t="e">
        <f>B958/B963</f>
        <v>#DIV/0!</v>
      </c>
      <c r="BK958" s="124" t="e">
        <f t="shared" ref="BK958" si="18854">C958/C963</f>
        <v>#DIV/0!</v>
      </c>
      <c r="BL958" s="125" t="e">
        <f t="shared" ref="BL958" si="18855">D958/D963</f>
        <v>#DIV/0!</v>
      </c>
      <c r="BM958" s="126" t="e">
        <f t="shared" ref="BM958" si="18856">E958/E963</f>
        <v>#DIV/0!</v>
      </c>
      <c r="BN958" s="123" t="e">
        <f t="shared" ref="BN958" si="18857">F958/F963</f>
        <v>#DIV/0!</v>
      </c>
      <c r="BO958" s="124" t="e">
        <f t="shared" ref="BO958" si="18858">G958/G963</f>
        <v>#DIV/0!</v>
      </c>
      <c r="BP958" s="125" t="e">
        <f t="shared" ref="BP958" si="18859">H958/H963</f>
        <v>#DIV/0!</v>
      </c>
      <c r="BQ958" s="126" t="e">
        <f t="shared" ref="BQ958" si="18860">I958/I963</f>
        <v>#DIV/0!</v>
      </c>
      <c r="BR958" s="123" t="e">
        <f t="shared" ref="BR958" si="18861">J958/J963</f>
        <v>#DIV/0!</v>
      </c>
      <c r="BS958" s="124" t="e">
        <f t="shared" ref="BS958" si="18862">K958/K963</f>
        <v>#DIV/0!</v>
      </c>
      <c r="BT958" s="125" t="e">
        <f t="shared" ref="BT958" si="18863">L958/L963</f>
        <v>#DIV/0!</v>
      </c>
      <c r="BU958" s="123" t="e">
        <f t="shared" ref="BU958" si="18864">M958/M963</f>
        <v>#DIV/0!</v>
      </c>
      <c r="BV958" s="127" t="e">
        <f t="shared" ref="BV958" si="18865">N958/N963</f>
        <v>#DIV/0!</v>
      </c>
      <c r="BW958" s="128" t="e">
        <f t="shared" ref="BW958" si="18866">O958/O963</f>
        <v>#DIV/0!</v>
      </c>
      <c r="BX958" s="123" t="e">
        <f t="shared" ref="BX958" si="18867">P958/P963</f>
        <v>#DIV/0!</v>
      </c>
      <c r="BY958" s="124" t="e">
        <f t="shared" ref="BY958" si="18868">Q958/Q963</f>
        <v>#DIV/0!</v>
      </c>
      <c r="BZ958" s="125" t="e">
        <f t="shared" ref="BZ958" si="18869">R958/R963</f>
        <v>#DIV/0!</v>
      </c>
      <c r="CA958" s="126" t="e">
        <f t="shared" ref="CA958" si="18870">S958/S963</f>
        <v>#DIV/0!</v>
      </c>
      <c r="CB958" s="123" t="e">
        <f t="shared" ref="CB958" si="18871">T958/T963</f>
        <v>#DIV/0!</v>
      </c>
      <c r="CC958" s="124" t="e">
        <f t="shared" ref="CC958" si="18872">U958/U963</f>
        <v>#DIV/0!</v>
      </c>
      <c r="CD958" s="125" t="e">
        <f t="shared" ref="CD958" si="18873">V958/V963</f>
        <v>#DIV/0!</v>
      </c>
      <c r="CE958" s="126" t="e">
        <f t="shared" ref="CE958" si="18874">W958/W963</f>
        <v>#DIV/0!</v>
      </c>
      <c r="CF958" s="123" t="e">
        <f t="shared" ref="CF958" si="18875">X958/X963</f>
        <v>#DIV/0!</v>
      </c>
      <c r="CG958" s="124" t="e">
        <f t="shared" ref="CG958" si="18876">Y958/Y963</f>
        <v>#DIV/0!</v>
      </c>
      <c r="CH958" s="125" t="e">
        <f t="shared" ref="CH958" si="18877">Z958/Z963</f>
        <v>#DIV/0!</v>
      </c>
      <c r="CI958" s="123" t="e">
        <f t="shared" ref="CI958" si="18878">AA958/AA963</f>
        <v>#DIV/0!</v>
      </c>
      <c r="CJ958" s="129" t="e">
        <f t="shared" ref="CJ958" si="18879">AB958/AB963</f>
        <v>#DIV/0!</v>
      </c>
      <c r="CK958" s="130" t="e">
        <f t="shared" ref="CK958" si="18880">AC958/AC963</f>
        <v>#DIV/0!</v>
      </c>
    </row>
    <row r="959" spans="1:89" x14ac:dyDescent="0.25">
      <c r="A959" s="139" t="s">
        <v>36</v>
      </c>
      <c r="B959" s="194"/>
      <c r="C959" s="188"/>
      <c r="D959" s="189"/>
      <c r="E959" s="190"/>
      <c r="F959" s="187"/>
      <c r="G959" s="191"/>
      <c r="H959" s="189"/>
      <c r="I959" s="190"/>
      <c r="J959" s="187"/>
      <c r="K959" s="191"/>
      <c r="L959" s="189"/>
      <c r="M959" s="187"/>
      <c r="N959" s="192"/>
      <c r="O959" s="195"/>
      <c r="P959" s="187"/>
      <c r="Q959" s="191"/>
      <c r="R959" s="189"/>
      <c r="S959" s="190"/>
      <c r="T959" s="187"/>
      <c r="U959" s="191"/>
      <c r="V959" s="189"/>
      <c r="W959" s="190"/>
      <c r="X959" s="187"/>
      <c r="Y959" s="191"/>
      <c r="Z959" s="189"/>
      <c r="AA959" s="187"/>
      <c r="AB959" s="162">
        <f t="shared" si="18330"/>
        <v>0</v>
      </c>
      <c r="AC959" s="165">
        <f t="shared" si="18362"/>
        <v>0</v>
      </c>
      <c r="BI959" s="139" t="s">
        <v>36</v>
      </c>
      <c r="BJ959" s="123" t="e">
        <f>B959/B963</f>
        <v>#DIV/0!</v>
      </c>
      <c r="BK959" s="124" t="e">
        <f t="shared" ref="BK959" si="18881">C959/C963</f>
        <v>#DIV/0!</v>
      </c>
      <c r="BL959" s="125" t="e">
        <f t="shared" ref="BL959" si="18882">D959/D963</f>
        <v>#DIV/0!</v>
      </c>
      <c r="BM959" s="126" t="e">
        <f t="shared" ref="BM959" si="18883">E959/E963</f>
        <v>#DIV/0!</v>
      </c>
      <c r="BN959" s="123" t="e">
        <f t="shared" ref="BN959" si="18884">F959/F963</f>
        <v>#DIV/0!</v>
      </c>
      <c r="BO959" s="124" t="e">
        <f t="shared" ref="BO959" si="18885">G959/G963</f>
        <v>#DIV/0!</v>
      </c>
      <c r="BP959" s="125" t="e">
        <f t="shared" ref="BP959" si="18886">H959/H963</f>
        <v>#DIV/0!</v>
      </c>
      <c r="BQ959" s="126" t="e">
        <f t="shared" ref="BQ959" si="18887">I959/I963</f>
        <v>#DIV/0!</v>
      </c>
      <c r="BR959" s="123" t="e">
        <f t="shared" ref="BR959" si="18888">J959/J963</f>
        <v>#DIV/0!</v>
      </c>
      <c r="BS959" s="124" t="e">
        <f t="shared" ref="BS959" si="18889">K959/K963</f>
        <v>#DIV/0!</v>
      </c>
      <c r="BT959" s="125" t="e">
        <f t="shared" ref="BT959" si="18890">L959/L963</f>
        <v>#DIV/0!</v>
      </c>
      <c r="BU959" s="123" t="e">
        <f t="shared" ref="BU959" si="18891">M959/M963</f>
        <v>#DIV/0!</v>
      </c>
      <c r="BV959" s="127" t="e">
        <f t="shared" ref="BV959" si="18892">N959/N963</f>
        <v>#DIV/0!</v>
      </c>
      <c r="BW959" s="128" t="e">
        <f t="shared" ref="BW959" si="18893">O959/O963</f>
        <v>#DIV/0!</v>
      </c>
      <c r="BX959" s="123" t="e">
        <f t="shared" ref="BX959" si="18894">P959/P963</f>
        <v>#DIV/0!</v>
      </c>
      <c r="BY959" s="124" t="e">
        <f t="shared" ref="BY959" si="18895">Q959/Q963</f>
        <v>#DIV/0!</v>
      </c>
      <c r="BZ959" s="125" t="e">
        <f t="shared" ref="BZ959" si="18896">R959/R963</f>
        <v>#DIV/0!</v>
      </c>
      <c r="CA959" s="126" t="e">
        <f t="shared" ref="CA959" si="18897">S959/S963</f>
        <v>#DIV/0!</v>
      </c>
      <c r="CB959" s="123" t="e">
        <f t="shared" ref="CB959" si="18898">T959/T963</f>
        <v>#DIV/0!</v>
      </c>
      <c r="CC959" s="124" t="e">
        <f t="shared" ref="CC959" si="18899">U959/U963</f>
        <v>#DIV/0!</v>
      </c>
      <c r="CD959" s="125" t="e">
        <f t="shared" ref="CD959" si="18900">V959/V963</f>
        <v>#DIV/0!</v>
      </c>
      <c r="CE959" s="126" t="e">
        <f t="shared" ref="CE959" si="18901">W959/W963</f>
        <v>#DIV/0!</v>
      </c>
      <c r="CF959" s="123" t="e">
        <f t="shared" ref="CF959" si="18902">X959/X963</f>
        <v>#DIV/0!</v>
      </c>
      <c r="CG959" s="124" t="e">
        <f t="shared" ref="CG959" si="18903">Y959/Y963</f>
        <v>#DIV/0!</v>
      </c>
      <c r="CH959" s="125" t="e">
        <f t="shared" ref="CH959" si="18904">Z959/Z963</f>
        <v>#DIV/0!</v>
      </c>
      <c r="CI959" s="123" t="e">
        <f t="shared" ref="CI959" si="18905">AA959/AA963</f>
        <v>#DIV/0!</v>
      </c>
      <c r="CJ959" s="129" t="e">
        <f t="shared" ref="CJ959" si="18906">AB959/AB963</f>
        <v>#DIV/0!</v>
      </c>
      <c r="CK959" s="130" t="e">
        <f t="shared" ref="CK959" si="18907">AC959/AC963</f>
        <v>#DIV/0!</v>
      </c>
    </row>
    <row r="960" spans="1:89" x14ac:dyDescent="0.25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62">
        <f t="shared" si="18330"/>
        <v>0</v>
      </c>
      <c r="AC960" s="165">
        <f t="shared" si="18362"/>
        <v>0</v>
      </c>
      <c r="BI960" s="131" t="s">
        <v>37</v>
      </c>
      <c r="BJ960" s="123" t="e">
        <f>B960/B963</f>
        <v>#DIV/0!</v>
      </c>
      <c r="BK960" s="124" t="e">
        <f t="shared" ref="BK960" si="18908">C960/C963</f>
        <v>#DIV/0!</v>
      </c>
      <c r="BL960" s="125" t="e">
        <f t="shared" ref="BL960" si="18909">D960/D963</f>
        <v>#DIV/0!</v>
      </c>
      <c r="BM960" s="126" t="e">
        <f t="shared" ref="BM960" si="18910">E960/E963</f>
        <v>#DIV/0!</v>
      </c>
      <c r="BN960" s="123" t="e">
        <f t="shared" ref="BN960" si="18911">F960/F963</f>
        <v>#DIV/0!</v>
      </c>
      <c r="BO960" s="124" t="e">
        <f t="shared" ref="BO960" si="18912">G960/G963</f>
        <v>#DIV/0!</v>
      </c>
      <c r="BP960" s="125" t="e">
        <f t="shared" ref="BP960" si="18913">H960/H963</f>
        <v>#DIV/0!</v>
      </c>
      <c r="BQ960" s="126" t="e">
        <f t="shared" ref="BQ960" si="18914">I960/I963</f>
        <v>#DIV/0!</v>
      </c>
      <c r="BR960" s="123" t="e">
        <f t="shared" ref="BR960" si="18915">J960/J963</f>
        <v>#DIV/0!</v>
      </c>
      <c r="BS960" s="124" t="e">
        <f t="shared" ref="BS960" si="18916">K960/K963</f>
        <v>#DIV/0!</v>
      </c>
      <c r="BT960" s="125" t="e">
        <f t="shared" ref="BT960" si="18917">L960/L963</f>
        <v>#DIV/0!</v>
      </c>
      <c r="BU960" s="123" t="e">
        <f t="shared" ref="BU960" si="18918">M960/M963</f>
        <v>#DIV/0!</v>
      </c>
      <c r="BV960" s="127" t="e">
        <f t="shared" ref="BV960" si="18919">N960/N963</f>
        <v>#DIV/0!</v>
      </c>
      <c r="BW960" s="128" t="e">
        <f t="shared" ref="BW960" si="18920">O960/O963</f>
        <v>#DIV/0!</v>
      </c>
      <c r="BX960" s="123" t="e">
        <f t="shared" ref="BX960" si="18921">P960/P963</f>
        <v>#DIV/0!</v>
      </c>
      <c r="BY960" s="124" t="e">
        <f t="shared" ref="BY960" si="18922">Q960/Q963</f>
        <v>#DIV/0!</v>
      </c>
      <c r="BZ960" s="125" t="e">
        <f t="shared" ref="BZ960" si="18923">R960/R963</f>
        <v>#DIV/0!</v>
      </c>
      <c r="CA960" s="126" t="e">
        <f t="shared" ref="CA960" si="18924">S960/S963</f>
        <v>#DIV/0!</v>
      </c>
      <c r="CB960" s="123" t="e">
        <f t="shared" ref="CB960" si="18925">T960/T963</f>
        <v>#DIV/0!</v>
      </c>
      <c r="CC960" s="124" t="e">
        <f t="shared" ref="CC960" si="18926">U960/U963</f>
        <v>#DIV/0!</v>
      </c>
      <c r="CD960" s="125" t="e">
        <f t="shared" ref="CD960" si="18927">V960/V963</f>
        <v>#DIV/0!</v>
      </c>
      <c r="CE960" s="126" t="e">
        <f t="shared" ref="CE960" si="18928">W960/W963</f>
        <v>#DIV/0!</v>
      </c>
      <c r="CF960" s="123" t="e">
        <f t="shared" ref="CF960" si="18929">X960/X963</f>
        <v>#DIV/0!</v>
      </c>
      <c r="CG960" s="124" t="e">
        <f t="shared" ref="CG960" si="18930">Y960/Y963</f>
        <v>#DIV/0!</v>
      </c>
      <c r="CH960" s="125" t="e">
        <f t="shared" ref="CH960" si="18931">Z960/Z963</f>
        <v>#DIV/0!</v>
      </c>
      <c r="CI960" s="123" t="e">
        <f t="shared" ref="CI960" si="18932">AA960/AA963</f>
        <v>#DIV/0!</v>
      </c>
      <c r="CJ960" s="129" t="e">
        <f t="shared" ref="CJ960" si="18933">AB960/AB963</f>
        <v>#DIV/0!</v>
      </c>
      <c r="CK960" s="130" t="e">
        <f t="shared" ref="CK960" si="18934">AC960/AC963</f>
        <v>#DIV/0!</v>
      </c>
    </row>
    <row r="961" spans="1:89" x14ac:dyDescent="0.25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2">
        <f t="shared" si="18330"/>
        <v>0</v>
      </c>
      <c r="AC961" s="165">
        <f t="shared" si="18362"/>
        <v>0</v>
      </c>
      <c r="BI961" s="139" t="s">
        <v>38</v>
      </c>
      <c r="BJ961" s="123" t="e">
        <f>B961/B963</f>
        <v>#DIV/0!</v>
      </c>
      <c r="BK961" s="124" t="e">
        <f t="shared" ref="BK961" si="18935">C961/C963</f>
        <v>#DIV/0!</v>
      </c>
      <c r="BL961" s="125" t="e">
        <f t="shared" ref="BL961" si="18936">D961/D963</f>
        <v>#DIV/0!</v>
      </c>
      <c r="BM961" s="126" t="e">
        <f t="shared" ref="BM961" si="18937">E961/E963</f>
        <v>#DIV/0!</v>
      </c>
      <c r="BN961" s="123" t="e">
        <f t="shared" ref="BN961" si="18938">F961/F963</f>
        <v>#DIV/0!</v>
      </c>
      <c r="BO961" s="124" t="e">
        <f t="shared" ref="BO961" si="18939">G961/G963</f>
        <v>#DIV/0!</v>
      </c>
      <c r="BP961" s="125" t="e">
        <f t="shared" ref="BP961" si="18940">H961/H963</f>
        <v>#DIV/0!</v>
      </c>
      <c r="BQ961" s="126" t="e">
        <f t="shared" ref="BQ961" si="18941">I961/I963</f>
        <v>#DIV/0!</v>
      </c>
      <c r="BR961" s="123" t="e">
        <f t="shared" ref="BR961" si="18942">J961/J963</f>
        <v>#DIV/0!</v>
      </c>
      <c r="BS961" s="124" t="e">
        <f t="shared" ref="BS961" si="18943">K961/K963</f>
        <v>#DIV/0!</v>
      </c>
      <c r="BT961" s="125" t="e">
        <f t="shared" ref="BT961" si="18944">L961/L963</f>
        <v>#DIV/0!</v>
      </c>
      <c r="BU961" s="123" t="e">
        <f t="shared" ref="BU961" si="18945">M961/M963</f>
        <v>#DIV/0!</v>
      </c>
      <c r="BV961" s="127" t="e">
        <f t="shared" ref="BV961" si="18946">N961/N963</f>
        <v>#DIV/0!</v>
      </c>
      <c r="BW961" s="128" t="e">
        <f t="shared" ref="BW961" si="18947">O961/O963</f>
        <v>#DIV/0!</v>
      </c>
      <c r="BX961" s="123" t="e">
        <f t="shared" ref="BX961" si="18948">P961/P963</f>
        <v>#DIV/0!</v>
      </c>
      <c r="BY961" s="124" t="e">
        <f t="shared" ref="BY961" si="18949">Q961/Q963</f>
        <v>#DIV/0!</v>
      </c>
      <c r="BZ961" s="125" t="e">
        <f t="shared" ref="BZ961" si="18950">R961/R963</f>
        <v>#DIV/0!</v>
      </c>
      <c r="CA961" s="126" t="e">
        <f t="shared" ref="CA961" si="18951">S961/S963</f>
        <v>#DIV/0!</v>
      </c>
      <c r="CB961" s="123" t="e">
        <f t="shared" ref="CB961" si="18952">T961/T963</f>
        <v>#DIV/0!</v>
      </c>
      <c r="CC961" s="124" t="e">
        <f t="shared" ref="CC961" si="18953">U961/U963</f>
        <v>#DIV/0!</v>
      </c>
      <c r="CD961" s="125" t="e">
        <f t="shared" ref="CD961" si="18954">V961/V963</f>
        <v>#DIV/0!</v>
      </c>
      <c r="CE961" s="126" t="e">
        <f t="shared" ref="CE961" si="18955">W961/W963</f>
        <v>#DIV/0!</v>
      </c>
      <c r="CF961" s="123" t="e">
        <f t="shared" ref="CF961" si="18956">X961/X963</f>
        <v>#DIV/0!</v>
      </c>
      <c r="CG961" s="124" t="e">
        <f t="shared" ref="CG961" si="18957">Y961/Y963</f>
        <v>#DIV/0!</v>
      </c>
      <c r="CH961" s="125" t="e">
        <f t="shared" ref="CH961" si="18958">Z961/Z963</f>
        <v>#DIV/0!</v>
      </c>
      <c r="CI961" s="123" t="e">
        <f t="shared" ref="CI961" si="18959">AA961/AA963</f>
        <v>#DIV/0!</v>
      </c>
      <c r="CJ961" s="129" t="e">
        <f t="shared" ref="CJ961" si="18960">AB961/AB963</f>
        <v>#DIV/0!</v>
      </c>
      <c r="CK961" s="130" t="e">
        <f t="shared" ref="CK961" si="18961">AC961/AC963</f>
        <v>#DIV/0!</v>
      </c>
    </row>
    <row r="962" spans="1:89" ht="13.8" thickBot="1" x14ac:dyDescent="0.3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2">
        <f t="shared" si="18330"/>
        <v>0</v>
      </c>
      <c r="AC962" s="165">
        <f t="shared" si="18362"/>
        <v>0</v>
      </c>
      <c r="BI962" s="131" t="s">
        <v>39</v>
      </c>
      <c r="BJ962" s="123" t="e">
        <f>B962/B963</f>
        <v>#DIV/0!</v>
      </c>
      <c r="BK962" s="124" t="e">
        <f t="shared" ref="BK962" si="18962">C962/C963</f>
        <v>#DIV/0!</v>
      </c>
      <c r="BL962" s="125" t="e">
        <f t="shared" ref="BL962" si="18963">D962/D963</f>
        <v>#DIV/0!</v>
      </c>
      <c r="BM962" s="126" t="e">
        <f t="shared" ref="BM962" si="18964">E962/E963</f>
        <v>#DIV/0!</v>
      </c>
      <c r="BN962" s="123" t="e">
        <f t="shared" ref="BN962" si="18965">F962/F963</f>
        <v>#DIV/0!</v>
      </c>
      <c r="BO962" s="124" t="e">
        <f t="shared" ref="BO962" si="18966">G962/G963</f>
        <v>#DIV/0!</v>
      </c>
      <c r="BP962" s="125" t="e">
        <f t="shared" ref="BP962" si="18967">H962/H963</f>
        <v>#DIV/0!</v>
      </c>
      <c r="BQ962" s="126" t="e">
        <f t="shared" ref="BQ962" si="18968">I962/I963</f>
        <v>#DIV/0!</v>
      </c>
      <c r="BR962" s="123" t="e">
        <f t="shared" ref="BR962" si="18969">J962/J963</f>
        <v>#DIV/0!</v>
      </c>
      <c r="BS962" s="124" t="e">
        <f t="shared" ref="BS962" si="18970">K962/K963</f>
        <v>#DIV/0!</v>
      </c>
      <c r="BT962" s="125" t="e">
        <f t="shared" ref="BT962" si="18971">L962/L963</f>
        <v>#DIV/0!</v>
      </c>
      <c r="BU962" s="123" t="e">
        <f t="shared" ref="BU962" si="18972">M962/M963</f>
        <v>#DIV/0!</v>
      </c>
      <c r="BV962" s="127" t="e">
        <f t="shared" ref="BV962" si="18973">N962/N963</f>
        <v>#DIV/0!</v>
      </c>
      <c r="BW962" s="128" t="e">
        <f t="shared" ref="BW962" si="18974">O962/O963</f>
        <v>#DIV/0!</v>
      </c>
      <c r="BX962" s="123" t="e">
        <f t="shared" ref="BX962" si="18975">P962/P963</f>
        <v>#DIV/0!</v>
      </c>
      <c r="BY962" s="124" t="e">
        <f t="shared" ref="BY962" si="18976">Q962/Q963</f>
        <v>#DIV/0!</v>
      </c>
      <c r="BZ962" s="125" t="e">
        <f t="shared" ref="BZ962" si="18977">R962/R963</f>
        <v>#DIV/0!</v>
      </c>
      <c r="CA962" s="126" t="e">
        <f t="shared" ref="CA962" si="18978">S962/S963</f>
        <v>#DIV/0!</v>
      </c>
      <c r="CB962" s="123" t="e">
        <f t="shared" ref="CB962" si="18979">T962/T963</f>
        <v>#DIV/0!</v>
      </c>
      <c r="CC962" s="124" t="e">
        <f t="shared" ref="CC962" si="18980">U962/U963</f>
        <v>#DIV/0!</v>
      </c>
      <c r="CD962" s="125" t="e">
        <f t="shared" ref="CD962" si="18981">V962/V963</f>
        <v>#DIV/0!</v>
      </c>
      <c r="CE962" s="126" t="e">
        <f t="shared" ref="CE962" si="18982">W962/W963</f>
        <v>#DIV/0!</v>
      </c>
      <c r="CF962" s="123" t="e">
        <f t="shared" ref="CF962" si="18983">X962/X963</f>
        <v>#DIV/0!</v>
      </c>
      <c r="CG962" s="124" t="e">
        <f t="shared" ref="CG962" si="18984">Y962/Y963</f>
        <v>#DIV/0!</v>
      </c>
      <c r="CH962" s="125" t="e">
        <f t="shared" ref="CH962" si="18985">Z962/Z963</f>
        <v>#DIV/0!</v>
      </c>
      <c r="CI962" s="123" t="e">
        <f t="shared" ref="CI962" si="18986">AA962/AA963</f>
        <v>#DIV/0!</v>
      </c>
      <c r="CJ962" s="129" t="e">
        <f t="shared" ref="CJ962" si="18987">AB962/AB963</f>
        <v>#DIV/0!</v>
      </c>
      <c r="CK962" s="130" t="e">
        <f t="shared" ref="CK962" si="18988">AC962/AC963</f>
        <v>#DIV/0!</v>
      </c>
    </row>
    <row r="963" spans="1:89" ht="14.4" thickTop="1" thickBot="1" x14ac:dyDescent="0.3">
      <c r="A963" s="251" t="s">
        <v>13</v>
      </c>
      <c r="B963" s="14">
        <f t="shared" ref="B963:AA963" si="18989">SUM(B940:B962)</f>
        <v>0</v>
      </c>
      <c r="C963" s="1">
        <f t="shared" si="18989"/>
        <v>0</v>
      </c>
      <c r="D963" s="14">
        <f t="shared" si="18989"/>
        <v>0</v>
      </c>
      <c r="E963" s="1">
        <f t="shared" si="18989"/>
        <v>0</v>
      </c>
      <c r="F963" s="14">
        <f t="shared" si="18989"/>
        <v>0</v>
      </c>
      <c r="G963" s="1">
        <f t="shared" si="18989"/>
        <v>0</v>
      </c>
      <c r="H963" s="14">
        <f t="shared" si="18989"/>
        <v>0</v>
      </c>
      <c r="I963" s="1">
        <f t="shared" si="18989"/>
        <v>0</v>
      </c>
      <c r="J963" s="14">
        <f t="shared" si="18989"/>
        <v>0</v>
      </c>
      <c r="K963" s="1">
        <f t="shared" si="18989"/>
        <v>0</v>
      </c>
      <c r="L963" s="14">
        <f t="shared" si="18989"/>
        <v>0</v>
      </c>
      <c r="M963" s="1">
        <f t="shared" si="18989"/>
        <v>0</v>
      </c>
      <c r="N963" s="14">
        <f t="shared" si="18989"/>
        <v>0</v>
      </c>
      <c r="O963" s="1">
        <f t="shared" si="18989"/>
        <v>0</v>
      </c>
      <c r="P963" s="14">
        <f t="shared" si="18989"/>
        <v>0</v>
      </c>
      <c r="Q963" s="1">
        <f t="shared" si="18989"/>
        <v>0</v>
      </c>
      <c r="R963" s="14">
        <f t="shared" si="18989"/>
        <v>0</v>
      </c>
      <c r="S963" s="1">
        <f t="shared" si="18989"/>
        <v>0</v>
      </c>
      <c r="T963" s="14">
        <f t="shared" si="18989"/>
        <v>0</v>
      </c>
      <c r="U963" s="1">
        <f t="shared" si="18989"/>
        <v>0</v>
      </c>
      <c r="V963" s="14">
        <f t="shared" si="18989"/>
        <v>0</v>
      </c>
      <c r="W963" s="1">
        <f t="shared" si="18989"/>
        <v>0</v>
      </c>
      <c r="X963" s="14">
        <f t="shared" si="18989"/>
        <v>0</v>
      </c>
      <c r="Y963" s="1">
        <f t="shared" si="18989"/>
        <v>0</v>
      </c>
      <c r="Z963" s="14">
        <f t="shared" si="18989"/>
        <v>0</v>
      </c>
      <c r="AA963" s="1">
        <f t="shared" si="18989"/>
        <v>0</v>
      </c>
      <c r="AB963" s="166">
        <f t="shared" ref="AB963:AC963" si="18990">SUM(AB939:AB962)</f>
        <v>0</v>
      </c>
      <c r="AC963" s="167">
        <f t="shared" si="18990"/>
        <v>0</v>
      </c>
      <c r="BI963" s="251" t="s">
        <v>13</v>
      </c>
      <c r="BJ963" s="147" t="e">
        <f>SUM(BJ939:BJ962)</f>
        <v>#DIV/0!</v>
      </c>
      <c r="BK963" s="148" t="e">
        <f t="shared" ref="BK963:CK963" si="18991">SUM(BK939:BK962)</f>
        <v>#DIV/0!</v>
      </c>
      <c r="BL963" s="147" t="e">
        <f t="shared" si="18991"/>
        <v>#DIV/0!</v>
      </c>
      <c r="BM963" s="148" t="e">
        <f t="shared" si="18991"/>
        <v>#DIV/0!</v>
      </c>
      <c r="BN963" s="147" t="e">
        <f t="shared" si="18991"/>
        <v>#DIV/0!</v>
      </c>
      <c r="BO963" s="148" t="e">
        <f t="shared" si="18991"/>
        <v>#DIV/0!</v>
      </c>
      <c r="BP963" s="147" t="e">
        <f t="shared" si="18991"/>
        <v>#DIV/0!</v>
      </c>
      <c r="BQ963" s="148" t="e">
        <f t="shared" si="18991"/>
        <v>#DIV/0!</v>
      </c>
      <c r="BR963" s="147" t="e">
        <f t="shared" si="18991"/>
        <v>#DIV/0!</v>
      </c>
      <c r="BS963" s="148" t="e">
        <f t="shared" si="18991"/>
        <v>#DIV/0!</v>
      </c>
      <c r="BT963" s="147" t="e">
        <f t="shared" si="18991"/>
        <v>#DIV/0!</v>
      </c>
      <c r="BU963" s="148" t="e">
        <f t="shared" si="18991"/>
        <v>#DIV/0!</v>
      </c>
      <c r="BV963" s="147" t="e">
        <f t="shared" si="18991"/>
        <v>#DIV/0!</v>
      </c>
      <c r="BW963" s="148" t="e">
        <f t="shared" si="18991"/>
        <v>#DIV/0!</v>
      </c>
      <c r="BX963" s="147" t="e">
        <f t="shared" si="18991"/>
        <v>#DIV/0!</v>
      </c>
      <c r="BY963" s="148" t="e">
        <f t="shared" si="18991"/>
        <v>#DIV/0!</v>
      </c>
      <c r="BZ963" s="147" t="e">
        <f t="shared" si="18991"/>
        <v>#DIV/0!</v>
      </c>
      <c r="CA963" s="148" t="e">
        <f t="shared" si="18991"/>
        <v>#DIV/0!</v>
      </c>
      <c r="CB963" s="147" t="e">
        <f t="shared" si="18991"/>
        <v>#DIV/0!</v>
      </c>
      <c r="CC963" s="148" t="e">
        <f t="shared" si="18991"/>
        <v>#DIV/0!</v>
      </c>
      <c r="CD963" s="147" t="e">
        <f t="shared" si="18991"/>
        <v>#DIV/0!</v>
      </c>
      <c r="CE963" s="148" t="e">
        <f t="shared" si="18991"/>
        <v>#DIV/0!</v>
      </c>
      <c r="CF963" s="147" t="e">
        <f t="shared" si="18991"/>
        <v>#DIV/0!</v>
      </c>
      <c r="CG963" s="148" t="e">
        <f t="shared" si="18991"/>
        <v>#DIV/0!</v>
      </c>
      <c r="CH963" s="147" t="e">
        <f t="shared" si="18991"/>
        <v>#DIV/0!</v>
      </c>
      <c r="CI963" s="148" t="e">
        <f t="shared" si="18991"/>
        <v>#DIV/0!</v>
      </c>
      <c r="CJ963" s="147" t="e">
        <f t="shared" si="18991"/>
        <v>#DIV/0!</v>
      </c>
      <c r="CK963" s="148" t="e">
        <f t="shared" si="18991"/>
        <v>#DIV/0!</v>
      </c>
    </row>
    <row r="964" spans="1:89" ht="13.8" thickTop="1" x14ac:dyDescent="0.25">
      <c r="A964" s="178"/>
    </row>
  </sheetData>
  <mergeCells count="1926">
    <mergeCell ref="B937:C937"/>
    <mergeCell ref="A937:A938"/>
    <mergeCell ref="A935:D935"/>
    <mergeCell ref="BN937:BO937"/>
    <mergeCell ref="BL937:BM937"/>
    <mergeCell ref="BJ937:BK937"/>
    <mergeCell ref="BI937:BI938"/>
    <mergeCell ref="L937:M937"/>
    <mergeCell ref="N937:O937"/>
    <mergeCell ref="AB937:AC937"/>
    <mergeCell ref="Z937:AA937"/>
    <mergeCell ref="X937:Y937"/>
    <mergeCell ref="V937:W937"/>
    <mergeCell ref="T937:U937"/>
    <mergeCell ref="R937:S937"/>
    <mergeCell ref="P937:Q937"/>
    <mergeCell ref="J937:K937"/>
    <mergeCell ref="H937:I937"/>
    <mergeCell ref="F937:G937"/>
    <mergeCell ref="D937:E937"/>
    <mergeCell ref="AN937:AO937"/>
    <mergeCell ref="AP937:AQ937"/>
    <mergeCell ref="AR937:AS937"/>
    <mergeCell ref="A751:A752"/>
    <mergeCell ref="A782:A783"/>
    <mergeCell ref="A813:A814"/>
    <mergeCell ref="A844:A845"/>
    <mergeCell ref="A875:A876"/>
    <mergeCell ref="A906:A907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04:D904"/>
    <mergeCell ref="B906:C906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D906:E906"/>
    <mergeCell ref="L782:M782"/>
    <mergeCell ref="N782:O782"/>
    <mergeCell ref="N875:O875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AB875:AC875"/>
    <mergeCell ref="Z844:AA844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R937:BS937"/>
    <mergeCell ref="BP937:BQ937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B844:C844"/>
    <mergeCell ref="D844:E844"/>
    <mergeCell ref="F844:G844"/>
    <mergeCell ref="H844:I844"/>
    <mergeCell ref="J844:K844"/>
    <mergeCell ref="L844:M844"/>
    <mergeCell ref="N844:O844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I284:BL284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V875:AW875"/>
    <mergeCell ref="AX875:AY875"/>
    <mergeCell ref="AZ875:BA875"/>
    <mergeCell ref="BB875:BC875"/>
    <mergeCell ref="BD875:BE875"/>
    <mergeCell ref="BF875:BG87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1181102362204722" right="0" top="0.98425196850393704" bottom="0.98425196850393704" header="0.51181102362204722" footer="0.51181102362204722"/>
  <pageSetup paperSize="14" scale="71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AB32" sqref="AB32"/>
    </sheetView>
  </sheetViews>
  <sheetFormatPr defaultColWidth="8.88671875" defaultRowHeight="13.2" x14ac:dyDescent="0.25"/>
  <cols>
    <col min="1" max="1" width="12.44140625" style="8" customWidth="1"/>
    <col min="2" max="27" width="9.109375" style="8" customWidth="1"/>
    <col min="28" max="29" width="11" style="43" customWidth="1"/>
    <col min="30" max="16384" width="8.88671875" style="8"/>
  </cols>
  <sheetData>
    <row r="2" spans="1:31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</row>
    <row r="4" spans="1:31" ht="13.8" thickBot="1" x14ac:dyDescent="0.3">
      <c r="A4" s="43" t="s">
        <v>46</v>
      </c>
    </row>
    <row r="5" spans="1:31" ht="14.4" thickTop="1" thickBot="1" x14ac:dyDescent="0.3">
      <c r="A5" s="301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0" customFormat="1" ht="14.4" thickTop="1" thickBot="1" x14ac:dyDescent="0.3">
      <c r="A6" s="302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8" thickTop="1" x14ac:dyDescent="0.25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5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14689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11815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59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16702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172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15476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1002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436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761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1267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3497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7125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5618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2443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2437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1818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4071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43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1364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449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3088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78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1285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558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1445</v>
      </c>
      <c r="AB8" s="4">
        <f t="shared" ref="AB8:AC30" si="0">B8+D8+F8+H8+J8+L8+N8+P8+R8+T8+V8+X8+Z8</f>
        <v>72899</v>
      </c>
      <c r="AC8" s="5">
        <f t="shared" si="0"/>
        <v>24799</v>
      </c>
      <c r="AD8" s="18"/>
      <c r="AE8" s="18"/>
    </row>
    <row r="9" spans="1:31" x14ac:dyDescent="0.25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57143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14391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36519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10388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51915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10963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58847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21668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2604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8678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11973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35745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42768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50953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23665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24758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35874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29245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3039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16386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17273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39111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25845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22779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68363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44271</v>
      </c>
      <c r="AB9" s="6">
        <f t="shared" si="0"/>
        <v>435828</v>
      </c>
      <c r="AC9" s="7">
        <f t="shared" si="0"/>
        <v>329336</v>
      </c>
      <c r="AD9" s="18"/>
      <c r="AE9" s="18"/>
    </row>
    <row r="10" spans="1:31" x14ac:dyDescent="0.25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94072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41868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45792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30069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68182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30132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88340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55177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6079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19572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28230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61289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70969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85274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46507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45427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62864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48246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8960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30650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34377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72675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46288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36466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99817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75942</v>
      </c>
      <c r="AB10" s="4">
        <f t="shared" si="0"/>
        <v>700477</v>
      </c>
      <c r="AC10" s="5">
        <f t="shared" si="0"/>
        <v>632787</v>
      </c>
      <c r="AD10" s="18"/>
      <c r="AE10" s="18"/>
    </row>
    <row r="11" spans="1:31" x14ac:dyDescent="0.25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102779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44402.270700700741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46286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38505.623793398197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66746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32922.222045785282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90480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64684.425423451699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7869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25529.116831095871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29773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83821.438011341132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76422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105343.62278075455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54452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52489.8762606366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72918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53575.567615183529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10493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38355.915100839033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35986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83049.755435767875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47401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43649.523926301386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116266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80860.642074744101</v>
      </c>
      <c r="AB11" s="6">
        <f t="shared" si="0"/>
        <v>757871</v>
      </c>
      <c r="AC11" s="7">
        <f t="shared" si="0"/>
        <v>747189.99999999988</v>
      </c>
      <c r="AD11" s="18"/>
      <c r="AE11" s="18"/>
    </row>
    <row r="12" spans="1:31" x14ac:dyDescent="0.25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88308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38923.905204083814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43296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33435.668624726779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51236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28399.875571875451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80602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62917.231923122556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6642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23352.465639961545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25187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85603.681481818203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62992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102092.84132033665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47023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48677.019364558349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66387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47214.255130494661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7920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31088.539869583925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29101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80374.343268314347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43823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41576.480333533138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104435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79621.692267590581</v>
      </c>
      <c r="AB12" s="4">
        <f t="shared" si="0"/>
        <v>656952</v>
      </c>
      <c r="AC12" s="5">
        <f t="shared" si="0"/>
        <v>703278</v>
      </c>
      <c r="AD12" s="18"/>
      <c r="AE12" s="18"/>
    </row>
    <row r="13" spans="1:31" x14ac:dyDescent="0.25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68308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37804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36401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25258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43672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22414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75103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57419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6735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20057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20102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62372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54164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87051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34884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36066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55899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40927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6869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17711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25237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75917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36596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27135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91077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75170</v>
      </c>
      <c r="AB13" s="6">
        <f t="shared" si="0"/>
        <v>555047</v>
      </c>
      <c r="AC13" s="7">
        <f t="shared" si="0"/>
        <v>585301</v>
      </c>
      <c r="AD13" s="18"/>
      <c r="AE13" s="18"/>
    </row>
    <row r="14" spans="1:31" x14ac:dyDescent="0.25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55792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40041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29514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20030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36258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19457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67231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54153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7032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18102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17775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49198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47953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66570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31153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27534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48442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34915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6770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10972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22995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66822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30687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18202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80707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70036</v>
      </c>
      <c r="AB14" s="4">
        <f t="shared" si="0"/>
        <v>482309</v>
      </c>
      <c r="AC14" s="5">
        <f t="shared" si="0"/>
        <v>496032</v>
      </c>
      <c r="AD14" s="18"/>
      <c r="AE14" s="18"/>
    </row>
    <row r="15" spans="1:31" x14ac:dyDescent="0.25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53371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39215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28531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18025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35218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18282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65859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53503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7741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13944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18012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43109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46324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64848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31324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23389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45670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34204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7246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9364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23486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61557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28526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15777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77802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70408</v>
      </c>
      <c r="AB15" s="6">
        <f t="shared" si="0"/>
        <v>469110</v>
      </c>
      <c r="AC15" s="7">
        <f t="shared" si="0"/>
        <v>465625</v>
      </c>
      <c r="AD15" s="18"/>
      <c r="AE15" s="18"/>
    </row>
    <row r="16" spans="1:31" x14ac:dyDescent="0.25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52889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43005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28916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18835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33412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19850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67230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55877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8882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10803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20405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43114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48859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60288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32884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25287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45559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35728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7262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9341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26204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62443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29957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14707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77468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74228</v>
      </c>
      <c r="AB16" s="4">
        <f t="shared" si="0"/>
        <v>479927</v>
      </c>
      <c r="AC16" s="5">
        <f t="shared" si="0"/>
        <v>473506</v>
      </c>
      <c r="AD16" s="18"/>
      <c r="AE16" s="18"/>
    </row>
    <row r="17" spans="1:31" x14ac:dyDescent="0.25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47423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42540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24802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19459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28446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21510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61887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57900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9281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9901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22180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37907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48508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55766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30586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26502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42779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36118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6987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9422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27832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52132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28278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15341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73469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76859</v>
      </c>
      <c r="AB17" s="6">
        <f t="shared" si="0"/>
        <v>452458</v>
      </c>
      <c r="AC17" s="7">
        <f t="shared" si="0"/>
        <v>461357</v>
      </c>
      <c r="AD17" s="18"/>
      <c r="AE17" s="18"/>
    </row>
    <row r="18" spans="1:31" x14ac:dyDescent="0.25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42846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46184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21892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21199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25654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24290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59049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62792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10787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9126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29006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30077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51262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49690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33077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25990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38763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38312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9596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7981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34893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43751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29191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14090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72888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79873</v>
      </c>
      <c r="AB18" s="4">
        <f t="shared" si="0"/>
        <v>458904</v>
      </c>
      <c r="AC18" s="5">
        <f t="shared" si="0"/>
        <v>453355</v>
      </c>
      <c r="AD18" s="18"/>
      <c r="AE18" s="18"/>
    </row>
    <row r="19" spans="1:31" x14ac:dyDescent="0.25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43916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58274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24725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26383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26474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32982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60870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77540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13706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8039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45626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27254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68272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50392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37724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27308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41109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46796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14400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6437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49616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42727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36320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13877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77392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89850</v>
      </c>
      <c r="AB19" s="6">
        <f t="shared" si="0"/>
        <v>540150</v>
      </c>
      <c r="AC19" s="7">
        <f t="shared" si="0"/>
        <v>507859</v>
      </c>
      <c r="AD19" s="18"/>
      <c r="AE19" s="18"/>
    </row>
    <row r="20" spans="1:31" x14ac:dyDescent="0.25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52761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74979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34351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32833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33663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48673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67309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97431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21295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8057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60978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26985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89484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60045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47869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34655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50637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63044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27948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6802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69730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50209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48044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17385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89255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108234</v>
      </c>
      <c r="AB20" s="4">
        <f t="shared" si="0"/>
        <v>693324</v>
      </c>
      <c r="AC20" s="5">
        <f t="shared" si="0"/>
        <v>629332</v>
      </c>
      <c r="AD20" s="18"/>
      <c r="AE20" s="18"/>
    </row>
    <row r="21" spans="1:31" x14ac:dyDescent="0.25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55941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104076.15836964552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41584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40176.050744197782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37691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66420.409698259697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76202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123816.06196213455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28194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8784.6530281533051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80861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28209.435899381228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107118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71121.08824125721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57506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46158.077653441542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58364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76275.505056562106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34818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8508.8912073742868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87367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57464.884369687134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62651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21895.047118150949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99401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134412.73665175468</v>
      </c>
      <c r="AB21" s="6">
        <f t="shared" si="0"/>
        <v>827698</v>
      </c>
      <c r="AC21" s="7">
        <f t="shared" si="0"/>
        <v>787319</v>
      </c>
      <c r="AD21" s="18"/>
      <c r="AE21" s="18"/>
    </row>
    <row r="22" spans="1:31" x14ac:dyDescent="0.25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57387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108052.84907746273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33706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42191.307160419557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30747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66649.036510055492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76164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134135.47013431188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22124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8125.1350163422021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82353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25900.66374205309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110545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71614.285946827978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55333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55618.434112925657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58741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82386.404382574838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32722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8139.2292433191069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95501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58840.207359607208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61481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23678.436487978666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96453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141054.54082612161</v>
      </c>
      <c r="AB22" s="4">
        <f t="shared" si="0"/>
        <v>813257</v>
      </c>
      <c r="AC22" s="5">
        <f t="shared" si="0"/>
        <v>826386</v>
      </c>
      <c r="AD22" s="18"/>
      <c r="AE22" s="18"/>
    </row>
    <row r="23" spans="1:31" x14ac:dyDescent="0.25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62811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93549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26885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41319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25353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59640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69934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121712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15181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6315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65460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26715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92529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67384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39352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51015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48853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70048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21893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7381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86605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51542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45216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19823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88065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120502</v>
      </c>
      <c r="AB23" s="6">
        <f t="shared" si="0"/>
        <v>688137</v>
      </c>
      <c r="AC23" s="7">
        <f t="shared" si="0"/>
        <v>736945</v>
      </c>
      <c r="AD23" s="18"/>
      <c r="AE23" s="18"/>
    </row>
    <row r="24" spans="1:31" x14ac:dyDescent="0.25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62019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70104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23069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34761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24006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46011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66482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94341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12786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4604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47849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29727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72094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65388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29293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45239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40484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57054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13016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8488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72884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48756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30237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19658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76290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90651</v>
      </c>
      <c r="AB24" s="4">
        <f t="shared" si="0"/>
        <v>570509</v>
      </c>
      <c r="AC24" s="5">
        <f t="shared" si="0"/>
        <v>614782</v>
      </c>
      <c r="AD24" s="18"/>
      <c r="AE24" s="18"/>
    </row>
    <row r="25" spans="1:31" x14ac:dyDescent="0.25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25420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48878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11271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28910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11088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38581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38256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69336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10835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3215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35163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22286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59183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53563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19549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37210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29571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46115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8511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7269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60485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35997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21343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16065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58229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72137</v>
      </c>
      <c r="AB25" s="6">
        <f t="shared" si="0"/>
        <v>388904</v>
      </c>
      <c r="AC25" s="7">
        <f t="shared" si="0"/>
        <v>479562</v>
      </c>
      <c r="AD25" s="18"/>
      <c r="AE25" s="18"/>
    </row>
    <row r="26" spans="1:31" x14ac:dyDescent="0.25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1076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26552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582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16626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824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22274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4124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30863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2633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1099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19368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4253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15617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10146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5401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7043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5449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6320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1451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492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12521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2548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2621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1250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4057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6226</v>
      </c>
      <c r="AB26" s="4">
        <f t="shared" si="0"/>
        <v>75724</v>
      </c>
      <c r="AC26" s="5">
        <f t="shared" si="0"/>
        <v>135692</v>
      </c>
      <c r="AD26" s="18"/>
      <c r="AE26" s="18"/>
    </row>
    <row r="27" spans="1:31" x14ac:dyDescent="0.25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1175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7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662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16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1006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190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1294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87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43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797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157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535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347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205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268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218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232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57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27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512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40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84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39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80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224</v>
      </c>
      <c r="AB27" s="6">
        <f t="shared" si="0"/>
        <v>2788</v>
      </c>
      <c r="AC27" s="7">
        <f t="shared" si="0"/>
        <v>5514</v>
      </c>
      <c r="AD27" s="18"/>
      <c r="AE27" s="18"/>
    </row>
    <row r="28" spans="1:31" x14ac:dyDescent="0.25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5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8" thickBot="1" x14ac:dyDescent="0.3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4" thickTop="1" thickBot="1" x14ac:dyDescent="0.3">
      <c r="A31" s="9" t="s">
        <v>13</v>
      </c>
      <c r="B31" s="20">
        <f>SUM(B7:B30)</f>
        <v>1038951</v>
      </c>
      <c r="C31" s="1">
        <f t="shared" ref="C31:AC31" si="1">SUM(C7:C30)</f>
        <v>974014.18335189275</v>
      </c>
      <c r="D31" s="20">
        <f t="shared" si="1"/>
        <v>549944</v>
      </c>
      <c r="E31" s="1">
        <f t="shared" si="1"/>
        <v>499124.65032274229</v>
      </c>
      <c r="F31" s="20">
        <f t="shared" si="1"/>
        <v>647303</v>
      </c>
      <c r="G31" s="1">
        <f t="shared" si="1"/>
        <v>610628.54382597585</v>
      </c>
      <c r="H31" s="20">
        <f t="shared" si="1"/>
        <v>1189635</v>
      </c>
      <c r="I31" s="1">
        <f t="shared" si="1"/>
        <v>1297561.1894430206</v>
      </c>
      <c r="J31" s="20">
        <f t="shared" si="1"/>
        <v>200929</v>
      </c>
      <c r="K31" s="1">
        <f t="shared" si="1"/>
        <v>208107.3705155529</v>
      </c>
      <c r="L31" s="20">
        <f t="shared" si="1"/>
        <v>662365</v>
      </c>
      <c r="M31" s="1">
        <f t="shared" si="1"/>
        <v>727220.21913459362</v>
      </c>
      <c r="N31" s="20">
        <f t="shared" si="1"/>
        <v>1172723</v>
      </c>
      <c r="O31" s="1">
        <f t="shared" si="1"/>
        <v>1183494.8382891766</v>
      </c>
      <c r="P31" s="20">
        <f t="shared" si="1"/>
        <v>660230</v>
      </c>
      <c r="Q31" s="1">
        <f t="shared" si="1"/>
        <v>643071.40739156213</v>
      </c>
      <c r="R31" s="20">
        <f t="shared" si="1"/>
        <v>850399</v>
      </c>
      <c r="S31" s="1">
        <f t="shared" si="1"/>
        <v>850826.7321848151</v>
      </c>
      <c r="T31" s="20">
        <f>SUM(T7:T30)</f>
        <v>230001</v>
      </c>
      <c r="U31" s="1">
        <f t="shared" si="1"/>
        <v>236179.57542111634</v>
      </c>
      <c r="V31" s="20">
        <f t="shared" si="1"/>
        <v>813054</v>
      </c>
      <c r="W31" s="1">
        <f t="shared" si="1"/>
        <v>989044.19043337659</v>
      </c>
      <c r="X31" s="20">
        <f t="shared" si="1"/>
        <v>654667</v>
      </c>
      <c r="Y31" s="1">
        <f t="shared" si="1"/>
        <v>384678.48786596418</v>
      </c>
      <c r="Z31" s="20">
        <f t="shared" si="1"/>
        <v>1452072</v>
      </c>
      <c r="AA31" s="1">
        <f t="shared" si="1"/>
        <v>1492005.6118202109</v>
      </c>
      <c r="AB31" s="20">
        <f t="shared" si="1"/>
        <v>10122273</v>
      </c>
      <c r="AC31" s="1">
        <f t="shared" si="1"/>
        <v>10095957</v>
      </c>
    </row>
    <row r="32" spans="1:31" s="69" customFormat="1" ht="16.2" thickTop="1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str">
        <f>IF(AB31='Daily Total'!D38,"Correct","Wrong")</f>
        <v>Correct</v>
      </c>
      <c r="AC32" s="174" t="str">
        <f>IF(AC31='Daily Total'!E38,"Correct","Wrong")</f>
        <v>Correct</v>
      </c>
    </row>
    <row r="33" spans="1:31" x14ac:dyDescent="0.25">
      <c r="D33" s="17"/>
      <c r="E33" s="17"/>
      <c r="F33" s="17"/>
      <c r="G33" s="17"/>
      <c r="AC33" s="95"/>
    </row>
    <row r="35" spans="1:31" x14ac:dyDescent="0.25">
      <c r="A35" s="43" t="s">
        <v>55</v>
      </c>
      <c r="B35" s="18"/>
      <c r="C35" s="18"/>
    </row>
    <row r="36" spans="1:31" ht="13.8" thickBot="1" x14ac:dyDescent="0.3">
      <c r="B36" s="18"/>
      <c r="C36" s="18"/>
    </row>
    <row r="37" spans="1:31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8" thickTop="1" x14ac:dyDescent="0.25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5">
      <c r="A40" s="86" t="s">
        <v>17</v>
      </c>
      <c r="B40" s="21">
        <f t="shared" ref="B40:AA40" si="2">+B8/$B$65</f>
        <v>524.60714285714289</v>
      </c>
      <c r="C40" s="21">
        <f t="shared" si="2"/>
        <v>0</v>
      </c>
      <c r="D40" s="21">
        <f t="shared" si="2"/>
        <v>421.96428571428572</v>
      </c>
      <c r="E40" s="21">
        <f t="shared" si="2"/>
        <v>2.1071428571428572</v>
      </c>
      <c r="F40" s="21">
        <f t="shared" si="2"/>
        <v>596.5</v>
      </c>
      <c r="G40" s="21">
        <f t="shared" si="2"/>
        <v>6.1428571428571432</v>
      </c>
      <c r="H40" s="21">
        <f t="shared" si="2"/>
        <v>552.71428571428567</v>
      </c>
      <c r="I40" s="21">
        <f t="shared" si="2"/>
        <v>35.785714285714285</v>
      </c>
      <c r="J40" s="21">
        <f t="shared" si="2"/>
        <v>15.571428571428571</v>
      </c>
      <c r="K40" s="21">
        <f t="shared" si="2"/>
        <v>27.178571428571427</v>
      </c>
      <c r="L40" s="21">
        <f t="shared" si="2"/>
        <v>45.25</v>
      </c>
      <c r="M40" s="21">
        <f t="shared" si="2"/>
        <v>124.89285714285714</v>
      </c>
      <c r="N40" s="21">
        <f t="shared" si="2"/>
        <v>254.46428571428572</v>
      </c>
      <c r="O40" s="21">
        <f t="shared" si="2"/>
        <v>200.64285714285714</v>
      </c>
      <c r="P40" s="21">
        <f t="shared" si="2"/>
        <v>87.25</v>
      </c>
      <c r="Q40" s="21">
        <f t="shared" si="2"/>
        <v>87.035714285714292</v>
      </c>
      <c r="R40" s="21">
        <f t="shared" si="2"/>
        <v>64.928571428571431</v>
      </c>
      <c r="S40" s="21">
        <f t="shared" si="2"/>
        <v>145.39285714285714</v>
      </c>
      <c r="T40" s="21">
        <f t="shared" si="2"/>
        <v>1.5357142857142858</v>
      </c>
      <c r="U40" s="21">
        <f t="shared" si="2"/>
        <v>48.714285714285715</v>
      </c>
      <c r="V40" s="21">
        <f t="shared" si="2"/>
        <v>16.035714285714285</v>
      </c>
      <c r="W40" s="21">
        <f t="shared" si="2"/>
        <v>110.28571428571429</v>
      </c>
      <c r="X40" s="21">
        <f t="shared" si="2"/>
        <v>2.7857142857142856</v>
      </c>
      <c r="Y40" s="21">
        <f t="shared" si="2"/>
        <v>45.892857142857146</v>
      </c>
      <c r="Z40" s="21">
        <f t="shared" si="2"/>
        <v>19.928571428571427</v>
      </c>
      <c r="AA40" s="21">
        <f t="shared" si="2"/>
        <v>51.607142857142854</v>
      </c>
      <c r="AB40" s="4">
        <f>B40+D40+F40+H40+J40+L40+N40+P40+R40+T40+V40+X40+Z40</f>
        <v>2603.5357142857142</v>
      </c>
      <c r="AC40" s="5">
        <f t="shared" ref="AC40:AC62" si="3">C40+E40+G40+I40+K40+M40+O40+Q40+S40+U40+W40+Y40+AA40</f>
        <v>885.67857142857144</v>
      </c>
      <c r="AD40" s="18"/>
      <c r="AE40" s="18"/>
    </row>
    <row r="41" spans="1:31" x14ac:dyDescent="0.25">
      <c r="A41" s="87" t="s">
        <v>18</v>
      </c>
      <c r="B41" s="21">
        <f t="shared" ref="B41:AA41" si="4">+B9/$B$65</f>
        <v>2040.8214285714287</v>
      </c>
      <c r="C41" s="21">
        <f t="shared" si="4"/>
        <v>513.96428571428567</v>
      </c>
      <c r="D41" s="21">
        <f t="shared" si="4"/>
        <v>1304.25</v>
      </c>
      <c r="E41" s="21">
        <f t="shared" si="4"/>
        <v>371</v>
      </c>
      <c r="F41" s="21">
        <f t="shared" si="4"/>
        <v>1854.1071428571429</v>
      </c>
      <c r="G41" s="21">
        <f t="shared" si="4"/>
        <v>391.53571428571428</v>
      </c>
      <c r="H41" s="21">
        <f t="shared" si="4"/>
        <v>2101.6785714285716</v>
      </c>
      <c r="I41" s="21">
        <f t="shared" si="4"/>
        <v>773.85714285714289</v>
      </c>
      <c r="J41" s="21">
        <f t="shared" si="4"/>
        <v>93</v>
      </c>
      <c r="K41" s="21">
        <f t="shared" si="4"/>
        <v>309.92857142857144</v>
      </c>
      <c r="L41" s="21">
        <f t="shared" si="4"/>
        <v>427.60714285714283</v>
      </c>
      <c r="M41" s="21">
        <f t="shared" si="4"/>
        <v>1276.6071428571429</v>
      </c>
      <c r="N41" s="21">
        <f t="shared" si="4"/>
        <v>1527.4285714285713</v>
      </c>
      <c r="O41" s="21">
        <f t="shared" si="4"/>
        <v>1819.75</v>
      </c>
      <c r="P41" s="21">
        <f t="shared" si="4"/>
        <v>845.17857142857144</v>
      </c>
      <c r="Q41" s="21">
        <f t="shared" si="4"/>
        <v>884.21428571428567</v>
      </c>
      <c r="R41" s="21">
        <f t="shared" si="4"/>
        <v>1281.2142857142858</v>
      </c>
      <c r="S41" s="21">
        <f t="shared" si="4"/>
        <v>1044.4642857142858</v>
      </c>
      <c r="T41" s="21">
        <f t="shared" si="4"/>
        <v>108.53571428571429</v>
      </c>
      <c r="U41" s="21">
        <f t="shared" si="4"/>
        <v>585.21428571428567</v>
      </c>
      <c r="V41" s="21">
        <f t="shared" si="4"/>
        <v>616.89285714285711</v>
      </c>
      <c r="W41" s="21">
        <f t="shared" si="4"/>
        <v>1396.8214285714287</v>
      </c>
      <c r="X41" s="21">
        <f t="shared" si="4"/>
        <v>923.03571428571433</v>
      </c>
      <c r="Y41" s="21">
        <f t="shared" si="4"/>
        <v>813.53571428571433</v>
      </c>
      <c r="Z41" s="21">
        <f t="shared" si="4"/>
        <v>2441.5357142857142</v>
      </c>
      <c r="AA41" s="21">
        <f t="shared" si="4"/>
        <v>1581.1071428571429</v>
      </c>
      <c r="AB41" s="6">
        <f t="shared" ref="AB41:AB62" si="5">B41+D41+F41+H41+J41+L41+N41+P41+R41+T41+V41+X41+Z41</f>
        <v>15565.285714285712</v>
      </c>
      <c r="AC41" s="7">
        <f t="shared" si="3"/>
        <v>11762</v>
      </c>
      <c r="AD41" s="18"/>
      <c r="AE41" s="18"/>
    </row>
    <row r="42" spans="1:31" x14ac:dyDescent="0.25">
      <c r="A42" s="86" t="s">
        <v>19</v>
      </c>
      <c r="B42" s="21">
        <f t="shared" ref="B42:AA42" si="6">+B10/$B$65</f>
        <v>3359.7142857142858</v>
      </c>
      <c r="C42" s="21">
        <f t="shared" si="6"/>
        <v>1495.2857142857142</v>
      </c>
      <c r="D42" s="21">
        <f t="shared" si="6"/>
        <v>1635.4285714285713</v>
      </c>
      <c r="E42" s="21">
        <f t="shared" si="6"/>
        <v>1073.8928571428571</v>
      </c>
      <c r="F42" s="21">
        <f t="shared" si="6"/>
        <v>2435.0714285714284</v>
      </c>
      <c r="G42" s="21">
        <f t="shared" si="6"/>
        <v>1076.1428571428571</v>
      </c>
      <c r="H42" s="21">
        <f t="shared" si="6"/>
        <v>3155</v>
      </c>
      <c r="I42" s="21">
        <f t="shared" si="6"/>
        <v>1970.6071428571429</v>
      </c>
      <c r="J42" s="21">
        <f t="shared" si="6"/>
        <v>217.10714285714286</v>
      </c>
      <c r="K42" s="21">
        <f t="shared" si="6"/>
        <v>699</v>
      </c>
      <c r="L42" s="21">
        <f t="shared" si="6"/>
        <v>1008.2142857142857</v>
      </c>
      <c r="M42" s="21">
        <f t="shared" si="6"/>
        <v>2188.8928571428573</v>
      </c>
      <c r="N42" s="21">
        <f t="shared" si="6"/>
        <v>2534.6071428571427</v>
      </c>
      <c r="O42" s="21">
        <f t="shared" si="6"/>
        <v>3045.5</v>
      </c>
      <c r="P42" s="21">
        <f t="shared" si="6"/>
        <v>1660.9642857142858</v>
      </c>
      <c r="Q42" s="21">
        <f t="shared" si="6"/>
        <v>1622.3928571428571</v>
      </c>
      <c r="R42" s="21">
        <f t="shared" si="6"/>
        <v>2245.1428571428573</v>
      </c>
      <c r="S42" s="21">
        <f t="shared" si="6"/>
        <v>1723.0714285714287</v>
      </c>
      <c r="T42" s="21">
        <f t="shared" si="6"/>
        <v>320</v>
      </c>
      <c r="U42" s="21">
        <f t="shared" si="6"/>
        <v>1094.6428571428571</v>
      </c>
      <c r="V42" s="21">
        <f t="shared" si="6"/>
        <v>1227.75</v>
      </c>
      <c r="W42" s="21">
        <f t="shared" si="6"/>
        <v>2595.5357142857142</v>
      </c>
      <c r="X42" s="21">
        <f t="shared" si="6"/>
        <v>1653.1428571428571</v>
      </c>
      <c r="Y42" s="21">
        <f t="shared" si="6"/>
        <v>1302.3571428571429</v>
      </c>
      <c r="Z42" s="21">
        <f t="shared" si="6"/>
        <v>3564.8928571428573</v>
      </c>
      <c r="AA42" s="21">
        <f t="shared" si="6"/>
        <v>2712.2142857142858</v>
      </c>
      <c r="AB42" s="4">
        <f t="shared" si="5"/>
        <v>25017.035714285721</v>
      </c>
      <c r="AC42" s="5">
        <f t="shared" si="3"/>
        <v>22599.535714285714</v>
      </c>
      <c r="AD42" s="18"/>
      <c r="AE42" s="18"/>
    </row>
    <row r="43" spans="1:31" x14ac:dyDescent="0.25">
      <c r="A43" s="87" t="s">
        <v>20</v>
      </c>
      <c r="B43" s="21">
        <f t="shared" ref="B43:AA43" si="7">+B11/$B$65</f>
        <v>3670.6785714285716</v>
      </c>
      <c r="C43" s="21">
        <f t="shared" si="7"/>
        <v>1585.7953821678836</v>
      </c>
      <c r="D43" s="21">
        <f t="shared" si="7"/>
        <v>1653.0714285714287</v>
      </c>
      <c r="E43" s="21">
        <f t="shared" si="7"/>
        <v>1375.2008497642214</v>
      </c>
      <c r="F43" s="21">
        <f t="shared" si="7"/>
        <v>2383.7857142857142</v>
      </c>
      <c r="G43" s="21">
        <f t="shared" si="7"/>
        <v>1175.7936444923314</v>
      </c>
      <c r="H43" s="21">
        <f t="shared" si="7"/>
        <v>3231.4285714285716</v>
      </c>
      <c r="I43" s="21">
        <f t="shared" si="7"/>
        <v>2310.1580508375605</v>
      </c>
      <c r="J43" s="21">
        <f t="shared" si="7"/>
        <v>281.03571428571428</v>
      </c>
      <c r="K43" s="21">
        <f t="shared" si="7"/>
        <v>911.75417253913827</v>
      </c>
      <c r="L43" s="21">
        <f t="shared" si="7"/>
        <v>1063.3214285714287</v>
      </c>
      <c r="M43" s="21">
        <f t="shared" si="7"/>
        <v>2993.6227861193261</v>
      </c>
      <c r="N43" s="21">
        <f t="shared" si="7"/>
        <v>2729.3571428571427</v>
      </c>
      <c r="O43" s="21">
        <f t="shared" si="7"/>
        <v>3762.2722421698054</v>
      </c>
      <c r="P43" s="21">
        <f t="shared" si="7"/>
        <v>1944.7142857142858</v>
      </c>
      <c r="Q43" s="21">
        <f t="shared" si="7"/>
        <v>1874.6384378798787</v>
      </c>
      <c r="R43" s="21">
        <f t="shared" si="7"/>
        <v>2604.2142857142858</v>
      </c>
      <c r="S43" s="21">
        <f t="shared" si="7"/>
        <v>1913.4131291136976</v>
      </c>
      <c r="T43" s="21">
        <f t="shared" si="7"/>
        <v>374.75</v>
      </c>
      <c r="U43" s="21">
        <f t="shared" si="7"/>
        <v>1369.8541107442511</v>
      </c>
      <c r="V43" s="21">
        <f t="shared" si="7"/>
        <v>1285.2142857142858</v>
      </c>
      <c r="W43" s="21">
        <f t="shared" si="7"/>
        <v>2966.0626941345668</v>
      </c>
      <c r="X43" s="21">
        <f t="shared" si="7"/>
        <v>1692.8928571428571</v>
      </c>
      <c r="Y43" s="21">
        <f t="shared" si="7"/>
        <v>1558.9115687964782</v>
      </c>
      <c r="Z43" s="21">
        <f t="shared" si="7"/>
        <v>4152.3571428571431</v>
      </c>
      <c r="AA43" s="21">
        <f t="shared" si="7"/>
        <v>2887.8800740980037</v>
      </c>
      <c r="AB43" s="6">
        <f t="shared" si="5"/>
        <v>27066.821428571435</v>
      </c>
      <c r="AC43" s="7">
        <f t="shared" si="3"/>
        <v>26685.357142857141</v>
      </c>
      <c r="AD43" s="18"/>
      <c r="AE43" s="18"/>
    </row>
    <row r="44" spans="1:31" x14ac:dyDescent="0.25">
      <c r="A44" s="86" t="s">
        <v>21</v>
      </c>
      <c r="B44" s="21">
        <f t="shared" ref="B44:AA44" si="8">+B12/$B$65</f>
        <v>3153.8571428571427</v>
      </c>
      <c r="C44" s="21">
        <f t="shared" si="8"/>
        <v>1390.139471574422</v>
      </c>
      <c r="D44" s="21">
        <f t="shared" si="8"/>
        <v>1546.2857142857142</v>
      </c>
      <c r="E44" s="21">
        <f t="shared" si="8"/>
        <v>1194.1310223116707</v>
      </c>
      <c r="F44" s="21">
        <f t="shared" si="8"/>
        <v>1829.8571428571429</v>
      </c>
      <c r="G44" s="21">
        <f t="shared" si="8"/>
        <v>1014.2812704241232</v>
      </c>
      <c r="H44" s="21">
        <f t="shared" si="8"/>
        <v>2878.6428571428573</v>
      </c>
      <c r="I44" s="21">
        <f t="shared" si="8"/>
        <v>2247.0439972543768</v>
      </c>
      <c r="J44" s="21">
        <f t="shared" si="8"/>
        <v>237.21428571428572</v>
      </c>
      <c r="K44" s="21">
        <f t="shared" si="8"/>
        <v>834.01662999862663</v>
      </c>
      <c r="L44" s="21">
        <f t="shared" si="8"/>
        <v>899.53571428571433</v>
      </c>
      <c r="M44" s="21">
        <f t="shared" si="8"/>
        <v>3057.2743386363645</v>
      </c>
      <c r="N44" s="21">
        <f t="shared" si="8"/>
        <v>2249.7142857142858</v>
      </c>
      <c r="O44" s="21">
        <f t="shared" si="8"/>
        <v>3646.1729042977377</v>
      </c>
      <c r="P44" s="21">
        <f t="shared" si="8"/>
        <v>1679.3928571428571</v>
      </c>
      <c r="Q44" s="21">
        <f t="shared" si="8"/>
        <v>1738.4649773056553</v>
      </c>
      <c r="R44" s="21">
        <f t="shared" si="8"/>
        <v>2370.9642857142858</v>
      </c>
      <c r="S44" s="21">
        <f t="shared" si="8"/>
        <v>1686.2233975176664</v>
      </c>
      <c r="T44" s="21">
        <f t="shared" si="8"/>
        <v>282.85714285714283</v>
      </c>
      <c r="U44" s="21">
        <f t="shared" si="8"/>
        <v>1110.3049953422831</v>
      </c>
      <c r="V44" s="21">
        <f t="shared" si="8"/>
        <v>1039.3214285714287</v>
      </c>
      <c r="W44" s="21">
        <f t="shared" si="8"/>
        <v>2870.5122595826551</v>
      </c>
      <c r="X44" s="21">
        <f t="shared" si="8"/>
        <v>1565.1071428571429</v>
      </c>
      <c r="Y44" s="21">
        <f t="shared" si="8"/>
        <v>1484.8742976261835</v>
      </c>
      <c r="Z44" s="21">
        <f t="shared" si="8"/>
        <v>3729.8214285714284</v>
      </c>
      <c r="AA44" s="21">
        <f t="shared" si="8"/>
        <v>2843.6318666996635</v>
      </c>
      <c r="AB44" s="4">
        <f t="shared" si="5"/>
        <v>23462.571428571424</v>
      </c>
      <c r="AC44" s="5">
        <f t="shared" si="3"/>
        <v>25117.071428571428</v>
      </c>
      <c r="AD44" s="18"/>
      <c r="AE44" s="18"/>
    </row>
    <row r="45" spans="1:31" x14ac:dyDescent="0.25">
      <c r="A45" s="87" t="s">
        <v>22</v>
      </c>
      <c r="B45" s="21">
        <f t="shared" ref="B45:AA45" si="9">+B13/$B$65</f>
        <v>2439.5714285714284</v>
      </c>
      <c r="C45" s="21">
        <f t="shared" si="9"/>
        <v>1350.1428571428571</v>
      </c>
      <c r="D45" s="21">
        <f t="shared" si="9"/>
        <v>1300.0357142857142</v>
      </c>
      <c r="E45" s="21">
        <f t="shared" si="9"/>
        <v>902.07142857142856</v>
      </c>
      <c r="F45" s="21">
        <f t="shared" si="9"/>
        <v>1559.7142857142858</v>
      </c>
      <c r="G45" s="21">
        <f t="shared" si="9"/>
        <v>800.5</v>
      </c>
      <c r="H45" s="21">
        <f t="shared" si="9"/>
        <v>2682.25</v>
      </c>
      <c r="I45" s="21">
        <f t="shared" si="9"/>
        <v>2050.6785714285716</v>
      </c>
      <c r="J45" s="21">
        <f t="shared" si="9"/>
        <v>240.53571428571428</v>
      </c>
      <c r="K45" s="21">
        <f t="shared" si="9"/>
        <v>716.32142857142856</v>
      </c>
      <c r="L45" s="21">
        <f t="shared" si="9"/>
        <v>717.92857142857144</v>
      </c>
      <c r="M45" s="21">
        <f t="shared" si="9"/>
        <v>2227.5714285714284</v>
      </c>
      <c r="N45" s="21">
        <f t="shared" si="9"/>
        <v>1934.4285714285713</v>
      </c>
      <c r="O45" s="21">
        <f t="shared" si="9"/>
        <v>3108.9642857142858</v>
      </c>
      <c r="P45" s="21">
        <f t="shared" si="9"/>
        <v>1245.8571428571429</v>
      </c>
      <c r="Q45" s="21">
        <f t="shared" si="9"/>
        <v>1288.0714285714287</v>
      </c>
      <c r="R45" s="21">
        <f t="shared" si="9"/>
        <v>1996.3928571428571</v>
      </c>
      <c r="S45" s="21">
        <f t="shared" si="9"/>
        <v>1461.6785714285713</v>
      </c>
      <c r="T45" s="21">
        <f t="shared" si="9"/>
        <v>245.32142857142858</v>
      </c>
      <c r="U45" s="21">
        <f t="shared" si="9"/>
        <v>632.53571428571433</v>
      </c>
      <c r="V45" s="21">
        <f t="shared" si="9"/>
        <v>901.32142857142856</v>
      </c>
      <c r="W45" s="21">
        <f t="shared" si="9"/>
        <v>2711.3214285714284</v>
      </c>
      <c r="X45" s="21">
        <f t="shared" si="9"/>
        <v>1307</v>
      </c>
      <c r="Y45" s="21">
        <f t="shared" si="9"/>
        <v>969.10714285714289</v>
      </c>
      <c r="Z45" s="21">
        <f t="shared" si="9"/>
        <v>3252.75</v>
      </c>
      <c r="AA45" s="21">
        <f t="shared" si="9"/>
        <v>2684.6428571428573</v>
      </c>
      <c r="AB45" s="6">
        <f t="shared" si="5"/>
        <v>19823.107142857145</v>
      </c>
      <c r="AC45" s="7">
        <f t="shared" si="3"/>
        <v>20903.607142857141</v>
      </c>
      <c r="AD45" s="18"/>
      <c r="AE45" s="18"/>
    </row>
    <row r="46" spans="1:31" x14ac:dyDescent="0.25">
      <c r="A46" s="86" t="s">
        <v>23</v>
      </c>
      <c r="B46" s="21">
        <f t="shared" ref="B46:AA46" si="10">+B14/$B$65</f>
        <v>1992.5714285714287</v>
      </c>
      <c r="C46" s="21">
        <f t="shared" si="10"/>
        <v>1430.0357142857142</v>
      </c>
      <c r="D46" s="21">
        <f t="shared" si="10"/>
        <v>1054.0714285714287</v>
      </c>
      <c r="E46" s="21">
        <f t="shared" si="10"/>
        <v>715.35714285714289</v>
      </c>
      <c r="F46" s="21">
        <f t="shared" si="10"/>
        <v>1294.9285714285713</v>
      </c>
      <c r="G46" s="21">
        <f t="shared" si="10"/>
        <v>694.89285714285711</v>
      </c>
      <c r="H46" s="21">
        <f t="shared" si="10"/>
        <v>2401.1071428571427</v>
      </c>
      <c r="I46" s="21">
        <f t="shared" si="10"/>
        <v>1934.0357142857142</v>
      </c>
      <c r="J46" s="21">
        <f t="shared" si="10"/>
        <v>251.14285714285714</v>
      </c>
      <c r="K46" s="21">
        <f t="shared" si="10"/>
        <v>646.5</v>
      </c>
      <c r="L46" s="21">
        <f t="shared" si="10"/>
        <v>634.82142857142856</v>
      </c>
      <c r="M46" s="21">
        <f t="shared" si="10"/>
        <v>1757.0714285714287</v>
      </c>
      <c r="N46" s="21">
        <f t="shared" si="10"/>
        <v>1712.6071428571429</v>
      </c>
      <c r="O46" s="21">
        <f t="shared" si="10"/>
        <v>2377.5</v>
      </c>
      <c r="P46" s="21">
        <f t="shared" si="10"/>
        <v>1112.6071428571429</v>
      </c>
      <c r="Q46" s="21">
        <f t="shared" si="10"/>
        <v>983.35714285714289</v>
      </c>
      <c r="R46" s="21">
        <f t="shared" si="10"/>
        <v>1730.0714285714287</v>
      </c>
      <c r="S46" s="21">
        <f t="shared" si="10"/>
        <v>1246.9642857142858</v>
      </c>
      <c r="T46" s="21">
        <f t="shared" si="10"/>
        <v>241.78571428571428</v>
      </c>
      <c r="U46" s="21">
        <f t="shared" si="10"/>
        <v>391.85714285714283</v>
      </c>
      <c r="V46" s="21">
        <f t="shared" si="10"/>
        <v>821.25</v>
      </c>
      <c r="W46" s="21">
        <f t="shared" si="10"/>
        <v>2386.5</v>
      </c>
      <c r="X46" s="21">
        <f t="shared" si="10"/>
        <v>1095.9642857142858</v>
      </c>
      <c r="Y46" s="21">
        <f t="shared" si="10"/>
        <v>650.07142857142856</v>
      </c>
      <c r="Z46" s="21">
        <f t="shared" si="10"/>
        <v>2882.3928571428573</v>
      </c>
      <c r="AA46" s="21">
        <f t="shared" si="10"/>
        <v>2501.2857142857142</v>
      </c>
      <c r="AB46" s="4">
        <f t="shared" si="5"/>
        <v>17225.321428571428</v>
      </c>
      <c r="AC46" s="5">
        <f t="shared" si="3"/>
        <v>17715.428571428572</v>
      </c>
      <c r="AD46" s="18"/>
      <c r="AE46" s="18"/>
    </row>
    <row r="47" spans="1:31" x14ac:dyDescent="0.25">
      <c r="A47" s="87" t="s">
        <v>24</v>
      </c>
      <c r="B47" s="21">
        <f t="shared" ref="B47:AA47" si="11">+B15/$B$65</f>
        <v>1906.1071428571429</v>
      </c>
      <c r="C47" s="21">
        <f t="shared" si="11"/>
        <v>1400.5357142857142</v>
      </c>
      <c r="D47" s="21">
        <f t="shared" si="11"/>
        <v>1018.9642857142857</v>
      </c>
      <c r="E47" s="21">
        <f t="shared" si="11"/>
        <v>643.75</v>
      </c>
      <c r="F47" s="21">
        <f t="shared" si="11"/>
        <v>1257.7857142857142</v>
      </c>
      <c r="G47" s="21">
        <f t="shared" si="11"/>
        <v>652.92857142857144</v>
      </c>
      <c r="H47" s="21">
        <f t="shared" si="11"/>
        <v>2352.1071428571427</v>
      </c>
      <c r="I47" s="21">
        <f t="shared" si="11"/>
        <v>1910.8214285714287</v>
      </c>
      <c r="J47" s="21">
        <f t="shared" si="11"/>
        <v>276.46428571428572</v>
      </c>
      <c r="K47" s="21">
        <f t="shared" si="11"/>
        <v>498</v>
      </c>
      <c r="L47" s="21">
        <f t="shared" si="11"/>
        <v>643.28571428571433</v>
      </c>
      <c r="M47" s="21">
        <f t="shared" si="11"/>
        <v>1539.6071428571429</v>
      </c>
      <c r="N47" s="21">
        <f t="shared" si="11"/>
        <v>1654.4285714285713</v>
      </c>
      <c r="O47" s="21">
        <f t="shared" si="11"/>
        <v>2316</v>
      </c>
      <c r="P47" s="21">
        <f t="shared" si="11"/>
        <v>1118.7142857142858</v>
      </c>
      <c r="Q47" s="21">
        <f t="shared" si="11"/>
        <v>835.32142857142856</v>
      </c>
      <c r="R47" s="21">
        <f t="shared" si="11"/>
        <v>1631.0714285714287</v>
      </c>
      <c r="S47" s="21">
        <f t="shared" si="11"/>
        <v>1221.5714285714287</v>
      </c>
      <c r="T47" s="21">
        <f t="shared" si="11"/>
        <v>258.78571428571428</v>
      </c>
      <c r="U47" s="21">
        <f t="shared" si="11"/>
        <v>334.42857142857144</v>
      </c>
      <c r="V47" s="21">
        <f t="shared" si="11"/>
        <v>838.78571428571433</v>
      </c>
      <c r="W47" s="21">
        <f t="shared" si="11"/>
        <v>2198.4642857142858</v>
      </c>
      <c r="X47" s="21">
        <f t="shared" si="11"/>
        <v>1018.7857142857143</v>
      </c>
      <c r="Y47" s="21">
        <f t="shared" si="11"/>
        <v>563.46428571428567</v>
      </c>
      <c r="Z47" s="21">
        <f t="shared" si="11"/>
        <v>2778.6428571428573</v>
      </c>
      <c r="AA47" s="21">
        <f t="shared" si="11"/>
        <v>2514.5714285714284</v>
      </c>
      <c r="AB47" s="6">
        <f t="shared" si="5"/>
        <v>16753.928571428572</v>
      </c>
      <c r="AC47" s="7">
        <f t="shared" si="3"/>
        <v>16629.46428571429</v>
      </c>
      <c r="AD47" s="18"/>
      <c r="AE47" s="18"/>
    </row>
    <row r="48" spans="1:31" x14ac:dyDescent="0.25">
      <c r="A48" s="86" t="s">
        <v>25</v>
      </c>
      <c r="B48" s="21">
        <f t="shared" ref="B48:AA48" si="12">+B16/$B$65</f>
        <v>1888.8928571428571</v>
      </c>
      <c r="C48" s="21">
        <f t="shared" si="12"/>
        <v>1535.8928571428571</v>
      </c>
      <c r="D48" s="21">
        <f t="shared" si="12"/>
        <v>1032.7142857142858</v>
      </c>
      <c r="E48" s="21">
        <f t="shared" si="12"/>
        <v>672.67857142857144</v>
      </c>
      <c r="F48" s="21">
        <f t="shared" si="12"/>
        <v>1193.2857142857142</v>
      </c>
      <c r="G48" s="21">
        <f t="shared" si="12"/>
        <v>708.92857142857144</v>
      </c>
      <c r="H48" s="21">
        <f t="shared" si="12"/>
        <v>2401.0714285714284</v>
      </c>
      <c r="I48" s="21">
        <f t="shared" si="12"/>
        <v>1995.6071428571429</v>
      </c>
      <c r="J48" s="21">
        <f t="shared" si="12"/>
        <v>317.21428571428572</v>
      </c>
      <c r="K48" s="21">
        <f t="shared" si="12"/>
        <v>385.82142857142856</v>
      </c>
      <c r="L48" s="21">
        <f t="shared" si="12"/>
        <v>728.75</v>
      </c>
      <c r="M48" s="21">
        <f t="shared" si="12"/>
        <v>1539.7857142857142</v>
      </c>
      <c r="N48" s="21">
        <f t="shared" si="12"/>
        <v>1744.9642857142858</v>
      </c>
      <c r="O48" s="21">
        <f t="shared" si="12"/>
        <v>2153.1428571428573</v>
      </c>
      <c r="P48" s="21">
        <f t="shared" si="12"/>
        <v>1174.4285714285713</v>
      </c>
      <c r="Q48" s="21">
        <f t="shared" si="12"/>
        <v>903.10714285714289</v>
      </c>
      <c r="R48" s="21">
        <f t="shared" si="12"/>
        <v>1627.1071428571429</v>
      </c>
      <c r="S48" s="21">
        <f t="shared" si="12"/>
        <v>1276</v>
      </c>
      <c r="T48" s="21">
        <f t="shared" si="12"/>
        <v>259.35714285714283</v>
      </c>
      <c r="U48" s="21">
        <f t="shared" si="12"/>
        <v>333.60714285714283</v>
      </c>
      <c r="V48" s="21">
        <f t="shared" si="12"/>
        <v>935.85714285714289</v>
      </c>
      <c r="W48" s="21">
        <f t="shared" si="12"/>
        <v>2230.1071428571427</v>
      </c>
      <c r="X48" s="21">
        <f t="shared" si="12"/>
        <v>1069.8928571428571</v>
      </c>
      <c r="Y48" s="21">
        <f t="shared" si="12"/>
        <v>525.25</v>
      </c>
      <c r="Z48" s="21">
        <f t="shared" si="12"/>
        <v>2766.7142857142858</v>
      </c>
      <c r="AA48" s="21">
        <f t="shared" si="12"/>
        <v>2651</v>
      </c>
      <c r="AB48" s="4">
        <f t="shared" si="5"/>
        <v>17140.25</v>
      </c>
      <c r="AC48" s="5">
        <f t="shared" si="3"/>
        <v>16910.928571428572</v>
      </c>
      <c r="AD48" s="18"/>
      <c r="AE48" s="18"/>
    </row>
    <row r="49" spans="1:31" x14ac:dyDescent="0.25">
      <c r="A49" s="87" t="s">
        <v>26</v>
      </c>
      <c r="B49" s="21">
        <f t="shared" ref="B49:AA49" si="13">+B17/$B$65</f>
        <v>1693.6785714285713</v>
      </c>
      <c r="C49" s="21">
        <f t="shared" si="13"/>
        <v>1519.2857142857142</v>
      </c>
      <c r="D49" s="21">
        <f t="shared" si="13"/>
        <v>885.78571428571433</v>
      </c>
      <c r="E49" s="21">
        <f t="shared" si="13"/>
        <v>694.96428571428567</v>
      </c>
      <c r="F49" s="21">
        <f t="shared" si="13"/>
        <v>1015.9285714285714</v>
      </c>
      <c r="G49" s="21">
        <f t="shared" si="13"/>
        <v>768.21428571428567</v>
      </c>
      <c r="H49" s="21">
        <f t="shared" si="13"/>
        <v>2210.25</v>
      </c>
      <c r="I49" s="21">
        <f t="shared" si="13"/>
        <v>2067.8571428571427</v>
      </c>
      <c r="J49" s="21">
        <f t="shared" si="13"/>
        <v>331.46428571428572</v>
      </c>
      <c r="K49" s="21">
        <f t="shared" si="13"/>
        <v>353.60714285714283</v>
      </c>
      <c r="L49" s="21">
        <f t="shared" si="13"/>
        <v>792.14285714285711</v>
      </c>
      <c r="M49" s="21">
        <f t="shared" si="13"/>
        <v>1353.8214285714287</v>
      </c>
      <c r="N49" s="21">
        <f t="shared" si="13"/>
        <v>1732.4285714285713</v>
      </c>
      <c r="O49" s="21">
        <f t="shared" si="13"/>
        <v>1991.6428571428571</v>
      </c>
      <c r="P49" s="21">
        <f t="shared" si="13"/>
        <v>1092.3571428571429</v>
      </c>
      <c r="Q49" s="21">
        <f t="shared" si="13"/>
        <v>946.5</v>
      </c>
      <c r="R49" s="21">
        <f t="shared" si="13"/>
        <v>1527.8214285714287</v>
      </c>
      <c r="S49" s="21">
        <f t="shared" si="13"/>
        <v>1289.9285714285713</v>
      </c>
      <c r="T49" s="21">
        <f t="shared" si="13"/>
        <v>249.53571428571428</v>
      </c>
      <c r="U49" s="21">
        <f t="shared" si="13"/>
        <v>336.5</v>
      </c>
      <c r="V49" s="21">
        <f t="shared" si="13"/>
        <v>994</v>
      </c>
      <c r="W49" s="21">
        <f t="shared" si="13"/>
        <v>1861.8571428571429</v>
      </c>
      <c r="X49" s="21">
        <f t="shared" si="13"/>
        <v>1009.9285714285714</v>
      </c>
      <c r="Y49" s="21">
        <f t="shared" si="13"/>
        <v>547.89285714285711</v>
      </c>
      <c r="Z49" s="21">
        <f t="shared" si="13"/>
        <v>2623.8928571428573</v>
      </c>
      <c r="AA49" s="21">
        <f t="shared" si="13"/>
        <v>2744.9642857142858</v>
      </c>
      <c r="AB49" s="6">
        <f t="shared" si="5"/>
        <v>16159.214285714284</v>
      </c>
      <c r="AC49" s="7">
        <f t="shared" si="3"/>
        <v>16477.035714285714</v>
      </c>
      <c r="AD49" s="18"/>
      <c r="AE49" s="18"/>
    </row>
    <row r="50" spans="1:31" x14ac:dyDescent="0.25">
      <c r="A50" s="86" t="s">
        <v>27</v>
      </c>
      <c r="B50" s="21">
        <f t="shared" ref="B50:AA50" si="14">+B18/$B$65</f>
        <v>1530.2142857142858</v>
      </c>
      <c r="C50" s="21">
        <f t="shared" si="14"/>
        <v>1649.4285714285713</v>
      </c>
      <c r="D50" s="21">
        <f t="shared" si="14"/>
        <v>781.85714285714289</v>
      </c>
      <c r="E50" s="21">
        <f t="shared" si="14"/>
        <v>757.10714285714289</v>
      </c>
      <c r="F50" s="21">
        <f t="shared" si="14"/>
        <v>916.21428571428567</v>
      </c>
      <c r="G50" s="21">
        <f t="shared" si="14"/>
        <v>867.5</v>
      </c>
      <c r="H50" s="21">
        <f t="shared" si="14"/>
        <v>2108.8928571428573</v>
      </c>
      <c r="I50" s="21">
        <f t="shared" si="14"/>
        <v>2242.5714285714284</v>
      </c>
      <c r="J50" s="21">
        <f t="shared" si="14"/>
        <v>385.25</v>
      </c>
      <c r="K50" s="21">
        <f t="shared" si="14"/>
        <v>325.92857142857144</v>
      </c>
      <c r="L50" s="21">
        <f t="shared" si="14"/>
        <v>1035.9285714285713</v>
      </c>
      <c r="M50" s="21">
        <f t="shared" si="14"/>
        <v>1074.1785714285713</v>
      </c>
      <c r="N50" s="21">
        <f t="shared" si="14"/>
        <v>1830.7857142857142</v>
      </c>
      <c r="O50" s="21">
        <f t="shared" si="14"/>
        <v>1774.6428571428571</v>
      </c>
      <c r="P50" s="21">
        <f t="shared" si="14"/>
        <v>1181.3214285714287</v>
      </c>
      <c r="Q50" s="21">
        <f t="shared" si="14"/>
        <v>928.21428571428567</v>
      </c>
      <c r="R50" s="21">
        <f t="shared" si="14"/>
        <v>1384.3928571428571</v>
      </c>
      <c r="S50" s="21">
        <f t="shared" si="14"/>
        <v>1368.2857142857142</v>
      </c>
      <c r="T50" s="21">
        <f t="shared" si="14"/>
        <v>342.71428571428572</v>
      </c>
      <c r="U50" s="21">
        <f t="shared" si="14"/>
        <v>285.03571428571428</v>
      </c>
      <c r="V50" s="21">
        <f t="shared" si="14"/>
        <v>1246.1785714285713</v>
      </c>
      <c r="W50" s="21">
        <f t="shared" si="14"/>
        <v>1562.5357142857142</v>
      </c>
      <c r="X50" s="21">
        <f t="shared" si="14"/>
        <v>1042.5357142857142</v>
      </c>
      <c r="Y50" s="21">
        <f t="shared" si="14"/>
        <v>503.21428571428572</v>
      </c>
      <c r="Z50" s="21">
        <f t="shared" si="14"/>
        <v>2603.1428571428573</v>
      </c>
      <c r="AA50" s="21">
        <f t="shared" si="14"/>
        <v>2852.6071428571427</v>
      </c>
      <c r="AB50" s="4">
        <f t="shared" si="5"/>
        <v>16389.428571428572</v>
      </c>
      <c r="AC50" s="5">
        <f t="shared" si="3"/>
        <v>16191.25</v>
      </c>
      <c r="AD50" s="18"/>
      <c r="AE50" s="18"/>
    </row>
    <row r="51" spans="1:31" x14ac:dyDescent="0.25">
      <c r="A51" s="87" t="s">
        <v>28</v>
      </c>
      <c r="B51" s="21">
        <f t="shared" ref="B51:AA51" si="15">+B19/$B$65</f>
        <v>1568.4285714285713</v>
      </c>
      <c r="C51" s="21">
        <f t="shared" si="15"/>
        <v>2081.2142857142858</v>
      </c>
      <c r="D51" s="21">
        <f t="shared" si="15"/>
        <v>883.03571428571433</v>
      </c>
      <c r="E51" s="21">
        <f t="shared" si="15"/>
        <v>942.25</v>
      </c>
      <c r="F51" s="21">
        <f t="shared" si="15"/>
        <v>945.5</v>
      </c>
      <c r="G51" s="21">
        <f t="shared" si="15"/>
        <v>1177.9285714285713</v>
      </c>
      <c r="H51" s="21">
        <f t="shared" si="15"/>
        <v>2173.9285714285716</v>
      </c>
      <c r="I51" s="21">
        <f t="shared" si="15"/>
        <v>2769.2857142857142</v>
      </c>
      <c r="J51" s="21">
        <f t="shared" si="15"/>
        <v>489.5</v>
      </c>
      <c r="K51" s="21">
        <f t="shared" si="15"/>
        <v>287.10714285714283</v>
      </c>
      <c r="L51" s="21">
        <f t="shared" si="15"/>
        <v>1629.5</v>
      </c>
      <c r="M51" s="21">
        <f t="shared" si="15"/>
        <v>973.35714285714289</v>
      </c>
      <c r="N51" s="21">
        <f t="shared" si="15"/>
        <v>2438.2857142857142</v>
      </c>
      <c r="O51" s="21">
        <f t="shared" si="15"/>
        <v>1799.7142857142858</v>
      </c>
      <c r="P51" s="21">
        <f t="shared" si="15"/>
        <v>1347.2857142857142</v>
      </c>
      <c r="Q51" s="21">
        <f t="shared" si="15"/>
        <v>975.28571428571433</v>
      </c>
      <c r="R51" s="21">
        <f t="shared" si="15"/>
        <v>1468.1785714285713</v>
      </c>
      <c r="S51" s="21">
        <f t="shared" si="15"/>
        <v>1671.2857142857142</v>
      </c>
      <c r="T51" s="21">
        <f t="shared" si="15"/>
        <v>514.28571428571433</v>
      </c>
      <c r="U51" s="21">
        <f t="shared" si="15"/>
        <v>229.89285714285714</v>
      </c>
      <c r="V51" s="21">
        <f t="shared" si="15"/>
        <v>1772</v>
      </c>
      <c r="W51" s="21">
        <f t="shared" si="15"/>
        <v>1525.9642857142858</v>
      </c>
      <c r="X51" s="21">
        <f t="shared" si="15"/>
        <v>1297.1428571428571</v>
      </c>
      <c r="Y51" s="21">
        <f t="shared" si="15"/>
        <v>495.60714285714283</v>
      </c>
      <c r="Z51" s="21">
        <f t="shared" si="15"/>
        <v>2764</v>
      </c>
      <c r="AA51" s="21">
        <f t="shared" si="15"/>
        <v>3208.9285714285716</v>
      </c>
      <c r="AB51" s="6">
        <f t="shared" si="5"/>
        <v>19291.071428571428</v>
      </c>
      <c r="AC51" s="7">
        <f t="shared" si="3"/>
        <v>18137.821428571428</v>
      </c>
      <c r="AD51" s="18"/>
      <c r="AE51" s="18"/>
    </row>
    <row r="52" spans="1:31" x14ac:dyDescent="0.25">
      <c r="A52" s="86" t="s">
        <v>29</v>
      </c>
      <c r="B52" s="21">
        <f t="shared" ref="B52:AA52" si="16">+B20/$B$65</f>
        <v>1884.3214285714287</v>
      </c>
      <c r="C52" s="21">
        <f t="shared" si="16"/>
        <v>2677.8214285714284</v>
      </c>
      <c r="D52" s="21">
        <f t="shared" si="16"/>
        <v>1226.8214285714287</v>
      </c>
      <c r="E52" s="21">
        <f t="shared" si="16"/>
        <v>1172.6071428571429</v>
      </c>
      <c r="F52" s="21">
        <f t="shared" si="16"/>
        <v>1202.25</v>
      </c>
      <c r="G52" s="21">
        <f t="shared" si="16"/>
        <v>1738.3214285714287</v>
      </c>
      <c r="H52" s="21">
        <f t="shared" si="16"/>
        <v>2403.8928571428573</v>
      </c>
      <c r="I52" s="21">
        <f t="shared" si="16"/>
        <v>3479.6785714285716</v>
      </c>
      <c r="J52" s="21">
        <f t="shared" si="16"/>
        <v>760.53571428571433</v>
      </c>
      <c r="K52" s="21">
        <f t="shared" si="16"/>
        <v>287.75</v>
      </c>
      <c r="L52" s="21">
        <f t="shared" si="16"/>
        <v>2177.7857142857142</v>
      </c>
      <c r="M52" s="21">
        <f t="shared" si="16"/>
        <v>963.75</v>
      </c>
      <c r="N52" s="21">
        <f t="shared" si="16"/>
        <v>3195.8571428571427</v>
      </c>
      <c r="O52" s="21">
        <f t="shared" si="16"/>
        <v>2144.4642857142858</v>
      </c>
      <c r="P52" s="21">
        <f t="shared" si="16"/>
        <v>1709.6071428571429</v>
      </c>
      <c r="Q52" s="21">
        <f t="shared" si="16"/>
        <v>1237.6785714285713</v>
      </c>
      <c r="R52" s="21">
        <f t="shared" si="16"/>
        <v>1808.4642857142858</v>
      </c>
      <c r="S52" s="21">
        <f t="shared" si="16"/>
        <v>2251.5714285714284</v>
      </c>
      <c r="T52" s="21">
        <f t="shared" si="16"/>
        <v>998.14285714285711</v>
      </c>
      <c r="U52" s="21">
        <f t="shared" si="16"/>
        <v>242.92857142857142</v>
      </c>
      <c r="V52" s="21">
        <f t="shared" si="16"/>
        <v>2490.3571428571427</v>
      </c>
      <c r="W52" s="21">
        <f t="shared" si="16"/>
        <v>1793.1785714285713</v>
      </c>
      <c r="X52" s="21">
        <f t="shared" si="16"/>
        <v>1715.8571428571429</v>
      </c>
      <c r="Y52" s="21">
        <f t="shared" si="16"/>
        <v>620.89285714285711</v>
      </c>
      <c r="Z52" s="21">
        <f t="shared" si="16"/>
        <v>3187.6785714285716</v>
      </c>
      <c r="AA52" s="21">
        <f t="shared" si="16"/>
        <v>3865.5</v>
      </c>
      <c r="AB52" s="4">
        <f t="shared" si="5"/>
        <v>24761.571428571428</v>
      </c>
      <c r="AC52" s="5">
        <f t="shared" si="3"/>
        <v>22476.142857142859</v>
      </c>
      <c r="AD52" s="18"/>
      <c r="AE52" s="18"/>
    </row>
    <row r="53" spans="1:31" x14ac:dyDescent="0.25">
      <c r="A53" s="87" t="s">
        <v>30</v>
      </c>
      <c r="B53" s="21">
        <f t="shared" ref="B53:AA53" si="17">+B21/$B$65</f>
        <v>1997.8928571428571</v>
      </c>
      <c r="C53" s="21">
        <f t="shared" si="17"/>
        <v>3717.0056560587686</v>
      </c>
      <c r="D53" s="21">
        <f t="shared" si="17"/>
        <v>1485.1428571428571</v>
      </c>
      <c r="E53" s="21">
        <f t="shared" si="17"/>
        <v>1434.8589551499208</v>
      </c>
      <c r="F53" s="21">
        <f t="shared" si="17"/>
        <v>1346.1071428571429</v>
      </c>
      <c r="G53" s="21">
        <f t="shared" si="17"/>
        <v>2372.1574892235608</v>
      </c>
      <c r="H53" s="21">
        <f t="shared" si="17"/>
        <v>2721.5</v>
      </c>
      <c r="I53" s="21">
        <f t="shared" si="17"/>
        <v>4422.0022129333765</v>
      </c>
      <c r="J53" s="21">
        <f t="shared" si="17"/>
        <v>1006.9285714285714</v>
      </c>
      <c r="K53" s="21">
        <f t="shared" si="17"/>
        <v>313.7376081483323</v>
      </c>
      <c r="L53" s="21">
        <f t="shared" si="17"/>
        <v>2887.8928571428573</v>
      </c>
      <c r="M53" s="21">
        <f t="shared" si="17"/>
        <v>1007.4798535493295</v>
      </c>
      <c r="N53" s="21">
        <f t="shared" si="17"/>
        <v>3825.6428571428573</v>
      </c>
      <c r="O53" s="21">
        <f t="shared" si="17"/>
        <v>2540.0388657591861</v>
      </c>
      <c r="P53" s="21">
        <f t="shared" si="17"/>
        <v>2053.7857142857142</v>
      </c>
      <c r="Q53" s="21">
        <f t="shared" si="17"/>
        <v>1648.5027733371978</v>
      </c>
      <c r="R53" s="21">
        <f t="shared" si="17"/>
        <v>2084.4285714285716</v>
      </c>
      <c r="S53" s="21">
        <f t="shared" si="17"/>
        <v>2724.125180591504</v>
      </c>
      <c r="T53" s="21">
        <f t="shared" si="17"/>
        <v>1243.5</v>
      </c>
      <c r="U53" s="21">
        <f t="shared" si="17"/>
        <v>303.88897169193882</v>
      </c>
      <c r="V53" s="21">
        <f t="shared" si="17"/>
        <v>3120.25</v>
      </c>
      <c r="W53" s="21">
        <f t="shared" si="17"/>
        <v>2052.3172989173977</v>
      </c>
      <c r="X53" s="21">
        <f t="shared" si="17"/>
        <v>2237.5357142857142</v>
      </c>
      <c r="Y53" s="21">
        <f t="shared" si="17"/>
        <v>781.96596850539106</v>
      </c>
      <c r="Z53" s="21">
        <f t="shared" si="17"/>
        <v>3550.0357142857142</v>
      </c>
      <c r="AA53" s="21">
        <f t="shared" si="17"/>
        <v>4800.4548804198103</v>
      </c>
      <c r="AB53" s="6">
        <f t="shared" si="5"/>
        <v>29560.642857142855</v>
      </c>
      <c r="AC53" s="7">
        <f t="shared" si="3"/>
        <v>28118.535714285717</v>
      </c>
      <c r="AD53" s="18"/>
      <c r="AE53" s="18"/>
    </row>
    <row r="54" spans="1:31" x14ac:dyDescent="0.25">
      <c r="A54" s="86" t="s">
        <v>31</v>
      </c>
      <c r="B54" s="21">
        <f t="shared" ref="B54:AA54" si="18">+B22/$B$65</f>
        <v>2049.5357142857142</v>
      </c>
      <c r="C54" s="21">
        <f t="shared" si="18"/>
        <v>3859.0303241950974</v>
      </c>
      <c r="D54" s="21">
        <f t="shared" si="18"/>
        <v>1203.7857142857142</v>
      </c>
      <c r="E54" s="21">
        <f t="shared" si="18"/>
        <v>1506.8323985864129</v>
      </c>
      <c r="F54" s="21">
        <f t="shared" si="18"/>
        <v>1098.1071428571429</v>
      </c>
      <c r="G54" s="21">
        <f t="shared" si="18"/>
        <v>2380.322732501982</v>
      </c>
      <c r="H54" s="21">
        <f t="shared" si="18"/>
        <v>2720.1428571428573</v>
      </c>
      <c r="I54" s="21">
        <f t="shared" si="18"/>
        <v>4790.5525047968531</v>
      </c>
      <c r="J54" s="21">
        <f t="shared" si="18"/>
        <v>790.14285714285711</v>
      </c>
      <c r="K54" s="21">
        <f t="shared" si="18"/>
        <v>290.18339344079294</v>
      </c>
      <c r="L54" s="21">
        <f t="shared" si="18"/>
        <v>2941.1785714285716</v>
      </c>
      <c r="M54" s="21">
        <f t="shared" si="18"/>
        <v>925.02370507332466</v>
      </c>
      <c r="N54" s="21">
        <f t="shared" si="18"/>
        <v>3948.0357142857142</v>
      </c>
      <c r="O54" s="21">
        <f t="shared" si="18"/>
        <v>2557.6530695295705</v>
      </c>
      <c r="P54" s="21">
        <f t="shared" si="18"/>
        <v>1976.1785714285713</v>
      </c>
      <c r="Q54" s="21">
        <f t="shared" si="18"/>
        <v>1986.3726468902021</v>
      </c>
      <c r="R54" s="21">
        <f t="shared" si="18"/>
        <v>2097.8928571428573</v>
      </c>
      <c r="S54" s="21">
        <f t="shared" si="18"/>
        <v>2942.3715850919584</v>
      </c>
      <c r="T54" s="21">
        <f t="shared" si="18"/>
        <v>1168.6428571428571</v>
      </c>
      <c r="U54" s="21">
        <f t="shared" si="18"/>
        <v>290.68675868996809</v>
      </c>
      <c r="V54" s="21">
        <f t="shared" si="18"/>
        <v>3410.75</v>
      </c>
      <c r="W54" s="21">
        <f t="shared" si="18"/>
        <v>2101.4359771288287</v>
      </c>
      <c r="X54" s="21">
        <f t="shared" si="18"/>
        <v>2195.75</v>
      </c>
      <c r="Y54" s="21">
        <f t="shared" si="18"/>
        <v>845.6584459992381</v>
      </c>
      <c r="Z54" s="21">
        <f t="shared" si="18"/>
        <v>3444.75</v>
      </c>
      <c r="AA54" s="21">
        <f t="shared" si="18"/>
        <v>5037.6621723614862</v>
      </c>
      <c r="AB54" s="4">
        <f t="shared" si="5"/>
        <v>29044.892857142862</v>
      </c>
      <c r="AC54" s="5">
        <f t="shared" si="3"/>
        <v>29513.785714285717</v>
      </c>
      <c r="AD54" s="18"/>
      <c r="AE54" s="18"/>
    </row>
    <row r="55" spans="1:31" x14ac:dyDescent="0.25">
      <c r="A55" s="87" t="s">
        <v>32</v>
      </c>
      <c r="B55" s="21">
        <f t="shared" ref="B55:AA55" si="19">+B23/$B$65</f>
        <v>2243.25</v>
      </c>
      <c r="C55" s="21">
        <f t="shared" si="19"/>
        <v>3341.0357142857142</v>
      </c>
      <c r="D55" s="21">
        <f t="shared" si="19"/>
        <v>960.17857142857144</v>
      </c>
      <c r="E55" s="21">
        <f t="shared" si="19"/>
        <v>1475.6785714285713</v>
      </c>
      <c r="F55" s="21">
        <f t="shared" si="19"/>
        <v>905.46428571428567</v>
      </c>
      <c r="G55" s="21">
        <f t="shared" si="19"/>
        <v>2130</v>
      </c>
      <c r="H55" s="21">
        <f t="shared" si="19"/>
        <v>2497.6428571428573</v>
      </c>
      <c r="I55" s="21">
        <f t="shared" si="19"/>
        <v>4346.8571428571431</v>
      </c>
      <c r="J55" s="21">
        <f t="shared" si="19"/>
        <v>542.17857142857144</v>
      </c>
      <c r="K55" s="21">
        <f t="shared" si="19"/>
        <v>225.53571428571428</v>
      </c>
      <c r="L55" s="21">
        <f t="shared" si="19"/>
        <v>2337.8571428571427</v>
      </c>
      <c r="M55" s="21">
        <f t="shared" si="19"/>
        <v>954.10714285714289</v>
      </c>
      <c r="N55" s="21">
        <f t="shared" si="19"/>
        <v>3304.6071428571427</v>
      </c>
      <c r="O55" s="21">
        <f t="shared" si="19"/>
        <v>2406.5714285714284</v>
      </c>
      <c r="P55" s="21">
        <f t="shared" si="19"/>
        <v>1405.4285714285713</v>
      </c>
      <c r="Q55" s="21">
        <f t="shared" si="19"/>
        <v>1821.9642857142858</v>
      </c>
      <c r="R55" s="21">
        <f t="shared" si="19"/>
        <v>1744.75</v>
      </c>
      <c r="S55" s="21">
        <f t="shared" si="19"/>
        <v>2501.7142857142858</v>
      </c>
      <c r="T55" s="21">
        <f t="shared" si="19"/>
        <v>781.89285714285711</v>
      </c>
      <c r="U55" s="21">
        <f t="shared" si="19"/>
        <v>263.60714285714283</v>
      </c>
      <c r="V55" s="21">
        <f t="shared" si="19"/>
        <v>3093.0357142857142</v>
      </c>
      <c r="W55" s="21">
        <f t="shared" si="19"/>
        <v>1840.7857142857142</v>
      </c>
      <c r="X55" s="21">
        <f t="shared" si="19"/>
        <v>1614.8571428571429</v>
      </c>
      <c r="Y55" s="21">
        <f t="shared" si="19"/>
        <v>707.96428571428567</v>
      </c>
      <c r="Z55" s="21">
        <f t="shared" si="19"/>
        <v>3145.1785714285716</v>
      </c>
      <c r="AA55" s="21">
        <f t="shared" si="19"/>
        <v>4303.6428571428569</v>
      </c>
      <c r="AB55" s="6">
        <f t="shared" si="5"/>
        <v>24576.321428571428</v>
      </c>
      <c r="AC55" s="7">
        <f t="shared" si="3"/>
        <v>26319.464285714283</v>
      </c>
      <c r="AD55" s="18"/>
      <c r="AE55" s="18"/>
    </row>
    <row r="56" spans="1:31" x14ac:dyDescent="0.25">
      <c r="A56" s="86" t="s">
        <v>33</v>
      </c>
      <c r="B56" s="21">
        <f t="shared" ref="B56:AA56" si="20">+B24/$B$65</f>
        <v>2214.9642857142858</v>
      </c>
      <c r="C56" s="21">
        <f t="shared" si="20"/>
        <v>2503.7142857142858</v>
      </c>
      <c r="D56" s="21">
        <f t="shared" si="20"/>
        <v>823.89285714285711</v>
      </c>
      <c r="E56" s="21">
        <f t="shared" si="20"/>
        <v>1241.4642857142858</v>
      </c>
      <c r="F56" s="21">
        <f t="shared" si="20"/>
        <v>857.35714285714289</v>
      </c>
      <c r="G56" s="21">
        <f t="shared" si="20"/>
        <v>1643.25</v>
      </c>
      <c r="H56" s="21">
        <f t="shared" si="20"/>
        <v>2374.3571428571427</v>
      </c>
      <c r="I56" s="21">
        <f t="shared" si="20"/>
        <v>3369.3214285714284</v>
      </c>
      <c r="J56" s="21">
        <f t="shared" si="20"/>
        <v>456.64285714285717</v>
      </c>
      <c r="K56" s="21">
        <f t="shared" si="20"/>
        <v>164.42857142857142</v>
      </c>
      <c r="L56" s="21">
        <f t="shared" si="20"/>
        <v>1708.8928571428571</v>
      </c>
      <c r="M56" s="21">
        <f t="shared" si="20"/>
        <v>1061.6785714285713</v>
      </c>
      <c r="N56" s="21">
        <f t="shared" si="20"/>
        <v>2574.7857142857142</v>
      </c>
      <c r="O56" s="21">
        <f t="shared" si="20"/>
        <v>2335.2857142857142</v>
      </c>
      <c r="P56" s="21">
        <f t="shared" si="20"/>
        <v>1046.1785714285713</v>
      </c>
      <c r="Q56" s="21">
        <f t="shared" si="20"/>
        <v>1615.6785714285713</v>
      </c>
      <c r="R56" s="21">
        <f t="shared" si="20"/>
        <v>1445.8571428571429</v>
      </c>
      <c r="S56" s="21">
        <f t="shared" si="20"/>
        <v>2037.6428571428571</v>
      </c>
      <c r="T56" s="21">
        <f t="shared" si="20"/>
        <v>464.85714285714283</v>
      </c>
      <c r="U56" s="21">
        <f t="shared" si="20"/>
        <v>303.14285714285717</v>
      </c>
      <c r="V56" s="21">
        <f t="shared" si="20"/>
        <v>2603</v>
      </c>
      <c r="W56" s="21">
        <f t="shared" si="20"/>
        <v>1741.2857142857142</v>
      </c>
      <c r="X56" s="21">
        <f t="shared" si="20"/>
        <v>1079.8928571428571</v>
      </c>
      <c r="Y56" s="21">
        <f t="shared" si="20"/>
        <v>702.07142857142856</v>
      </c>
      <c r="Z56" s="21">
        <f t="shared" si="20"/>
        <v>2724.6428571428573</v>
      </c>
      <c r="AA56" s="21">
        <f t="shared" si="20"/>
        <v>3237.5357142857142</v>
      </c>
      <c r="AB56" s="4">
        <f t="shared" si="5"/>
        <v>20375.321428571431</v>
      </c>
      <c r="AC56" s="5">
        <f t="shared" si="3"/>
        <v>21956.499999999996</v>
      </c>
      <c r="AD56" s="18"/>
      <c r="AE56" s="18"/>
    </row>
    <row r="57" spans="1:31" x14ac:dyDescent="0.25">
      <c r="A57" s="87" t="s">
        <v>34</v>
      </c>
      <c r="B57" s="21">
        <f t="shared" ref="B57:AA57" si="21">+B25/$B$65</f>
        <v>907.85714285714289</v>
      </c>
      <c r="C57" s="21">
        <f t="shared" si="21"/>
        <v>1745.6428571428571</v>
      </c>
      <c r="D57" s="21">
        <f t="shared" si="21"/>
        <v>402.53571428571428</v>
      </c>
      <c r="E57" s="21">
        <f t="shared" si="21"/>
        <v>1032.5</v>
      </c>
      <c r="F57" s="21">
        <f t="shared" si="21"/>
        <v>396</v>
      </c>
      <c r="G57" s="21">
        <f t="shared" si="21"/>
        <v>1377.8928571428571</v>
      </c>
      <c r="H57" s="21">
        <f t="shared" si="21"/>
        <v>1366.2857142857142</v>
      </c>
      <c r="I57" s="21">
        <f t="shared" si="21"/>
        <v>2476.2857142857142</v>
      </c>
      <c r="J57" s="21">
        <f t="shared" si="21"/>
        <v>386.96428571428572</v>
      </c>
      <c r="K57" s="21">
        <f t="shared" si="21"/>
        <v>114.82142857142857</v>
      </c>
      <c r="L57" s="21">
        <f t="shared" si="21"/>
        <v>1255.8214285714287</v>
      </c>
      <c r="M57" s="21">
        <f t="shared" si="21"/>
        <v>795.92857142857144</v>
      </c>
      <c r="N57" s="21">
        <f t="shared" si="21"/>
        <v>2113.6785714285716</v>
      </c>
      <c r="O57" s="21">
        <f t="shared" si="21"/>
        <v>1912.9642857142858</v>
      </c>
      <c r="P57" s="21">
        <f t="shared" si="21"/>
        <v>698.17857142857144</v>
      </c>
      <c r="Q57" s="21">
        <f t="shared" si="21"/>
        <v>1328.9285714285713</v>
      </c>
      <c r="R57" s="21">
        <f t="shared" si="21"/>
        <v>1056.1071428571429</v>
      </c>
      <c r="S57" s="21">
        <f t="shared" si="21"/>
        <v>1646.9642857142858</v>
      </c>
      <c r="T57" s="21">
        <f t="shared" si="21"/>
        <v>303.96428571428572</v>
      </c>
      <c r="U57" s="21">
        <f t="shared" si="21"/>
        <v>259.60714285714283</v>
      </c>
      <c r="V57" s="21">
        <f t="shared" si="21"/>
        <v>2160.1785714285716</v>
      </c>
      <c r="W57" s="21">
        <f t="shared" si="21"/>
        <v>1285.6071428571429</v>
      </c>
      <c r="X57" s="21">
        <f t="shared" si="21"/>
        <v>762.25</v>
      </c>
      <c r="Y57" s="21">
        <f t="shared" si="21"/>
        <v>573.75</v>
      </c>
      <c r="Z57" s="21">
        <f t="shared" si="21"/>
        <v>2079.6071428571427</v>
      </c>
      <c r="AA57" s="21">
        <f t="shared" si="21"/>
        <v>2576.3214285714284</v>
      </c>
      <c r="AB57" s="6">
        <f t="shared" si="5"/>
        <v>13889.428571428574</v>
      </c>
      <c r="AC57" s="7">
        <f t="shared" si="3"/>
        <v>17127.214285714286</v>
      </c>
      <c r="AD57" s="18"/>
      <c r="AE57" s="18"/>
    </row>
    <row r="58" spans="1:31" x14ac:dyDescent="0.25">
      <c r="A58" s="86" t="s">
        <v>35</v>
      </c>
      <c r="B58" s="21">
        <f t="shared" ref="B58:AA58" si="22">+B26/$B$65</f>
        <v>38.428571428571431</v>
      </c>
      <c r="C58" s="21">
        <f t="shared" si="22"/>
        <v>948.28571428571433</v>
      </c>
      <c r="D58" s="21">
        <f t="shared" si="22"/>
        <v>20.785714285714285</v>
      </c>
      <c r="E58" s="21">
        <f t="shared" si="22"/>
        <v>593.78571428571433</v>
      </c>
      <c r="F58" s="21">
        <f t="shared" si="22"/>
        <v>29.428571428571427</v>
      </c>
      <c r="G58" s="21">
        <f t="shared" si="22"/>
        <v>795.5</v>
      </c>
      <c r="H58" s="21">
        <f t="shared" si="22"/>
        <v>147.28571428571428</v>
      </c>
      <c r="I58" s="21">
        <f t="shared" si="22"/>
        <v>1102.25</v>
      </c>
      <c r="J58" s="21">
        <f t="shared" si="22"/>
        <v>94.035714285714292</v>
      </c>
      <c r="K58" s="21">
        <f t="shared" si="22"/>
        <v>39.25</v>
      </c>
      <c r="L58" s="21">
        <f t="shared" si="22"/>
        <v>691.71428571428567</v>
      </c>
      <c r="M58" s="21">
        <f t="shared" si="22"/>
        <v>151.89285714285714</v>
      </c>
      <c r="N58" s="21">
        <f t="shared" si="22"/>
        <v>557.75</v>
      </c>
      <c r="O58" s="21">
        <f t="shared" si="22"/>
        <v>362.35714285714283</v>
      </c>
      <c r="P58" s="21">
        <f t="shared" si="22"/>
        <v>192.89285714285714</v>
      </c>
      <c r="Q58" s="21">
        <f t="shared" si="22"/>
        <v>251.53571428571428</v>
      </c>
      <c r="R58" s="21">
        <f t="shared" si="22"/>
        <v>194.60714285714286</v>
      </c>
      <c r="S58" s="21">
        <f t="shared" si="22"/>
        <v>225.71428571428572</v>
      </c>
      <c r="T58" s="21">
        <f t="shared" si="22"/>
        <v>51.821428571428569</v>
      </c>
      <c r="U58" s="21">
        <f t="shared" si="22"/>
        <v>17.571428571428573</v>
      </c>
      <c r="V58" s="21">
        <f t="shared" si="22"/>
        <v>447.17857142857144</v>
      </c>
      <c r="W58" s="21">
        <f t="shared" si="22"/>
        <v>91</v>
      </c>
      <c r="X58" s="21">
        <f t="shared" si="22"/>
        <v>93.607142857142861</v>
      </c>
      <c r="Y58" s="21">
        <f t="shared" si="22"/>
        <v>44.642857142857146</v>
      </c>
      <c r="Z58" s="21">
        <f t="shared" si="22"/>
        <v>144.89285714285714</v>
      </c>
      <c r="AA58" s="21">
        <f t="shared" si="22"/>
        <v>222.35714285714286</v>
      </c>
      <c r="AB58" s="4">
        <f t="shared" si="5"/>
        <v>2704.4285714285716</v>
      </c>
      <c r="AC58" s="5">
        <f t="shared" si="3"/>
        <v>4846.1428571428569</v>
      </c>
      <c r="AD58" s="18"/>
      <c r="AE58" s="18"/>
    </row>
    <row r="59" spans="1:31" x14ac:dyDescent="0.25">
      <c r="A59" s="87" t="s">
        <v>36</v>
      </c>
      <c r="B59" s="21">
        <f t="shared" ref="B59:AA59" si="23">+B27/$B$65</f>
        <v>0</v>
      </c>
      <c r="C59" s="21">
        <f t="shared" si="23"/>
        <v>41.964285714285715</v>
      </c>
      <c r="D59" s="21">
        <f t="shared" si="23"/>
        <v>0.25</v>
      </c>
      <c r="E59" s="21">
        <f t="shared" si="23"/>
        <v>23.642857142857142</v>
      </c>
      <c r="F59" s="21">
        <f t="shared" si="23"/>
        <v>0.5714285714285714</v>
      </c>
      <c r="G59" s="21">
        <f t="shared" si="23"/>
        <v>35.928571428571431</v>
      </c>
      <c r="H59" s="21">
        <f t="shared" si="23"/>
        <v>6.7857142857142856</v>
      </c>
      <c r="I59" s="21">
        <f t="shared" si="23"/>
        <v>46.214285714285715</v>
      </c>
      <c r="J59" s="21">
        <f t="shared" si="23"/>
        <v>3.1071428571428572</v>
      </c>
      <c r="K59" s="21">
        <f t="shared" si="23"/>
        <v>1.5357142857142858</v>
      </c>
      <c r="L59" s="21">
        <f t="shared" si="23"/>
        <v>28.464285714285715</v>
      </c>
      <c r="M59" s="21">
        <f t="shared" si="23"/>
        <v>5.6071428571428568</v>
      </c>
      <c r="N59" s="21">
        <f t="shared" si="23"/>
        <v>19.107142857142858</v>
      </c>
      <c r="O59" s="21">
        <f t="shared" si="23"/>
        <v>12.392857142857142</v>
      </c>
      <c r="P59" s="21">
        <f t="shared" si="23"/>
        <v>7.3214285714285712</v>
      </c>
      <c r="Q59" s="21">
        <f t="shared" si="23"/>
        <v>9.5714285714285712</v>
      </c>
      <c r="R59" s="21">
        <f t="shared" si="23"/>
        <v>7.7857142857142856</v>
      </c>
      <c r="S59" s="21">
        <f t="shared" si="23"/>
        <v>8.2857142857142865</v>
      </c>
      <c r="T59" s="21">
        <f t="shared" si="23"/>
        <v>2.0357142857142856</v>
      </c>
      <c r="U59" s="21">
        <f t="shared" si="23"/>
        <v>0.9642857142857143</v>
      </c>
      <c r="V59" s="21">
        <f t="shared" si="23"/>
        <v>18.285714285714285</v>
      </c>
      <c r="W59" s="21">
        <f t="shared" si="23"/>
        <v>1.4285714285714286</v>
      </c>
      <c r="X59" s="21">
        <f t="shared" si="23"/>
        <v>3</v>
      </c>
      <c r="Y59" s="21">
        <f t="shared" si="23"/>
        <v>1.3928571428571428</v>
      </c>
      <c r="Z59" s="21">
        <f t="shared" si="23"/>
        <v>2.8571428571428572</v>
      </c>
      <c r="AA59" s="21">
        <f t="shared" si="23"/>
        <v>8</v>
      </c>
      <c r="AB59" s="6">
        <f t="shared" si="5"/>
        <v>99.571428571428584</v>
      </c>
      <c r="AC59" s="7">
        <f t="shared" si="3"/>
        <v>196.92857142857142</v>
      </c>
      <c r="AD59" s="18"/>
      <c r="AE59" s="18"/>
    </row>
    <row r="60" spans="1:31" x14ac:dyDescent="0.25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5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8" thickBot="1" x14ac:dyDescent="0.3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4" thickTop="1" thickBot="1" x14ac:dyDescent="0.3">
      <c r="A63" s="9" t="s">
        <v>47</v>
      </c>
      <c r="B63" s="50">
        <f>SUM(B39:B62)</f>
        <v>37105.392857142855</v>
      </c>
      <c r="C63" s="45">
        <f t="shared" ref="C63:AC63" si="25">SUM(C39:C62)</f>
        <v>34786.220833996173</v>
      </c>
      <c r="D63" s="50">
        <f t="shared" si="25"/>
        <v>19640.857142857145</v>
      </c>
      <c r="E63" s="45">
        <f t="shared" si="25"/>
        <v>17825.880368669372</v>
      </c>
      <c r="F63" s="50">
        <f t="shared" si="25"/>
        <v>23117.964285714283</v>
      </c>
      <c r="G63" s="45">
        <f t="shared" si="25"/>
        <v>21808.162279499142</v>
      </c>
      <c r="H63" s="50">
        <f t="shared" si="25"/>
        <v>42486.964285714297</v>
      </c>
      <c r="I63" s="45">
        <f t="shared" si="25"/>
        <v>46341.471051536457</v>
      </c>
      <c r="J63" s="50">
        <f t="shared" si="25"/>
        <v>7176.0357142857138</v>
      </c>
      <c r="K63" s="50">
        <f t="shared" si="25"/>
        <v>7432.4060898411772</v>
      </c>
      <c r="L63" s="50">
        <f t="shared" si="25"/>
        <v>23655.892857142855</v>
      </c>
      <c r="M63" s="45">
        <f t="shared" si="25"/>
        <v>25972.150683378342</v>
      </c>
      <c r="N63" s="50">
        <f t="shared" si="25"/>
        <v>41882.964285714297</v>
      </c>
      <c r="O63" s="45">
        <f t="shared" si="25"/>
        <v>42267.672796042018</v>
      </c>
      <c r="P63" s="50">
        <f t="shared" si="25"/>
        <v>23579.642857142862</v>
      </c>
      <c r="Q63" s="45">
        <f t="shared" si="25"/>
        <v>22966.835978270075</v>
      </c>
      <c r="R63" s="50">
        <f t="shared" si="25"/>
        <v>30371.392857142859</v>
      </c>
      <c r="S63" s="45">
        <f t="shared" si="25"/>
        <v>30386.669006600543</v>
      </c>
      <c r="T63" s="50">
        <f>SUM(T39:T62)</f>
        <v>8214.3214285714275</v>
      </c>
      <c r="U63" s="45">
        <f t="shared" si="25"/>
        <v>8434.9848364684422</v>
      </c>
      <c r="V63" s="50">
        <f t="shared" si="25"/>
        <v>29037.642857142859</v>
      </c>
      <c r="W63" s="45">
        <f t="shared" si="25"/>
        <v>35323.006801192023</v>
      </c>
      <c r="X63" s="50">
        <f t="shared" si="25"/>
        <v>23380.964285714283</v>
      </c>
      <c r="Y63" s="45">
        <f t="shared" si="25"/>
        <v>13738.517423784433</v>
      </c>
      <c r="Z63" s="50">
        <f t="shared" si="25"/>
        <v>51859.714285714297</v>
      </c>
      <c r="AA63" s="50">
        <f t="shared" si="25"/>
        <v>53285.914707864686</v>
      </c>
      <c r="AB63" s="50">
        <f>AB31/B65</f>
        <v>361509.75</v>
      </c>
      <c r="AC63" s="46">
        <f t="shared" si="25"/>
        <v>360569.89285714278</v>
      </c>
    </row>
    <row r="64" spans="1:31" ht="15.6" thickTop="1" x14ac:dyDescent="0.25">
      <c r="A64" s="170"/>
      <c r="B64" s="18"/>
      <c r="C64" s="18"/>
      <c r="AB64" s="174" t="str">
        <f>IF(AB63='Daily Total'!D43,"Correct","Wrong")</f>
        <v>Correct</v>
      </c>
      <c r="AC64" s="174" t="str">
        <f>IF(AC63='Daily Total'!E43,"Correct","Wrong")</f>
        <v>Correct</v>
      </c>
    </row>
    <row r="65" spans="1:31" x14ac:dyDescent="0.25">
      <c r="A65" s="8" t="s">
        <v>82</v>
      </c>
      <c r="B65" s="8">
        <f>COUNTIF('Daily Total'!G7:G37,"&gt;0")</f>
        <v>28</v>
      </c>
      <c r="C65" s="18"/>
    </row>
    <row r="66" spans="1:31" x14ac:dyDescent="0.25">
      <c r="B66" s="18"/>
      <c r="C66" s="18"/>
    </row>
    <row r="67" spans="1:31" x14ac:dyDescent="0.25">
      <c r="A67" s="43" t="s">
        <v>50</v>
      </c>
      <c r="B67" s="18"/>
      <c r="C67" s="18"/>
    </row>
    <row r="68" spans="1:31" ht="13.8" thickBot="1" x14ac:dyDescent="0.3">
      <c r="B68" s="18"/>
      <c r="C68" s="18"/>
    </row>
    <row r="69" spans="1:3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8" thickTop="1" x14ac:dyDescent="0.25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5">
      <c r="A72" s="86" t="s">
        <v>17</v>
      </c>
      <c r="B72" s="81">
        <f>B8/B31</f>
        <v>1.4138299111315164E-2</v>
      </c>
      <c r="C72" s="82">
        <f t="shared" ref="C72:AC72" si="27">C8/C31</f>
        <v>0</v>
      </c>
      <c r="D72" s="81">
        <f t="shared" si="27"/>
        <v>2.1484005644211046E-2</v>
      </c>
      <c r="E72" s="82">
        <f t="shared" si="27"/>
        <v>1.1820694482199911E-4</v>
      </c>
      <c r="F72" s="81">
        <f t="shared" si="27"/>
        <v>2.5802444913742097E-2</v>
      </c>
      <c r="G72" s="82">
        <f t="shared" si="27"/>
        <v>2.8167697324188402E-4</v>
      </c>
      <c r="H72" s="81">
        <f t="shared" si="27"/>
        <v>1.3009032182139901E-2</v>
      </c>
      <c r="I72" s="82">
        <f t="shared" si="27"/>
        <v>7.7221791785411634E-4</v>
      </c>
      <c r="J72" s="81">
        <f t="shared" si="27"/>
        <v>2.1699207182636652E-3</v>
      </c>
      <c r="K72" s="82">
        <f t="shared" si="27"/>
        <v>3.6567662073416409E-3</v>
      </c>
      <c r="L72" s="81">
        <f t="shared" si="27"/>
        <v>1.9128426169861029E-3</v>
      </c>
      <c r="M72" s="82">
        <f t="shared" si="27"/>
        <v>4.8087221834419002E-3</v>
      </c>
      <c r="N72" s="81">
        <f t="shared" si="27"/>
        <v>6.0756035312686798E-3</v>
      </c>
      <c r="O72" s="82">
        <f t="shared" si="27"/>
        <v>4.7469577544767385E-3</v>
      </c>
      <c r="P72" s="81">
        <f t="shared" si="27"/>
        <v>3.7002256789300698E-3</v>
      </c>
      <c r="Q72" s="82">
        <f t="shared" si="27"/>
        <v>3.7896258051419258E-3</v>
      </c>
      <c r="R72" s="81">
        <f t="shared" si="27"/>
        <v>2.1378200115475207E-3</v>
      </c>
      <c r="S72" s="82">
        <f t="shared" si="27"/>
        <v>4.784757984209298E-3</v>
      </c>
      <c r="T72" s="81">
        <f t="shared" si="27"/>
        <v>1.8695570888822223E-4</v>
      </c>
      <c r="U72" s="82">
        <f t="shared" si="27"/>
        <v>5.775266542705655E-3</v>
      </c>
      <c r="V72" s="81">
        <f t="shared" si="27"/>
        <v>5.5223884268449579E-4</v>
      </c>
      <c r="W72" s="82">
        <f t="shared" si="27"/>
        <v>3.122206297624486E-3</v>
      </c>
      <c r="X72" s="81">
        <f t="shared" si="27"/>
        <v>1.1914454218709665E-4</v>
      </c>
      <c r="Y72" s="82">
        <f t="shared" si="27"/>
        <v>3.3404519372233266E-3</v>
      </c>
      <c r="Z72" s="81">
        <f t="shared" si="27"/>
        <v>3.8427846553063487E-4</v>
      </c>
      <c r="AA72" s="81">
        <f t="shared" si="27"/>
        <v>9.6849501674268828E-4</v>
      </c>
      <c r="AB72" s="100">
        <f t="shared" si="27"/>
        <v>7.2018409303918202E-3</v>
      </c>
      <c r="AC72" s="101">
        <f t="shared" si="27"/>
        <v>2.456329796174845E-3</v>
      </c>
      <c r="AD72" s="18"/>
      <c r="AE72" s="18"/>
    </row>
    <row r="73" spans="1:31" x14ac:dyDescent="0.25">
      <c r="A73" s="87" t="s">
        <v>18</v>
      </c>
      <c r="B73" s="81">
        <f>B9/B31</f>
        <v>5.5000668943963674E-2</v>
      </c>
      <c r="C73" s="82">
        <f t="shared" ref="C73:AC73" si="28">C9/C31</f>
        <v>1.4774938851994936E-2</v>
      </c>
      <c r="D73" s="81">
        <f t="shared" si="28"/>
        <v>6.6404943048746778E-2</v>
      </c>
      <c r="E73" s="82">
        <f t="shared" si="28"/>
        <v>2.0812436318829269E-2</v>
      </c>
      <c r="F73" s="81">
        <f t="shared" si="28"/>
        <v>8.0202007406114287E-2</v>
      </c>
      <c r="G73" s="82">
        <f t="shared" si="28"/>
        <v>1.7953631730527757E-2</v>
      </c>
      <c r="H73" s="81">
        <f t="shared" si="28"/>
        <v>4.946643298154476E-2</v>
      </c>
      <c r="I73" s="82">
        <f t="shared" si="28"/>
        <v>1.6699019804454086E-2</v>
      </c>
      <c r="J73" s="81">
        <f t="shared" si="28"/>
        <v>1.2959801721005927E-2</v>
      </c>
      <c r="K73" s="82">
        <f t="shared" si="28"/>
        <v>4.1699628314468801E-2</v>
      </c>
      <c r="L73" s="81">
        <f t="shared" si="28"/>
        <v>1.8076136269277513E-2</v>
      </c>
      <c r="M73" s="82">
        <f t="shared" si="28"/>
        <v>4.9152923776703092E-2</v>
      </c>
      <c r="N73" s="81">
        <f t="shared" si="28"/>
        <v>3.6468970080743707E-2</v>
      </c>
      <c r="O73" s="82">
        <f t="shared" si="28"/>
        <v>4.3052997234576937E-2</v>
      </c>
      <c r="P73" s="81">
        <f t="shared" si="28"/>
        <v>3.5843569665116704E-2</v>
      </c>
      <c r="Q73" s="82">
        <f t="shared" si="28"/>
        <v>3.8499612508700778E-2</v>
      </c>
      <c r="R73" s="81">
        <f t="shared" si="28"/>
        <v>4.218490379221989E-2</v>
      </c>
      <c r="S73" s="82">
        <f t="shared" si="28"/>
        <v>3.4372450810169715E-2</v>
      </c>
      <c r="T73" s="81">
        <f t="shared" si="28"/>
        <v>1.3212986030495519E-2</v>
      </c>
      <c r="U73" s="82">
        <f t="shared" si="28"/>
        <v>6.9379411707312946E-2</v>
      </c>
      <c r="V73" s="81">
        <f t="shared" si="28"/>
        <v>2.1244591380154332E-2</v>
      </c>
      <c r="W73" s="82">
        <f t="shared" si="28"/>
        <v>3.9544239153624122E-2</v>
      </c>
      <c r="X73" s="81">
        <f t="shared" si="28"/>
        <v>3.9478085805455296E-2</v>
      </c>
      <c r="Y73" s="82">
        <f t="shared" si="28"/>
        <v>5.9215684574326972E-2</v>
      </c>
      <c r="Z73" s="81">
        <f t="shared" si="28"/>
        <v>4.7079621396184212E-2</v>
      </c>
      <c r="AA73" s="81">
        <f t="shared" si="28"/>
        <v>2.9672140405685502E-2</v>
      </c>
      <c r="AB73" s="100">
        <f t="shared" si="28"/>
        <v>4.3056337247572754E-2</v>
      </c>
      <c r="AC73" s="101">
        <f t="shared" si="28"/>
        <v>3.2620582674827162E-2</v>
      </c>
      <c r="AD73" s="18"/>
      <c r="AE73" s="18"/>
    </row>
    <row r="74" spans="1:31" x14ac:dyDescent="0.25">
      <c r="A74" s="86" t="s">
        <v>19</v>
      </c>
      <c r="B74" s="81">
        <f>B10/B31</f>
        <v>9.0545174892752406E-2</v>
      </c>
      <c r="C74" s="82">
        <f t="shared" ref="C74:AC74" si="29">C10/C31</f>
        <v>4.2985000337386142E-2</v>
      </c>
      <c r="D74" s="81">
        <f t="shared" si="29"/>
        <v>8.3266659878096685E-2</v>
      </c>
      <c r="E74" s="82">
        <f t="shared" si="29"/>
        <v>6.0243468200893074E-2</v>
      </c>
      <c r="F74" s="81">
        <f t="shared" si="29"/>
        <v>0.1053324331881669</v>
      </c>
      <c r="G74" s="82">
        <f t="shared" si="29"/>
        <v>4.9345875335607262E-2</v>
      </c>
      <c r="H74" s="81">
        <f t="shared" si="29"/>
        <v>7.425807075279392E-2</v>
      </c>
      <c r="I74" s="82">
        <f t="shared" si="29"/>
        <v>4.2523620811812955E-2</v>
      </c>
      <c r="J74" s="81">
        <f t="shared" si="29"/>
        <v>3.0254467996157847E-2</v>
      </c>
      <c r="K74" s="82">
        <f t="shared" si="29"/>
        <v>9.4047606057937702E-2</v>
      </c>
      <c r="L74" s="81">
        <f t="shared" si="29"/>
        <v>4.2620005586043952E-2</v>
      </c>
      <c r="M74" s="82">
        <f t="shared" si="29"/>
        <v>8.4278459794386792E-2</v>
      </c>
      <c r="N74" s="81">
        <f t="shared" si="29"/>
        <v>6.0516422036576416E-2</v>
      </c>
      <c r="O74" s="82">
        <f t="shared" si="29"/>
        <v>7.205270123802944E-2</v>
      </c>
      <c r="P74" s="81">
        <f t="shared" si="29"/>
        <v>7.0440604031928269E-2</v>
      </c>
      <c r="Q74" s="82">
        <f t="shared" si="29"/>
        <v>7.0640677657030068E-2</v>
      </c>
      <c r="R74" s="81">
        <f t="shared" si="29"/>
        <v>7.3922946757933622E-2</v>
      </c>
      <c r="S74" s="82">
        <f t="shared" si="29"/>
        <v>5.6704847385448731E-2</v>
      </c>
      <c r="T74" s="81">
        <f t="shared" si="29"/>
        <v>3.8956352363685373E-2</v>
      </c>
      <c r="U74" s="82">
        <f t="shared" si="29"/>
        <v>0.12977413455566592</v>
      </c>
      <c r="V74" s="81">
        <f t="shared" si="29"/>
        <v>4.2281324487672405E-2</v>
      </c>
      <c r="W74" s="82">
        <f t="shared" si="29"/>
        <v>7.3480033251249854E-2</v>
      </c>
      <c r="X74" s="81">
        <f t="shared" si="29"/>
        <v>7.0704648317388846E-2</v>
      </c>
      <c r="Y74" s="82">
        <f t="shared" si="29"/>
        <v>9.4796046959366401E-2</v>
      </c>
      <c r="Z74" s="81">
        <f t="shared" si="29"/>
        <v>6.8741081709446913E-2</v>
      </c>
      <c r="AA74" s="81">
        <f t="shared" si="29"/>
        <v>5.0899272360881126E-2</v>
      </c>
      <c r="AB74" s="100">
        <f t="shared" si="29"/>
        <v>6.9201551864882527E-2</v>
      </c>
      <c r="AC74" s="101">
        <f t="shared" si="29"/>
        <v>6.2677267741928777E-2</v>
      </c>
      <c r="AD74" s="18"/>
      <c r="AE74" s="18"/>
    </row>
    <row r="75" spans="1:31" x14ac:dyDescent="0.25">
      <c r="A75" s="87" t="s">
        <v>20</v>
      </c>
      <c r="B75" s="81">
        <f>B11/B31</f>
        <v>9.8925743369995309E-2</v>
      </c>
      <c r="C75" s="82">
        <f t="shared" ref="C75:AC75" si="30">C11/C31</f>
        <v>4.5586883086135767E-2</v>
      </c>
      <c r="D75" s="81">
        <f t="shared" si="30"/>
        <v>8.4164933156830518E-2</v>
      </c>
      <c r="E75" s="82">
        <f t="shared" si="30"/>
        <v>7.7146307577675877E-2</v>
      </c>
      <c r="F75" s="81">
        <f t="shared" si="30"/>
        <v>0.10311399761780804</v>
      </c>
      <c r="G75" s="82">
        <f t="shared" si="30"/>
        <v>5.3915301501476887E-2</v>
      </c>
      <c r="H75" s="81">
        <f t="shared" si="30"/>
        <v>7.6056941835100686E-2</v>
      </c>
      <c r="I75" s="82">
        <f t="shared" si="30"/>
        <v>4.9850770776534672E-2</v>
      </c>
      <c r="J75" s="81">
        <f t="shared" si="30"/>
        <v>3.9163087458754089E-2</v>
      </c>
      <c r="K75" s="82">
        <f t="shared" si="30"/>
        <v>0.12267281436429447</v>
      </c>
      <c r="L75" s="81">
        <f t="shared" si="30"/>
        <v>4.4949536886761829E-2</v>
      </c>
      <c r="M75" s="82">
        <f t="shared" si="30"/>
        <v>0.11526279908868636</v>
      </c>
      <c r="N75" s="81">
        <f t="shared" si="30"/>
        <v>6.5166283939174036E-2</v>
      </c>
      <c r="O75" s="82">
        <f t="shared" si="30"/>
        <v>8.9010631371266496E-2</v>
      </c>
      <c r="P75" s="81">
        <f t="shared" si="30"/>
        <v>8.2474289262832651E-2</v>
      </c>
      <c r="Q75" s="82">
        <f t="shared" si="30"/>
        <v>8.1623713412398449E-2</v>
      </c>
      <c r="R75" s="81">
        <f t="shared" si="30"/>
        <v>8.5745632344346595E-2</v>
      </c>
      <c r="S75" s="82">
        <f t="shared" si="30"/>
        <v>6.2968834415449398E-2</v>
      </c>
      <c r="T75" s="81">
        <f t="shared" si="30"/>
        <v>4.5621540775909672E-2</v>
      </c>
      <c r="U75" s="82">
        <f t="shared" si="30"/>
        <v>0.16240149061344153</v>
      </c>
      <c r="V75" s="81">
        <f t="shared" si="30"/>
        <v>4.4260282834842457E-2</v>
      </c>
      <c r="W75" s="82">
        <f t="shared" si="30"/>
        <v>8.396971160548182E-2</v>
      </c>
      <c r="X75" s="81">
        <f t="shared" si="30"/>
        <v>7.240474928475088E-2</v>
      </c>
      <c r="Y75" s="82">
        <f t="shared" si="30"/>
        <v>0.11347014533734584</v>
      </c>
      <c r="Z75" s="81">
        <f t="shared" si="30"/>
        <v>8.0069032389578479E-2</v>
      </c>
      <c r="AA75" s="81">
        <f t="shared" si="30"/>
        <v>5.4195936955019938E-2</v>
      </c>
      <c r="AB75" s="100">
        <f t="shared" si="30"/>
        <v>7.4871622213706343E-2</v>
      </c>
      <c r="AC75" s="101">
        <f t="shared" si="30"/>
        <v>7.4008833436988677E-2</v>
      </c>
      <c r="AD75" s="18"/>
      <c r="AE75" s="18"/>
    </row>
    <row r="76" spans="1:31" x14ac:dyDescent="0.25">
      <c r="A76" s="86" t="s">
        <v>21</v>
      </c>
      <c r="B76" s="81">
        <f>B12/B31</f>
        <v>8.4997271286133796E-2</v>
      </c>
      <c r="C76" s="82">
        <f t="shared" ref="C76:AC76" si="31">C12/C31</f>
        <v>3.9962359757569718E-2</v>
      </c>
      <c r="D76" s="81">
        <f t="shared" si="31"/>
        <v>7.8728015943441518E-2</v>
      </c>
      <c r="E76" s="82">
        <f t="shared" si="31"/>
        <v>6.698861417304619E-2</v>
      </c>
      <c r="F76" s="81">
        <f t="shared" si="31"/>
        <v>7.9153039612051848E-2</v>
      </c>
      <c r="G76" s="82">
        <f t="shared" si="31"/>
        <v>4.6509249950767426E-2</v>
      </c>
      <c r="H76" s="81">
        <f t="shared" si="31"/>
        <v>6.7753554661723975E-2</v>
      </c>
      <c r="I76" s="82">
        <f t="shared" si="31"/>
        <v>4.8488836160497248E-2</v>
      </c>
      <c r="J76" s="81">
        <f t="shared" si="31"/>
        <v>3.3056452776851528E-2</v>
      </c>
      <c r="K76" s="82">
        <f t="shared" si="31"/>
        <v>0.11221354429739575</v>
      </c>
      <c r="L76" s="81">
        <f t="shared" si="31"/>
        <v>3.802586187374031E-2</v>
      </c>
      <c r="M76" s="82">
        <f t="shared" si="31"/>
        <v>0.1177135608023774</v>
      </c>
      <c r="N76" s="81">
        <f t="shared" si="31"/>
        <v>5.3714304230410764E-2</v>
      </c>
      <c r="O76" s="82">
        <f t="shared" si="31"/>
        <v>8.6263866995752086E-2</v>
      </c>
      <c r="P76" s="81">
        <f t="shared" si="31"/>
        <v>7.1222149856868061E-2</v>
      </c>
      <c r="Q76" s="82">
        <f t="shared" si="31"/>
        <v>7.5694578868003098E-2</v>
      </c>
      <c r="R76" s="81">
        <f t="shared" si="31"/>
        <v>7.8065707979430826E-2</v>
      </c>
      <c r="S76" s="82">
        <f t="shared" si="31"/>
        <v>5.5492209335330174E-2</v>
      </c>
      <c r="T76" s="81">
        <f t="shared" si="31"/>
        <v>3.4434632892900469E-2</v>
      </c>
      <c r="U76" s="82">
        <f t="shared" si="31"/>
        <v>0.13163094147388479</v>
      </c>
      <c r="V76" s="81">
        <f t="shared" si="31"/>
        <v>3.5792210603477752E-2</v>
      </c>
      <c r="W76" s="82">
        <f t="shared" si="31"/>
        <v>8.1264663445519192E-2</v>
      </c>
      <c r="X76" s="81">
        <f t="shared" si="31"/>
        <v>6.6939375285450464E-2</v>
      </c>
      <c r="Y76" s="82">
        <f t="shared" si="31"/>
        <v>0.1080811161658197</v>
      </c>
      <c r="Z76" s="81">
        <f t="shared" si="31"/>
        <v>7.1921364780809766E-2</v>
      </c>
      <c r="AA76" s="81">
        <f t="shared" si="31"/>
        <v>5.3365544765246582E-2</v>
      </c>
      <c r="AB76" s="100">
        <f t="shared" si="31"/>
        <v>6.4901628320042343E-2</v>
      </c>
      <c r="AC76" s="101">
        <f t="shared" si="31"/>
        <v>6.9659369587251607E-2</v>
      </c>
      <c r="AD76" s="18"/>
      <c r="AE76" s="18"/>
    </row>
    <row r="77" spans="1:31" x14ac:dyDescent="0.25">
      <c r="A77" s="87" t="s">
        <v>22</v>
      </c>
      <c r="B77" s="81">
        <f>B13/B31</f>
        <v>6.5747085281211523E-2</v>
      </c>
      <c r="C77" s="82">
        <f t="shared" ref="C77:AC77" si="32">C13/C31</f>
        <v>3.8812576496478117E-2</v>
      </c>
      <c r="D77" s="81">
        <f t="shared" si="32"/>
        <v>6.6190375747348817E-2</v>
      </c>
      <c r="E77" s="82">
        <f t="shared" si="32"/>
        <v>5.0604593429051756E-2</v>
      </c>
      <c r="F77" s="81">
        <f t="shared" si="32"/>
        <v>6.7467631078490284E-2</v>
      </c>
      <c r="G77" s="82">
        <f t="shared" si="32"/>
        <v>3.6706439989788307E-2</v>
      </c>
      <c r="H77" s="81">
        <f t="shared" si="32"/>
        <v>6.3131128455366559E-2</v>
      </c>
      <c r="I77" s="82">
        <f t="shared" si="32"/>
        <v>4.4251477669925654E-2</v>
      </c>
      <c r="J77" s="81">
        <f t="shared" si="32"/>
        <v>3.3519302838316022E-2</v>
      </c>
      <c r="K77" s="82">
        <f t="shared" si="32"/>
        <v>9.6378133798490528E-2</v>
      </c>
      <c r="L77" s="81">
        <f t="shared" si="32"/>
        <v>3.0348825798464592E-2</v>
      </c>
      <c r="M77" s="82">
        <f t="shared" si="32"/>
        <v>8.5767692315023791E-2</v>
      </c>
      <c r="N77" s="81">
        <f t="shared" si="32"/>
        <v>4.6186524865633231E-2</v>
      </c>
      <c r="O77" s="82">
        <f t="shared" si="32"/>
        <v>7.3554186451576103E-2</v>
      </c>
      <c r="P77" s="81">
        <f t="shared" si="32"/>
        <v>5.2836132862790243E-2</v>
      </c>
      <c r="Q77" s="82">
        <f t="shared" si="32"/>
        <v>5.6083973856482845E-2</v>
      </c>
      <c r="R77" s="81">
        <f t="shared" si="32"/>
        <v>6.5732673721394311E-2</v>
      </c>
      <c r="S77" s="82">
        <f t="shared" si="32"/>
        <v>4.8102625895292052E-2</v>
      </c>
      <c r="T77" s="81">
        <f t="shared" si="32"/>
        <v>2.9865087543097638E-2</v>
      </c>
      <c r="U77" s="82">
        <f t="shared" si="32"/>
        <v>7.4989549661187579E-2</v>
      </c>
      <c r="V77" s="81">
        <f t="shared" si="32"/>
        <v>3.103975873681207E-2</v>
      </c>
      <c r="W77" s="82">
        <f t="shared" si="32"/>
        <v>7.6757945432887997E-2</v>
      </c>
      <c r="X77" s="81">
        <f t="shared" si="32"/>
        <v>5.5900175203576777E-2</v>
      </c>
      <c r="Y77" s="82">
        <f t="shared" si="32"/>
        <v>7.0539426705490252E-2</v>
      </c>
      <c r="Z77" s="81">
        <f t="shared" si="32"/>
        <v>6.2722096424970661E-2</v>
      </c>
      <c r="AA77" s="81">
        <f t="shared" si="32"/>
        <v>5.0381848033597146E-2</v>
      </c>
      <c r="AB77" s="100">
        <f t="shared" si="32"/>
        <v>5.4834225474851353E-2</v>
      </c>
      <c r="AC77" s="101">
        <f t="shared" si="32"/>
        <v>5.7973800799666637E-2</v>
      </c>
      <c r="AD77" s="18"/>
      <c r="AE77" s="18"/>
    </row>
    <row r="78" spans="1:31" x14ac:dyDescent="0.25">
      <c r="A78" s="86" t="s">
        <v>23</v>
      </c>
      <c r="B78" s="81">
        <f>B14/B31</f>
        <v>5.3700318879331174E-2</v>
      </c>
      <c r="C78" s="82">
        <f t="shared" ref="C78:AC78" si="33">C14/C31</f>
        <v>4.1109257631348012E-2</v>
      </c>
      <c r="D78" s="81">
        <f t="shared" si="33"/>
        <v>5.3667282486944128E-2</v>
      </c>
      <c r="E78" s="82">
        <f t="shared" si="33"/>
        <v>4.0130256013299018E-2</v>
      </c>
      <c r="F78" s="81">
        <f t="shared" si="33"/>
        <v>5.6013953279994068E-2</v>
      </c>
      <c r="G78" s="82">
        <f t="shared" si="33"/>
        <v>3.1863888769577541E-2</v>
      </c>
      <c r="H78" s="81">
        <f t="shared" si="33"/>
        <v>5.6513972773161517E-2</v>
      </c>
      <c r="I78" s="82">
        <f t="shared" si="33"/>
        <v>4.1734448009534894E-2</v>
      </c>
      <c r="J78" s="81">
        <f t="shared" si="33"/>
        <v>3.4997436905573609E-2</v>
      </c>
      <c r="K78" s="82">
        <f t="shared" si="33"/>
        <v>8.6983944658736378E-2</v>
      </c>
      <c r="L78" s="81">
        <f t="shared" si="33"/>
        <v>2.6835657077291221E-2</v>
      </c>
      <c r="M78" s="82">
        <f t="shared" si="33"/>
        <v>6.7652134395474572E-2</v>
      </c>
      <c r="N78" s="81">
        <f t="shared" si="33"/>
        <v>4.0890304018937125E-2</v>
      </c>
      <c r="O78" s="82">
        <f t="shared" si="33"/>
        <v>5.6248661038717777E-2</v>
      </c>
      <c r="P78" s="81">
        <f t="shared" si="33"/>
        <v>4.7185071868894174E-2</v>
      </c>
      <c r="Q78" s="82">
        <f t="shared" si="33"/>
        <v>4.281639594533352E-2</v>
      </c>
      <c r="R78" s="81">
        <f t="shared" si="33"/>
        <v>5.6963848734535201E-2</v>
      </c>
      <c r="S78" s="82">
        <f t="shared" si="33"/>
        <v>4.1036557361500275E-2</v>
      </c>
      <c r="T78" s="81">
        <f t="shared" si="33"/>
        <v>2.9434654631936383E-2</v>
      </c>
      <c r="U78" s="82">
        <f t="shared" si="33"/>
        <v>4.6456176324462202E-2</v>
      </c>
      <c r="V78" s="81">
        <f t="shared" si="33"/>
        <v>2.8282254315211537E-2</v>
      </c>
      <c r="W78" s="82">
        <f t="shared" si="33"/>
        <v>6.7562198581561983E-2</v>
      </c>
      <c r="X78" s="81">
        <f t="shared" si="33"/>
        <v>4.6874212385838908E-2</v>
      </c>
      <c r="Y78" s="82">
        <f t="shared" si="33"/>
        <v>4.7317436701431119E-2</v>
      </c>
      <c r="Z78" s="81">
        <f t="shared" si="33"/>
        <v>5.5580577271650444E-2</v>
      </c>
      <c r="AA78" s="81">
        <f t="shared" si="33"/>
        <v>4.6940842209405476E-2</v>
      </c>
      <c r="AB78" s="100">
        <f t="shared" si="33"/>
        <v>4.7648290062913733E-2</v>
      </c>
      <c r="AC78" s="101">
        <f t="shared" si="33"/>
        <v>4.9131746500108903E-2</v>
      </c>
      <c r="AD78" s="18"/>
      <c r="AE78" s="18"/>
    </row>
    <row r="79" spans="1:31" x14ac:dyDescent="0.25">
      <c r="A79" s="87" t="s">
        <v>24</v>
      </c>
      <c r="B79" s="81">
        <f>B15/B31</f>
        <v>5.1370083863435327E-2</v>
      </c>
      <c r="C79" s="82">
        <f t="shared" ref="C79:AC79" si="34">C15/C31</f>
        <v>4.0261220699116217E-2</v>
      </c>
      <c r="D79" s="81">
        <f t="shared" si="34"/>
        <v>5.1879827764281454E-2</v>
      </c>
      <c r="E79" s="82">
        <f t="shared" si="34"/>
        <v>3.6113223396890409E-2</v>
      </c>
      <c r="F79" s="81">
        <f t="shared" si="34"/>
        <v>5.4407286850207709E-2</v>
      </c>
      <c r="G79" s="82">
        <f t="shared" si="34"/>
        <v>2.9939642004698393E-2</v>
      </c>
      <c r="H79" s="81">
        <f t="shared" si="34"/>
        <v>5.5360677854972326E-2</v>
      </c>
      <c r="I79" s="82">
        <f t="shared" si="34"/>
        <v>4.1233508242463857E-2</v>
      </c>
      <c r="J79" s="81">
        <f t="shared" si="34"/>
        <v>3.8526046513942737E-2</v>
      </c>
      <c r="K79" s="82">
        <f t="shared" si="34"/>
        <v>6.7003873843852618E-2</v>
      </c>
      <c r="L79" s="81">
        <f t="shared" si="34"/>
        <v>2.719346583832177E-2</v>
      </c>
      <c r="M79" s="82">
        <f t="shared" si="34"/>
        <v>5.9279154877322528E-2</v>
      </c>
      <c r="N79" s="81">
        <f t="shared" si="34"/>
        <v>3.9501229190524956E-2</v>
      </c>
      <c r="O79" s="82">
        <f t="shared" si="34"/>
        <v>5.4793648355697312E-2</v>
      </c>
      <c r="P79" s="81">
        <f t="shared" si="34"/>
        <v>4.7444072520182359E-2</v>
      </c>
      <c r="Q79" s="82">
        <f t="shared" si="34"/>
        <v>3.6370766498344073E-2</v>
      </c>
      <c r="R79" s="81">
        <f t="shared" si="34"/>
        <v>5.3704202380294427E-2</v>
      </c>
      <c r="S79" s="82">
        <f t="shared" si="34"/>
        <v>4.020089955585724E-2</v>
      </c>
      <c r="T79" s="81">
        <f t="shared" si="34"/>
        <v>3.1504210851257167E-2</v>
      </c>
      <c r="U79" s="82">
        <f t="shared" si="34"/>
        <v>3.9647797584967559E-2</v>
      </c>
      <c r="V79" s="81">
        <f t="shared" si="34"/>
        <v>2.8886150243403266E-2</v>
      </c>
      <c r="W79" s="82">
        <f t="shared" si="34"/>
        <v>6.2238877287198999E-2</v>
      </c>
      <c r="X79" s="81">
        <f t="shared" si="34"/>
        <v>4.357329756960409E-2</v>
      </c>
      <c r="Y79" s="82">
        <f t="shared" si="34"/>
        <v>4.1013470983324841E-2</v>
      </c>
      <c r="Z79" s="81">
        <f t="shared" si="34"/>
        <v>5.3579987769201524E-2</v>
      </c>
      <c r="AA79" s="81">
        <f t="shared" si="34"/>
        <v>4.7190171030324704E-2</v>
      </c>
      <c r="AB79" s="100">
        <f t="shared" si="34"/>
        <v>4.6344333925789197E-2</v>
      </c>
      <c r="AC79" s="101">
        <f t="shared" si="34"/>
        <v>4.6119946826239454E-2</v>
      </c>
      <c r="AD79" s="18"/>
      <c r="AE79" s="18"/>
    </row>
    <row r="80" spans="1:31" x14ac:dyDescent="0.25">
      <c r="A80" s="86" t="s">
        <v>25</v>
      </c>
      <c r="B80" s="81">
        <f>B16/B31</f>
        <v>5.0906154380716703E-2</v>
      </c>
      <c r="C80" s="82">
        <f t="shared" ref="C80:AC80" si="35">C16/C31</f>
        <v>4.4152334468073255E-2</v>
      </c>
      <c r="D80" s="81">
        <f t="shared" si="35"/>
        <v>5.2579899044266326E-2</v>
      </c>
      <c r="E80" s="82">
        <f t="shared" si="35"/>
        <v>3.77360645037687E-2</v>
      </c>
      <c r="F80" s="81">
        <f t="shared" si="35"/>
        <v>5.1617248800021012E-2</v>
      </c>
      <c r="G80" s="82">
        <f t="shared" si="35"/>
        <v>3.2507487900298823E-2</v>
      </c>
      <c r="H80" s="81">
        <f t="shared" si="35"/>
        <v>5.6513132179197824E-2</v>
      </c>
      <c r="I80" s="82">
        <f t="shared" si="35"/>
        <v>4.3063094407120216E-2</v>
      </c>
      <c r="J80" s="81">
        <f t="shared" si="35"/>
        <v>4.4204669311050174E-2</v>
      </c>
      <c r="K80" s="82">
        <f t="shared" si="35"/>
        <v>5.1910703466375489E-2</v>
      </c>
      <c r="L80" s="81">
        <f t="shared" si="35"/>
        <v>3.0806277505604916E-2</v>
      </c>
      <c r="M80" s="82">
        <f t="shared" si="35"/>
        <v>5.928603037372436E-2</v>
      </c>
      <c r="N80" s="81">
        <f t="shared" si="35"/>
        <v>4.166286497322897E-2</v>
      </c>
      <c r="O80" s="82">
        <f t="shared" si="35"/>
        <v>5.0940653097524671E-2</v>
      </c>
      <c r="P80" s="81">
        <f t="shared" si="35"/>
        <v>4.9806885479302669E-2</v>
      </c>
      <c r="Q80" s="82">
        <f t="shared" si="35"/>
        <v>3.9322227219788217E-2</v>
      </c>
      <c r="R80" s="81">
        <f t="shared" si="35"/>
        <v>5.3573675415893009E-2</v>
      </c>
      <c r="S80" s="82">
        <f t="shared" si="35"/>
        <v>4.1992098565421222E-2</v>
      </c>
      <c r="T80" s="81">
        <f t="shared" si="35"/>
        <v>3.1573775766192323E-2</v>
      </c>
      <c r="U80" s="82">
        <f t="shared" si="35"/>
        <v>3.9550414058221059E-2</v>
      </c>
      <c r="V80" s="81">
        <f t="shared" si="35"/>
        <v>3.2229101634085808E-2</v>
      </c>
      <c r="W80" s="82">
        <f t="shared" si="35"/>
        <v>6.3134691658861986E-2</v>
      </c>
      <c r="X80" s="81">
        <f t="shared" si="35"/>
        <v>4.5759141670498132E-2</v>
      </c>
      <c r="Y80" s="82">
        <f t="shared" si="35"/>
        <v>3.8231927346882071E-2</v>
      </c>
      <c r="Z80" s="81">
        <f t="shared" si="35"/>
        <v>5.3349971626751293E-2</v>
      </c>
      <c r="AA80" s="81">
        <f t="shared" si="35"/>
        <v>4.9750483116108142E-2</v>
      </c>
      <c r="AB80" s="100">
        <f t="shared" si="35"/>
        <v>4.7412967423423574E-2</v>
      </c>
      <c r="AC80" s="101">
        <f t="shared" si="35"/>
        <v>4.6900556331608785E-2</v>
      </c>
      <c r="AD80" s="18"/>
      <c r="AE80" s="18"/>
    </row>
    <row r="81" spans="1:31" x14ac:dyDescent="0.25">
      <c r="A81" s="87" t="s">
        <v>26</v>
      </c>
      <c r="B81" s="81">
        <f>B17/B31</f>
        <v>4.5645078545571448E-2</v>
      </c>
      <c r="C81" s="82">
        <f t="shared" ref="C81:AC81" si="36">C17/C31</f>
        <v>4.3674928689032354E-2</v>
      </c>
      <c r="D81" s="81">
        <f t="shared" si="36"/>
        <v>4.5099137366713699E-2</v>
      </c>
      <c r="E81" s="82">
        <f t="shared" si="36"/>
        <v>3.8986253208326792E-2</v>
      </c>
      <c r="F81" s="81">
        <f t="shared" si="36"/>
        <v>4.3945416597791144E-2</v>
      </c>
      <c r="G81" s="82">
        <f t="shared" si="36"/>
        <v>3.5225998223447241E-2</v>
      </c>
      <c r="H81" s="81">
        <f t="shared" si="36"/>
        <v>5.2021838631176792E-2</v>
      </c>
      <c r="I81" s="82">
        <f t="shared" si="36"/>
        <v>4.462217309755822E-2</v>
      </c>
      <c r="J81" s="81">
        <f t="shared" si="36"/>
        <v>4.6190445381204308E-2</v>
      </c>
      <c r="K81" s="82">
        <f t="shared" si="36"/>
        <v>4.7576402390130862E-2</v>
      </c>
      <c r="L81" s="81">
        <f t="shared" si="36"/>
        <v>3.3486068859314731E-2</v>
      </c>
      <c r="M81" s="82">
        <f t="shared" si="36"/>
        <v>5.2125888420855623E-2</v>
      </c>
      <c r="N81" s="81">
        <f t="shared" si="36"/>
        <v>4.1363561557162261E-2</v>
      </c>
      <c r="O81" s="82">
        <f t="shared" si="36"/>
        <v>4.7119766133170128E-2</v>
      </c>
      <c r="P81" s="81">
        <f t="shared" si="36"/>
        <v>4.6326280235675449E-2</v>
      </c>
      <c r="Q81" s="82">
        <f t="shared" si="36"/>
        <v>4.1211597491945556E-2</v>
      </c>
      <c r="R81" s="81">
        <f t="shared" si="36"/>
        <v>5.0304621712866551E-2</v>
      </c>
      <c r="S81" s="82">
        <f t="shared" si="36"/>
        <v>4.2450476264719088E-2</v>
      </c>
      <c r="T81" s="81">
        <f t="shared" si="36"/>
        <v>3.0378128790744387E-2</v>
      </c>
      <c r="U81" s="82">
        <f t="shared" si="36"/>
        <v>3.9893373435023957E-2</v>
      </c>
      <c r="V81" s="81">
        <f t="shared" si="36"/>
        <v>3.4231428662794848E-2</v>
      </c>
      <c r="W81" s="82">
        <f t="shared" si="36"/>
        <v>5.2709474970129441E-2</v>
      </c>
      <c r="X81" s="81">
        <f t="shared" si="36"/>
        <v>4.3194479025214345E-2</v>
      </c>
      <c r="Y81" s="82">
        <f t="shared" si="36"/>
        <v>3.9880056940811717E-2</v>
      </c>
      <c r="Z81" s="81">
        <f t="shared" si="36"/>
        <v>5.0595975957115076E-2</v>
      </c>
      <c r="AA81" s="81">
        <f t="shared" si="36"/>
        <v>5.1513881309222333E-2</v>
      </c>
      <c r="AB81" s="100">
        <f t="shared" si="36"/>
        <v>4.4699248874240004E-2</v>
      </c>
      <c r="AC81" s="101">
        <f t="shared" si="36"/>
        <v>4.5697203345854184E-2</v>
      </c>
      <c r="AD81" s="18"/>
      <c r="AE81" s="18"/>
    </row>
    <row r="82" spans="1:31" x14ac:dyDescent="0.25">
      <c r="A82" s="86" t="s">
        <v>27</v>
      </c>
      <c r="B82" s="81">
        <f>B18/B31</f>
        <v>4.1239673478344986E-2</v>
      </c>
      <c r="C82" s="82">
        <f t="shared" ref="C82:AC82" si="37">C18/C31</f>
        <v>4.7416147310161499E-2</v>
      </c>
      <c r="D82" s="81">
        <f t="shared" si="37"/>
        <v>3.9807689510204677E-2</v>
      </c>
      <c r="E82" s="82">
        <f t="shared" si="37"/>
        <v>4.2472356326806085E-2</v>
      </c>
      <c r="F82" s="81">
        <f t="shared" si="37"/>
        <v>3.9632135182441609E-2</v>
      </c>
      <c r="G82" s="82">
        <f t="shared" si="37"/>
        <v>3.9778684186310247E-2</v>
      </c>
      <c r="H82" s="81">
        <f t="shared" si="37"/>
        <v>4.9636232962211098E-2</v>
      </c>
      <c r="I82" s="82">
        <f t="shared" si="37"/>
        <v>4.8392322852191291E-2</v>
      </c>
      <c r="J82" s="81">
        <f t="shared" si="37"/>
        <v>5.3685630247500359E-2</v>
      </c>
      <c r="K82" s="82">
        <f t="shared" si="37"/>
        <v>4.3852363217082545E-2</v>
      </c>
      <c r="L82" s="81">
        <f t="shared" si="37"/>
        <v>4.3791565073637649E-2</v>
      </c>
      <c r="M82" s="82">
        <f t="shared" si="37"/>
        <v>4.1358861055585366E-2</v>
      </c>
      <c r="N82" s="81">
        <f t="shared" si="37"/>
        <v>4.3711942206301063E-2</v>
      </c>
      <c r="O82" s="82">
        <f t="shared" si="37"/>
        <v>4.1985818942675175E-2</v>
      </c>
      <c r="P82" s="81">
        <f t="shared" si="37"/>
        <v>5.009920785180922E-2</v>
      </c>
      <c r="Q82" s="82">
        <f t="shared" si="37"/>
        <v>4.041541841429571E-2</v>
      </c>
      <c r="R82" s="81">
        <f t="shared" si="37"/>
        <v>4.5582132622451345E-2</v>
      </c>
      <c r="S82" s="82">
        <f t="shared" si="37"/>
        <v>4.5029144655128132E-2</v>
      </c>
      <c r="T82" s="81">
        <f t="shared" si="37"/>
        <v>4.1721557732357688E-2</v>
      </c>
      <c r="U82" s="82">
        <f t="shared" si="37"/>
        <v>3.3792083781036535E-2</v>
      </c>
      <c r="V82" s="81">
        <f t="shared" si="37"/>
        <v>4.2915968681047016E-2</v>
      </c>
      <c r="W82" s="82">
        <f t="shared" si="37"/>
        <v>4.4235637217412208E-2</v>
      </c>
      <c r="X82" s="81">
        <f t="shared" si="37"/>
        <v>4.4589081166455616E-2</v>
      </c>
      <c r="Y82" s="82">
        <f t="shared" si="37"/>
        <v>3.6627990502316479E-2</v>
      </c>
      <c r="Z82" s="81">
        <f t="shared" si="37"/>
        <v>5.0195858056625291E-2</v>
      </c>
      <c r="AA82" s="81">
        <f t="shared" si="37"/>
        <v>5.3533980949680787E-2</v>
      </c>
      <c r="AB82" s="100">
        <f t="shared" si="37"/>
        <v>4.5336062364648731E-2</v>
      </c>
      <c r="AC82" s="101">
        <f t="shared" si="37"/>
        <v>4.4904608844906928E-2</v>
      </c>
      <c r="AD82" s="18"/>
      <c r="AE82" s="18"/>
    </row>
    <row r="83" spans="1:31" x14ac:dyDescent="0.25">
      <c r="A83" s="87" t="s">
        <v>28</v>
      </c>
      <c r="B83" s="81">
        <f>B19/B31</f>
        <v>4.2269558429608327E-2</v>
      </c>
      <c r="C83" s="82">
        <f t="shared" ref="C83:AC83" si="38">C19/C31</f>
        <v>5.9828697565224999E-2</v>
      </c>
      <c r="D83" s="81">
        <f t="shared" si="38"/>
        <v>4.4959123110716724E-2</v>
      </c>
      <c r="E83" s="82">
        <f t="shared" si="38"/>
        <v>5.285853941082716E-2</v>
      </c>
      <c r="F83" s="81">
        <f t="shared" si="38"/>
        <v>4.0898929867465468E-2</v>
      </c>
      <c r="G83" s="82">
        <f t="shared" si="38"/>
        <v>5.4013197275952433E-2</v>
      </c>
      <c r="H83" s="81">
        <f t="shared" si="38"/>
        <v>5.1166954570099232E-2</v>
      </c>
      <c r="I83" s="82">
        <f t="shared" si="38"/>
        <v>5.975826082875068E-2</v>
      </c>
      <c r="J83" s="81">
        <f t="shared" si="38"/>
        <v>6.821314991862798E-2</v>
      </c>
      <c r="K83" s="82">
        <f t="shared" si="38"/>
        <v>3.8629097951142513E-2</v>
      </c>
      <c r="L83" s="81">
        <f t="shared" si="38"/>
        <v>6.8883470594007831E-2</v>
      </c>
      <c r="M83" s="82">
        <f t="shared" si="38"/>
        <v>3.7476955787110536E-2</v>
      </c>
      <c r="N83" s="81">
        <f t="shared" si="38"/>
        <v>5.8216646215687763E-2</v>
      </c>
      <c r="O83" s="82">
        <f t="shared" si="38"/>
        <v>4.2578977423209645E-2</v>
      </c>
      <c r="P83" s="81">
        <f t="shared" si="38"/>
        <v>5.7137664147342594E-2</v>
      </c>
      <c r="Q83" s="82">
        <f t="shared" si="38"/>
        <v>4.2464957524339646E-2</v>
      </c>
      <c r="R83" s="81">
        <f t="shared" si="38"/>
        <v>4.8340837653854246E-2</v>
      </c>
      <c r="S83" s="82">
        <f t="shared" si="38"/>
        <v>5.5000622606007937E-2</v>
      </c>
      <c r="T83" s="81">
        <f t="shared" si="38"/>
        <v>6.2608423441637209E-2</v>
      </c>
      <c r="U83" s="82">
        <f t="shared" si="38"/>
        <v>2.7254685289879985E-2</v>
      </c>
      <c r="V83" s="81">
        <f t="shared" si="38"/>
        <v>6.102423701254775E-2</v>
      </c>
      <c r="W83" s="82">
        <f t="shared" si="38"/>
        <v>4.3200294196438283E-2</v>
      </c>
      <c r="X83" s="81">
        <f t="shared" si="38"/>
        <v>5.5478586823530129E-2</v>
      </c>
      <c r="Y83" s="82">
        <f t="shared" si="38"/>
        <v>3.6074281348519928E-2</v>
      </c>
      <c r="Z83" s="81">
        <f t="shared" si="38"/>
        <v>5.3297632624277586E-2</v>
      </c>
      <c r="AA83" s="81">
        <f t="shared" si="38"/>
        <v>6.0220953117183763E-2</v>
      </c>
      <c r="AB83" s="100">
        <f t="shared" si="38"/>
        <v>5.3362520453656997E-2</v>
      </c>
      <c r="AC83" s="101">
        <f t="shared" si="38"/>
        <v>5.0303205530689163E-2</v>
      </c>
      <c r="AD83" s="18"/>
      <c r="AE83" s="18"/>
    </row>
    <row r="84" spans="1:31" x14ac:dyDescent="0.25">
      <c r="A84" s="86" t="s">
        <v>29</v>
      </c>
      <c r="B84" s="81">
        <f>B20/B31</f>
        <v>5.0782953190285203E-2</v>
      </c>
      <c r="C84" s="82">
        <f t="shared" ref="C84:AC84" si="39">C20/C31</f>
        <v>7.6979371842382627E-2</v>
      </c>
      <c r="D84" s="81">
        <f t="shared" si="39"/>
        <v>6.246272347729951E-2</v>
      </c>
      <c r="E84" s="82">
        <f t="shared" si="39"/>
        <v>6.5781163039672824E-2</v>
      </c>
      <c r="F84" s="81">
        <f t="shared" si="39"/>
        <v>5.2005011563363679E-2</v>
      </c>
      <c r="G84" s="82">
        <f t="shared" si="39"/>
        <v>7.9709670456989651E-2</v>
      </c>
      <c r="H84" s="81">
        <f t="shared" si="39"/>
        <v>5.6579539102329705E-2</v>
      </c>
      <c r="I84" s="82">
        <f t="shared" si="39"/>
        <v>7.5087788377689035E-2</v>
      </c>
      <c r="J84" s="81">
        <f t="shared" si="39"/>
        <v>0.10598271031060723</v>
      </c>
      <c r="K84" s="82">
        <f t="shared" si="39"/>
        <v>3.8715591764193959E-2</v>
      </c>
      <c r="L84" s="81">
        <f t="shared" si="39"/>
        <v>9.2061023755784191E-2</v>
      </c>
      <c r="M84" s="82">
        <f t="shared" si="39"/>
        <v>3.7107054080691926E-2</v>
      </c>
      <c r="N84" s="81">
        <f t="shared" si="39"/>
        <v>7.6304464055024071E-2</v>
      </c>
      <c r="O84" s="82">
        <f t="shared" si="39"/>
        <v>5.0735329008108891E-2</v>
      </c>
      <c r="P84" s="81">
        <f t="shared" si="39"/>
        <v>7.2503521500083309E-2</v>
      </c>
      <c r="Q84" s="82">
        <f t="shared" si="39"/>
        <v>5.3889816281162677E-2</v>
      </c>
      <c r="R84" s="81">
        <f t="shared" si="39"/>
        <v>5.9544990057608251E-2</v>
      </c>
      <c r="S84" s="82">
        <f t="shared" si="39"/>
        <v>7.4097342755217635E-2</v>
      </c>
      <c r="T84" s="81">
        <f t="shared" si="39"/>
        <v>0.12151251516297755</v>
      </c>
      <c r="U84" s="82">
        <f t="shared" si="39"/>
        <v>2.8800119518683186E-2</v>
      </c>
      <c r="V84" s="81">
        <f t="shared" si="39"/>
        <v>8.5763061248084388E-2</v>
      </c>
      <c r="W84" s="82">
        <f t="shared" si="39"/>
        <v>5.0765173574296579E-2</v>
      </c>
      <c r="X84" s="81">
        <f t="shared" si="39"/>
        <v>7.3386928010729116E-2</v>
      </c>
      <c r="Y84" s="82">
        <f t="shared" si="39"/>
        <v>4.5193585158465006E-2</v>
      </c>
      <c r="Z84" s="81">
        <f t="shared" si="39"/>
        <v>6.1467337707772067E-2</v>
      </c>
      <c r="AA84" s="81">
        <f t="shared" si="39"/>
        <v>7.2542622589708047E-2</v>
      </c>
      <c r="AB84" s="100">
        <f t="shared" si="39"/>
        <v>6.8494892402131413E-2</v>
      </c>
      <c r="AC84" s="101">
        <f t="shared" si="39"/>
        <v>6.233505154588119E-2</v>
      </c>
      <c r="AD84" s="18"/>
      <c r="AE84" s="18"/>
    </row>
    <row r="85" spans="1:31" x14ac:dyDescent="0.25">
      <c r="A85" s="87" t="s">
        <v>30</v>
      </c>
      <c r="B85" s="81">
        <f>B21/B31</f>
        <v>5.3843732765067841E-2</v>
      </c>
      <c r="C85" s="82">
        <f t="shared" ref="C85:AC85" si="40">C21/C31</f>
        <v>0.10685281605601095</v>
      </c>
      <c r="D85" s="81">
        <f t="shared" si="40"/>
        <v>7.5614971706210093E-2</v>
      </c>
      <c r="E85" s="82">
        <f t="shared" si="40"/>
        <v>8.0493020567546161E-2</v>
      </c>
      <c r="F85" s="81">
        <f t="shared" si="40"/>
        <v>5.8227754235651616E-2</v>
      </c>
      <c r="G85" s="82">
        <f t="shared" si="40"/>
        <v>0.10877383700750971</v>
      </c>
      <c r="H85" s="81">
        <f t="shared" si="40"/>
        <v>6.4054941221467085E-2</v>
      </c>
      <c r="I85" s="82">
        <f t="shared" si="40"/>
        <v>9.5422137290714373E-2</v>
      </c>
      <c r="J85" s="81">
        <f t="shared" si="40"/>
        <v>0.1403182218594628</v>
      </c>
      <c r="K85" s="82">
        <f t="shared" si="40"/>
        <v>4.2212118707716718E-2</v>
      </c>
      <c r="L85" s="81">
        <f t="shared" si="40"/>
        <v>0.12207921614215728</v>
      </c>
      <c r="M85" s="82">
        <f t="shared" si="40"/>
        <v>3.8790775004786046E-2</v>
      </c>
      <c r="N85" s="81">
        <f t="shared" si="40"/>
        <v>9.1341263026307157E-2</v>
      </c>
      <c r="O85" s="82">
        <f t="shared" si="40"/>
        <v>6.0094126260886484E-2</v>
      </c>
      <c r="P85" s="81">
        <f t="shared" si="40"/>
        <v>8.7099950017418173E-2</v>
      </c>
      <c r="Q85" s="82">
        <f t="shared" si="40"/>
        <v>7.1777530648841584E-2</v>
      </c>
      <c r="R85" s="81">
        <f t="shared" si="40"/>
        <v>6.8631313065984315E-2</v>
      </c>
      <c r="S85" s="82">
        <f t="shared" si="40"/>
        <v>8.964869364258958E-2</v>
      </c>
      <c r="T85" s="81">
        <f t="shared" si="40"/>
        <v>0.15138195051325865</v>
      </c>
      <c r="U85" s="82">
        <f t="shared" si="40"/>
        <v>3.602721019462686E-2</v>
      </c>
      <c r="V85" s="81">
        <f t="shared" si="40"/>
        <v>0.10745534736930143</v>
      </c>
      <c r="W85" s="82">
        <f t="shared" si="40"/>
        <v>5.8101432600809612E-2</v>
      </c>
      <c r="X85" s="81">
        <f t="shared" si="40"/>
        <v>9.5699034776458872E-2</v>
      </c>
      <c r="Y85" s="82">
        <f t="shared" si="40"/>
        <v>5.6917784094492885E-2</v>
      </c>
      <c r="Z85" s="81">
        <f t="shared" si="40"/>
        <v>6.8454594538011893E-2</v>
      </c>
      <c r="AA85" s="81">
        <f t="shared" si="40"/>
        <v>9.0088626736312585E-2</v>
      </c>
      <c r="AB85" s="100">
        <f t="shared" si="40"/>
        <v>8.1769973996947132E-2</v>
      </c>
      <c r="AC85" s="101">
        <f t="shared" si="40"/>
        <v>7.7983592838202456E-2</v>
      </c>
      <c r="AD85" s="18"/>
      <c r="AE85" s="18"/>
    </row>
    <row r="86" spans="1:31" x14ac:dyDescent="0.25">
      <c r="A86" s="86" t="s">
        <v>31</v>
      </c>
      <c r="B86" s="81">
        <f>B22/B31</f>
        <v>5.5235521213223726E-2</v>
      </c>
      <c r="C86" s="82">
        <f t="shared" ref="C86:AC86" si="41">C22/C31</f>
        <v>0.11093560127186083</v>
      </c>
      <c r="D86" s="81">
        <f t="shared" si="41"/>
        <v>6.128987678745472E-2</v>
      </c>
      <c r="E86" s="82">
        <f t="shared" si="41"/>
        <v>8.453060199118187E-2</v>
      </c>
      <c r="F86" s="81">
        <f t="shared" si="41"/>
        <v>4.7500166073693464E-2</v>
      </c>
      <c r="G86" s="82">
        <f t="shared" si="41"/>
        <v>0.1091482492653503</v>
      </c>
      <c r="H86" s="81">
        <f t="shared" si="41"/>
        <v>6.4022998650846694E-2</v>
      </c>
      <c r="I86" s="82">
        <f t="shared" si="41"/>
        <v>0.10337506333083965</v>
      </c>
      <c r="J86" s="81">
        <f t="shared" si="41"/>
        <v>0.110108545804737</v>
      </c>
      <c r="K86" s="82">
        <f t="shared" si="41"/>
        <v>3.9042994951180597E-2</v>
      </c>
      <c r="L86" s="81">
        <f t="shared" si="41"/>
        <v>0.12433175062088124</v>
      </c>
      <c r="M86" s="82">
        <f t="shared" si="41"/>
        <v>3.5615984072713748E-2</v>
      </c>
      <c r="N86" s="81">
        <f t="shared" si="41"/>
        <v>9.4263521735311745E-2</v>
      </c>
      <c r="O86" s="82">
        <f t="shared" si="41"/>
        <v>6.0510856177751794E-2</v>
      </c>
      <c r="P86" s="81">
        <f t="shared" si="41"/>
        <v>8.3808672735258924E-2</v>
      </c>
      <c r="Q86" s="82">
        <f t="shared" si="41"/>
        <v>8.6488737446011099E-2</v>
      </c>
      <c r="R86" s="81">
        <f t="shared" si="41"/>
        <v>6.9074634377509853E-2</v>
      </c>
      <c r="S86" s="82">
        <f t="shared" si="41"/>
        <v>9.6831001267457834E-2</v>
      </c>
      <c r="T86" s="81">
        <f t="shared" si="41"/>
        <v>0.14226894665675366</v>
      </c>
      <c r="U86" s="82">
        <f t="shared" si="41"/>
        <v>3.4462036900551538E-2</v>
      </c>
      <c r="V86" s="81">
        <f t="shared" si="41"/>
        <v>0.11745960292920274</v>
      </c>
      <c r="W86" s="82">
        <f t="shared" si="41"/>
        <v>5.9491990275808378E-2</v>
      </c>
      <c r="X86" s="81">
        <f t="shared" si="41"/>
        <v>9.391186664365242E-2</v>
      </c>
      <c r="Y86" s="82">
        <f t="shared" si="41"/>
        <v>6.1553835826216215E-2</v>
      </c>
      <c r="Z86" s="81">
        <f t="shared" si="41"/>
        <v>6.6424392178900227E-2</v>
      </c>
      <c r="AA86" s="81">
        <f t="shared" si="41"/>
        <v>9.4540221369568758E-2</v>
      </c>
      <c r="AB86" s="100">
        <f t="shared" si="41"/>
        <v>8.0343318146033016E-2</v>
      </c>
      <c r="AC86" s="101">
        <f t="shared" si="41"/>
        <v>8.1853161617071069E-2</v>
      </c>
      <c r="AD86" s="18"/>
      <c r="AE86" s="18"/>
    </row>
    <row r="87" spans="1:31" x14ac:dyDescent="0.25">
      <c r="A87" s="87" t="s">
        <v>32</v>
      </c>
      <c r="B87" s="81">
        <f>B23/B31</f>
        <v>6.0456171657758642E-2</v>
      </c>
      <c r="C87" s="82">
        <f t="shared" ref="C87:AC87" si="42">C23/C31</f>
        <v>9.6044802631177428E-2</v>
      </c>
      <c r="D87" s="81">
        <f t="shared" si="42"/>
        <v>4.8886795746476003E-2</v>
      </c>
      <c r="E87" s="82">
        <f t="shared" si="42"/>
        <v>8.2782928018647145E-2</v>
      </c>
      <c r="F87" s="81">
        <f t="shared" si="42"/>
        <v>3.9167128840743824E-2</v>
      </c>
      <c r="G87" s="82">
        <f t="shared" si="42"/>
        <v>9.7669852814802102E-2</v>
      </c>
      <c r="H87" s="81">
        <f t="shared" si="42"/>
        <v>5.8786098257028414E-2</v>
      </c>
      <c r="I87" s="82">
        <f t="shared" si="42"/>
        <v>9.3800586045768672E-2</v>
      </c>
      <c r="J87" s="81">
        <f t="shared" si="42"/>
        <v>7.5554051431102526E-2</v>
      </c>
      <c r="K87" s="82">
        <f t="shared" si="42"/>
        <v>3.0344912745548569E-2</v>
      </c>
      <c r="L87" s="81">
        <f t="shared" si="42"/>
        <v>9.8827685641602436E-2</v>
      </c>
      <c r="M87" s="82">
        <f t="shared" si="42"/>
        <v>3.6735777274992956E-2</v>
      </c>
      <c r="N87" s="81">
        <f t="shared" si="42"/>
        <v>7.8900985143124158E-2</v>
      </c>
      <c r="O87" s="82">
        <f t="shared" si="42"/>
        <v>5.6936454490505613E-2</v>
      </c>
      <c r="P87" s="81">
        <f t="shared" si="42"/>
        <v>5.9603471517501477E-2</v>
      </c>
      <c r="Q87" s="82">
        <f t="shared" si="42"/>
        <v>7.9330225871692792E-2</v>
      </c>
      <c r="R87" s="81">
        <f t="shared" si="42"/>
        <v>5.7447151278399902E-2</v>
      </c>
      <c r="S87" s="82">
        <f t="shared" si="42"/>
        <v>8.232933610363373E-2</v>
      </c>
      <c r="T87" s="81">
        <f t="shared" si="42"/>
        <v>9.518654266720579E-2</v>
      </c>
      <c r="U87" s="82">
        <f t="shared" si="42"/>
        <v>3.1251643952866892E-2</v>
      </c>
      <c r="V87" s="81">
        <f t="shared" si="42"/>
        <v>0.1065181402465273</v>
      </c>
      <c r="W87" s="82">
        <f t="shared" si="42"/>
        <v>5.211293944046673E-2</v>
      </c>
      <c r="X87" s="81">
        <f t="shared" si="42"/>
        <v>6.9067174609381568E-2</v>
      </c>
      <c r="Y87" s="82">
        <f t="shared" si="42"/>
        <v>5.1531345331967321E-2</v>
      </c>
      <c r="Z87" s="81">
        <f t="shared" si="42"/>
        <v>6.0647819116407452E-2</v>
      </c>
      <c r="AA87" s="81">
        <f t="shared" si="42"/>
        <v>8.0765111769915174E-2</v>
      </c>
      <c r="AB87" s="100">
        <f t="shared" si="42"/>
        <v>6.7982458090193779E-2</v>
      </c>
      <c r="AC87" s="101">
        <f t="shared" si="42"/>
        <v>7.2994070794873633E-2</v>
      </c>
      <c r="AD87" s="18"/>
      <c r="AE87" s="18"/>
    </row>
    <row r="88" spans="1:31" x14ac:dyDescent="0.25">
      <c r="A88" s="86" t="s">
        <v>33</v>
      </c>
      <c r="B88" s="81">
        <f>B24/B31</f>
        <v>5.9693864291963723E-2</v>
      </c>
      <c r="C88" s="82">
        <f t="shared" ref="C88:AC88" si="43">C24/C31</f>
        <v>7.1974311255663476E-2</v>
      </c>
      <c r="D88" s="81">
        <f t="shared" si="43"/>
        <v>4.1947907423301282E-2</v>
      </c>
      <c r="E88" s="82">
        <f t="shared" si="43"/>
        <v>6.9643925575551033E-2</v>
      </c>
      <c r="F88" s="81">
        <f t="shared" si="43"/>
        <v>3.7086186839857066E-2</v>
      </c>
      <c r="G88" s="82">
        <f t="shared" si="43"/>
        <v>7.5350227999025146E-2</v>
      </c>
      <c r="H88" s="81">
        <f t="shared" si="43"/>
        <v>5.5884367894354151E-2</v>
      </c>
      <c r="I88" s="82">
        <f t="shared" si="43"/>
        <v>7.2706397792689809E-2</v>
      </c>
      <c r="J88" s="81">
        <f t="shared" si="43"/>
        <v>6.3634418127796383E-2</v>
      </c>
      <c r="K88" s="82">
        <f t="shared" si="43"/>
        <v>2.2123195293825119E-2</v>
      </c>
      <c r="L88" s="81">
        <f t="shared" si="43"/>
        <v>7.2239626187977926E-2</v>
      </c>
      <c r="M88" s="82">
        <f t="shared" si="43"/>
        <v>4.0877576307457066E-2</v>
      </c>
      <c r="N88" s="81">
        <f t="shared" si="43"/>
        <v>6.1475727857303049E-2</v>
      </c>
      <c r="O88" s="82">
        <f t="shared" si="43"/>
        <v>5.52499241099546E-2</v>
      </c>
      <c r="P88" s="81">
        <f t="shared" si="43"/>
        <v>4.4367871802250727E-2</v>
      </c>
      <c r="Q88" s="82">
        <f t="shared" si="43"/>
        <v>7.0348330651955518E-2</v>
      </c>
      <c r="R88" s="81">
        <f t="shared" si="43"/>
        <v>4.7605888529972398E-2</v>
      </c>
      <c r="S88" s="82">
        <f t="shared" si="43"/>
        <v>6.7057131424975991E-2</v>
      </c>
      <c r="T88" s="81">
        <f t="shared" si="43"/>
        <v>5.6591058299746526E-2</v>
      </c>
      <c r="U88" s="82">
        <f t="shared" si="43"/>
        <v>3.5938755435839881E-2</v>
      </c>
      <c r="V88" s="81">
        <f t="shared" si="43"/>
        <v>8.9642262383556326E-2</v>
      </c>
      <c r="W88" s="82">
        <f t="shared" si="43"/>
        <v>4.9296078447856037E-2</v>
      </c>
      <c r="X88" s="81">
        <f t="shared" si="43"/>
        <v>4.6186840027067196E-2</v>
      </c>
      <c r="Y88" s="82">
        <f t="shared" si="43"/>
        <v>5.1102415705786892E-2</v>
      </c>
      <c r="Z88" s="81">
        <f t="shared" si="43"/>
        <v>5.2538717088408841E-2</v>
      </c>
      <c r="AA88" s="81">
        <f t="shared" si="43"/>
        <v>6.0757814368679192E-2</v>
      </c>
      <c r="AB88" s="100">
        <f t="shared" si="43"/>
        <v>5.6361747998695547E-2</v>
      </c>
      <c r="AC88" s="101">
        <f t="shared" si="43"/>
        <v>6.089388059002232E-2</v>
      </c>
      <c r="AD88" s="18"/>
      <c r="AE88" s="18"/>
    </row>
    <row r="89" spans="1:31" x14ac:dyDescent="0.25">
      <c r="A89" s="87" t="s">
        <v>34</v>
      </c>
      <c r="B89" s="81">
        <f>B25/B31</f>
        <v>2.4466986412256208E-2</v>
      </c>
      <c r="C89" s="82">
        <f t="shared" ref="C89:AC89" si="44">C25/C31</f>
        <v>5.0182020791314605E-2</v>
      </c>
      <c r="D89" s="81">
        <f t="shared" si="44"/>
        <v>2.049481401742723E-2</v>
      </c>
      <c r="E89" s="82">
        <f t="shared" si="44"/>
        <v>5.7921402962779568E-2</v>
      </c>
      <c r="F89" s="81">
        <f t="shared" si="44"/>
        <v>1.712953593602996E-2</v>
      </c>
      <c r="G89" s="82">
        <f t="shared" si="44"/>
        <v>6.3182437817704232E-2</v>
      </c>
      <c r="H89" s="81">
        <f t="shared" si="44"/>
        <v>3.2157762675106227E-2</v>
      </c>
      <c r="I89" s="82">
        <f t="shared" si="44"/>
        <v>5.3435630291749511E-2</v>
      </c>
      <c r="J89" s="81">
        <f t="shared" si="44"/>
        <v>5.3924520601804617E-2</v>
      </c>
      <c r="K89" s="82">
        <f t="shared" si="44"/>
        <v>1.544875605335529E-2</v>
      </c>
      <c r="L89" s="81">
        <f t="shared" si="44"/>
        <v>5.308704415239332E-2</v>
      </c>
      <c r="M89" s="82">
        <f t="shared" si="44"/>
        <v>3.0645462562249409E-2</v>
      </c>
      <c r="N89" s="81">
        <f t="shared" si="44"/>
        <v>5.0466307900501654E-2</v>
      </c>
      <c r="O89" s="82">
        <f t="shared" si="44"/>
        <v>4.5258330046820491E-2</v>
      </c>
      <c r="P89" s="81">
        <f t="shared" si="44"/>
        <v>2.9609378549899278E-2</v>
      </c>
      <c r="Q89" s="82">
        <f t="shared" si="44"/>
        <v>5.7862936483106711E-2</v>
      </c>
      <c r="R89" s="81">
        <f t="shared" si="44"/>
        <v>3.4773088867696221E-2</v>
      </c>
      <c r="S89" s="82">
        <f t="shared" si="44"/>
        <v>5.4200224623387812E-2</v>
      </c>
      <c r="T89" s="81">
        <f t="shared" si="44"/>
        <v>3.7004186938317661E-2</v>
      </c>
      <c r="U89" s="82">
        <f t="shared" si="44"/>
        <v>3.0777428518275224E-2</v>
      </c>
      <c r="V89" s="81">
        <f t="shared" si="44"/>
        <v>7.4392352783455962E-2</v>
      </c>
      <c r="W89" s="82">
        <f t="shared" si="44"/>
        <v>3.6395744849607718E-2</v>
      </c>
      <c r="X89" s="81">
        <f t="shared" si="44"/>
        <v>3.2601307229476968E-2</v>
      </c>
      <c r="Y89" s="82">
        <f t="shared" si="44"/>
        <v>4.1762148149021593E-2</v>
      </c>
      <c r="Z89" s="81">
        <f t="shared" si="44"/>
        <v>4.0100628618966551E-2</v>
      </c>
      <c r="AA89" s="81">
        <f t="shared" si="44"/>
        <v>4.8349013856586368E-2</v>
      </c>
      <c r="AB89" s="100">
        <f t="shared" si="44"/>
        <v>3.8420619558472688E-2</v>
      </c>
      <c r="AC89" s="101">
        <f t="shared" si="44"/>
        <v>4.7500400407806807E-2</v>
      </c>
      <c r="AD89" s="18"/>
      <c r="AE89" s="18"/>
    </row>
    <row r="90" spans="1:31" x14ac:dyDescent="0.25">
      <c r="A90" s="86" t="s">
        <v>35</v>
      </c>
      <c r="B90" s="81">
        <f>B26/B31</f>
        <v>1.0356600070648182E-3</v>
      </c>
      <c r="C90" s="82">
        <f t="shared" ref="C90:AC90" si="45">C26/C31</f>
        <v>2.7260383322782959E-2</v>
      </c>
      <c r="D90" s="81">
        <f t="shared" si="45"/>
        <v>1.0582895713018054E-3</v>
      </c>
      <c r="E90" s="82">
        <f t="shared" si="45"/>
        <v>3.331031634933148E-2</v>
      </c>
      <c r="F90" s="81">
        <f t="shared" si="45"/>
        <v>1.2729741712922697E-3</v>
      </c>
      <c r="G90" s="82">
        <f t="shared" si="45"/>
        <v>3.6477168034823981E-2</v>
      </c>
      <c r="H90" s="81">
        <f t="shared" si="45"/>
        <v>3.4666095062771355E-3</v>
      </c>
      <c r="I90" s="82">
        <f t="shared" si="45"/>
        <v>2.3785390817097397E-2</v>
      </c>
      <c r="J90" s="81">
        <f t="shared" si="45"/>
        <v>1.310413131006475E-2</v>
      </c>
      <c r="K90" s="82">
        <f t="shared" si="45"/>
        <v>5.2809278079743276E-3</v>
      </c>
      <c r="L90" s="81">
        <f t="shared" si="45"/>
        <v>2.9240675458395295E-2</v>
      </c>
      <c r="M90" s="82">
        <f t="shared" si="45"/>
        <v>5.8482972393990281E-3</v>
      </c>
      <c r="N90" s="81">
        <f t="shared" si="45"/>
        <v>1.3316870224255855E-2</v>
      </c>
      <c r="O90" s="82">
        <f t="shared" si="45"/>
        <v>8.5729144494341384E-3</v>
      </c>
      <c r="P90" s="81">
        <f t="shared" si="45"/>
        <v>8.1804825591081896E-3</v>
      </c>
      <c r="Q90" s="82">
        <f t="shared" si="45"/>
        <v>1.0952127429468437E-2</v>
      </c>
      <c r="R90" s="81">
        <f t="shared" si="45"/>
        <v>6.4075804416515074E-3</v>
      </c>
      <c r="S90" s="82">
        <f t="shared" si="45"/>
        <v>7.4280693834936776E-3</v>
      </c>
      <c r="T90" s="81">
        <f t="shared" si="45"/>
        <v>6.308668223181638E-3</v>
      </c>
      <c r="U90" s="82">
        <f t="shared" si="45"/>
        <v>2.083160659099107E-3</v>
      </c>
      <c r="V90" s="81">
        <f t="shared" si="45"/>
        <v>1.5399961134192808E-2</v>
      </c>
      <c r="W90" s="82">
        <f t="shared" si="45"/>
        <v>2.5762246264077692E-3</v>
      </c>
      <c r="X90" s="81">
        <f t="shared" si="45"/>
        <v>4.0035621163125677E-3</v>
      </c>
      <c r="Y90" s="82">
        <f t="shared" si="45"/>
        <v>3.249466865003236E-3</v>
      </c>
      <c r="Z90" s="81">
        <f t="shared" si="45"/>
        <v>2.7939385925766767E-3</v>
      </c>
      <c r="AA90" s="81">
        <f t="shared" si="45"/>
        <v>4.1729065565674585E-3</v>
      </c>
      <c r="AB90" s="100">
        <f t="shared" si="45"/>
        <v>7.4809284436410679E-3</v>
      </c>
      <c r="AC90" s="101">
        <f t="shared" si="45"/>
        <v>1.3440231569924476E-2</v>
      </c>
      <c r="AD90" s="18"/>
      <c r="AE90" s="18"/>
    </row>
    <row r="91" spans="1:31" x14ac:dyDescent="0.25">
      <c r="A91" s="87" t="s">
        <v>36</v>
      </c>
      <c r="B91" s="81">
        <f>B27/B31</f>
        <v>0</v>
      </c>
      <c r="C91" s="82">
        <f t="shared" ref="C91:AC91" si="46">C27/C31</f>
        <v>1.2063479362861545E-3</v>
      </c>
      <c r="D91" s="81">
        <f t="shared" si="46"/>
        <v>1.2728568726997658E-5</v>
      </c>
      <c r="E91" s="82">
        <f t="shared" si="46"/>
        <v>1.3263219910536171E-3</v>
      </c>
      <c r="F91" s="81">
        <f t="shared" si="46"/>
        <v>2.4717945073636303E-5</v>
      </c>
      <c r="G91" s="82">
        <f t="shared" si="46"/>
        <v>1.6474827621007868E-3</v>
      </c>
      <c r="H91" s="81">
        <f t="shared" si="46"/>
        <v>1.5971285310200189E-4</v>
      </c>
      <c r="I91" s="82">
        <f t="shared" si="46"/>
        <v>9.9725547475371904E-4</v>
      </c>
      <c r="J91" s="81">
        <f t="shared" si="46"/>
        <v>4.3298876717646529E-4</v>
      </c>
      <c r="K91" s="82">
        <f t="shared" si="46"/>
        <v>2.0662410895622938E-4</v>
      </c>
      <c r="L91" s="81">
        <f t="shared" si="46"/>
        <v>1.203264061355899E-3</v>
      </c>
      <c r="M91" s="82">
        <f t="shared" si="46"/>
        <v>2.158905870175517E-4</v>
      </c>
      <c r="N91" s="81">
        <f t="shared" si="46"/>
        <v>4.5620321252333245E-4</v>
      </c>
      <c r="O91" s="82">
        <f t="shared" si="46"/>
        <v>2.9319941986533077E-4</v>
      </c>
      <c r="P91" s="81">
        <f t="shared" si="46"/>
        <v>3.1049785680747617E-4</v>
      </c>
      <c r="Q91" s="82">
        <f t="shared" si="46"/>
        <v>4.1674998595733938E-4</v>
      </c>
      <c r="R91" s="81">
        <f t="shared" si="46"/>
        <v>2.5635025440998871E-4</v>
      </c>
      <c r="S91" s="82">
        <f t="shared" si="46"/>
        <v>2.7267596471052739E-4</v>
      </c>
      <c r="T91" s="81">
        <f t="shared" si="46"/>
        <v>2.4782500945648065E-4</v>
      </c>
      <c r="U91" s="82">
        <f t="shared" si="46"/>
        <v>1.1431979226763393E-4</v>
      </c>
      <c r="V91" s="81">
        <f t="shared" si="46"/>
        <v>6.2972447094534925E-4</v>
      </c>
      <c r="W91" s="82">
        <f t="shared" si="46"/>
        <v>4.0443086756793866E-5</v>
      </c>
      <c r="X91" s="81">
        <f t="shared" si="46"/>
        <v>1.2830950697071945E-4</v>
      </c>
      <c r="Y91" s="82">
        <f t="shared" si="46"/>
        <v>1.0138336618810096E-4</v>
      </c>
      <c r="Z91" s="81">
        <f t="shared" si="46"/>
        <v>5.5093686814427938E-5</v>
      </c>
      <c r="AA91" s="81">
        <f t="shared" si="46"/>
        <v>1.5013348356426447E-4</v>
      </c>
      <c r="AB91" s="100">
        <f t="shared" si="46"/>
        <v>2.7543220776598301E-4</v>
      </c>
      <c r="AC91" s="101">
        <f t="shared" si="46"/>
        <v>5.4615921997290594E-4</v>
      </c>
      <c r="AD91" s="18"/>
      <c r="AE91" s="18"/>
    </row>
    <row r="92" spans="1:31" x14ac:dyDescent="0.25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8"/>
      <c r="AE92" s="18"/>
    </row>
    <row r="93" spans="1:31" x14ac:dyDescent="0.25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8" thickBot="1" x14ac:dyDescent="0.3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4" thickTop="1" thickBot="1" x14ac:dyDescent="0.3">
      <c r="A95" s="9" t="s">
        <v>13</v>
      </c>
      <c r="B95" s="77">
        <f>SUM(B71:B94)</f>
        <v>1</v>
      </c>
      <c r="C95" s="78">
        <f t="shared" ref="C95:AC95" si="50">SUM(C71:C94)</f>
        <v>1</v>
      </c>
      <c r="D95" s="77">
        <f t="shared" si="50"/>
        <v>0.99999999999999989</v>
      </c>
      <c r="E95" s="78">
        <f t="shared" si="50"/>
        <v>1</v>
      </c>
      <c r="F95" s="77">
        <f t="shared" si="50"/>
        <v>1</v>
      </c>
      <c r="G95" s="78">
        <f t="shared" si="50"/>
        <v>1.0000000000000002</v>
      </c>
      <c r="H95" s="77">
        <f t="shared" si="50"/>
        <v>1</v>
      </c>
      <c r="I95" s="78">
        <f t="shared" si="50"/>
        <v>1.0000000000000002</v>
      </c>
      <c r="J95" s="77">
        <f t="shared" si="50"/>
        <v>0.99999999999999989</v>
      </c>
      <c r="K95" s="77">
        <f t="shared" si="50"/>
        <v>1.0000000000000002</v>
      </c>
      <c r="L95" s="77">
        <f t="shared" si="50"/>
        <v>0.99999999999999978</v>
      </c>
      <c r="M95" s="78">
        <f t="shared" si="50"/>
        <v>1</v>
      </c>
      <c r="N95" s="77">
        <f t="shared" si="50"/>
        <v>1</v>
      </c>
      <c r="O95" s="78">
        <f t="shared" si="50"/>
        <v>0.99999999999999956</v>
      </c>
      <c r="P95" s="77">
        <f t="shared" si="50"/>
        <v>1</v>
      </c>
      <c r="Q95" s="78">
        <f t="shared" si="50"/>
        <v>1.0000000000000002</v>
      </c>
      <c r="R95" s="77">
        <f t="shared" si="50"/>
        <v>0.99999999999999989</v>
      </c>
      <c r="S95" s="78">
        <f t="shared" si="50"/>
        <v>1</v>
      </c>
      <c r="T95" s="77">
        <f t="shared" si="50"/>
        <v>1</v>
      </c>
      <c r="U95" s="78">
        <f t="shared" si="50"/>
        <v>0.99999999999999989</v>
      </c>
      <c r="V95" s="77">
        <f t="shared" si="50"/>
        <v>1.0000000000000002</v>
      </c>
      <c r="W95" s="78">
        <f t="shared" si="50"/>
        <v>0.99999999999999989</v>
      </c>
      <c r="X95" s="77">
        <f t="shared" si="50"/>
        <v>1</v>
      </c>
      <c r="Y95" s="78">
        <f t="shared" si="50"/>
        <v>1</v>
      </c>
      <c r="Z95" s="77">
        <f t="shared" si="50"/>
        <v>1.0000000000000002</v>
      </c>
      <c r="AA95" s="77">
        <f t="shared" si="50"/>
        <v>1</v>
      </c>
      <c r="AB95" s="77">
        <f t="shared" si="50"/>
        <v>0.99999999999999989</v>
      </c>
      <c r="AC95" s="79">
        <f t="shared" si="50"/>
        <v>0.99999999999999989</v>
      </c>
      <c r="AD95" s="80"/>
    </row>
    <row r="96" spans="1:31" ht="13.8" thickTop="1" x14ac:dyDescent="0.25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8671875" defaultRowHeight="13.2" x14ac:dyDescent="0.25"/>
  <cols>
    <col min="1" max="1" width="12" style="88" customWidth="1"/>
    <col min="2" max="2" width="9.33203125" customWidth="1"/>
    <col min="3" max="3" width="8.44140625" customWidth="1"/>
    <col min="4" max="4" width="7.6640625" customWidth="1"/>
    <col min="5" max="5" width="8" customWidth="1"/>
    <col min="6" max="6" width="8.44140625" bestFit="1" customWidth="1"/>
    <col min="7" max="7" width="8" customWidth="1"/>
    <col min="8" max="9" width="8.88671875" customWidth="1"/>
    <col min="10" max="10" width="7.6640625" customWidth="1"/>
    <col min="11" max="11" width="8" customWidth="1"/>
    <col min="12" max="12" width="8.44140625" bestFit="1" customWidth="1"/>
    <col min="13" max="13" width="8" customWidth="1"/>
    <col min="14" max="14" width="8.88671875" customWidth="1"/>
    <col min="15" max="15" width="9.33203125" customWidth="1"/>
    <col min="16" max="16" width="8.6640625" bestFit="1" customWidth="1"/>
    <col min="17" max="17" width="8" customWidth="1"/>
    <col min="18" max="18" width="8.6640625" bestFit="1" customWidth="1"/>
    <col min="19" max="19" width="8.44140625" bestFit="1" customWidth="1"/>
    <col min="20" max="20" width="8" customWidth="1"/>
    <col min="21" max="21" width="7.6640625" customWidth="1"/>
    <col min="22" max="22" width="9.33203125" customWidth="1"/>
    <col min="23" max="23" width="8.44140625" customWidth="1"/>
    <col min="24" max="25" width="8" customWidth="1"/>
    <col min="26" max="26" width="9.33203125" customWidth="1"/>
    <col min="27" max="27" width="8.88671875" customWidth="1"/>
    <col min="28" max="28" width="10.44140625" style="88" bestFit="1" customWidth="1"/>
    <col min="29" max="29" width="10.33203125" style="88" customWidth="1"/>
  </cols>
  <sheetData>
    <row r="2" spans="1:29" ht="15.6" x14ac:dyDescent="0.3">
      <c r="A2" s="300" t="s">
        <v>45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45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0" t="s">
        <v>0</v>
      </c>
      <c r="B5" s="294" t="s">
        <v>1</v>
      </c>
      <c r="C5" s="295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4" t="s">
        <v>8</v>
      </c>
      <c r="Q5" s="293"/>
      <c r="R5" s="292" t="s">
        <v>9</v>
      </c>
      <c r="S5" s="293"/>
      <c r="T5" s="292" t="s">
        <v>10</v>
      </c>
      <c r="U5" s="293"/>
      <c r="V5" s="305" t="s">
        <v>11</v>
      </c>
      <c r="W5" s="306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291"/>
      <c r="B6" s="261" t="s">
        <v>14</v>
      </c>
      <c r="C6" s="262" t="s">
        <v>15</v>
      </c>
      <c r="D6" s="48" t="s">
        <v>14</v>
      </c>
      <c r="E6" s="263" t="s">
        <v>15</v>
      </c>
      <c r="F6" s="264" t="s">
        <v>14</v>
      </c>
      <c r="G6" s="262" t="s">
        <v>15</v>
      </c>
      <c r="H6" s="48" t="s">
        <v>14</v>
      </c>
      <c r="I6" s="263" t="s">
        <v>15</v>
      </c>
      <c r="J6" s="264" t="s">
        <v>14</v>
      </c>
      <c r="K6" s="262" t="s">
        <v>15</v>
      </c>
      <c r="L6" s="48" t="s">
        <v>14</v>
      </c>
      <c r="M6" s="264" t="s">
        <v>15</v>
      </c>
      <c r="N6" s="261" t="s">
        <v>14</v>
      </c>
      <c r="O6" s="37" t="s">
        <v>15</v>
      </c>
      <c r="P6" s="265" t="s">
        <v>14</v>
      </c>
      <c r="Q6" s="262" t="s">
        <v>15</v>
      </c>
      <c r="R6" s="48" t="s">
        <v>14</v>
      </c>
      <c r="S6" s="263" t="s">
        <v>15</v>
      </c>
      <c r="T6" s="264" t="s">
        <v>14</v>
      </c>
      <c r="U6" s="262" t="s">
        <v>15</v>
      </c>
      <c r="V6" s="48" t="s">
        <v>14</v>
      </c>
      <c r="W6" s="263" t="s">
        <v>15</v>
      </c>
      <c r="X6" s="264" t="s">
        <v>14</v>
      </c>
      <c r="Y6" s="262" t="s">
        <v>15</v>
      </c>
      <c r="Z6" s="48" t="s">
        <v>14</v>
      </c>
      <c r="AA6" s="264" t="s">
        <v>15</v>
      </c>
      <c r="AB6" s="261" t="s">
        <v>14</v>
      </c>
      <c r="AC6" s="37" t="s">
        <v>15</v>
      </c>
    </row>
    <row r="7" spans="1:29" ht="13.8" thickTop="1" x14ac:dyDescent="0.25">
      <c r="A7" s="119" t="s">
        <v>16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 x14ac:dyDescent="0.25">
      <c r="A8" s="131" t="s">
        <v>17</v>
      </c>
      <c r="B8" s="180">
        <f>Monthly!B8-(Saturdays!B8+'Sundays &amp; Holidays'!B8)</f>
        <v>8210</v>
      </c>
      <c r="C8" s="181">
        <f>Monthly!C8-(Saturdays!C8+'Sundays &amp; Holidays'!C8)</f>
        <v>0</v>
      </c>
      <c r="D8" s="182">
        <f>Monthly!D8-(Saturdays!D8+'Sundays &amp; Holidays'!D8)</f>
        <v>6855</v>
      </c>
      <c r="E8" s="183">
        <f>Monthly!E8-(Saturdays!E8+'Sundays &amp; Holidays'!E8)</f>
        <v>36</v>
      </c>
      <c r="F8" s="180">
        <f>Monthly!F8-(Saturdays!F8+'Sundays &amp; Holidays'!F8)</f>
        <v>8928</v>
      </c>
      <c r="G8" s="184">
        <f>Monthly!G8-(Saturdays!G8+'Sundays &amp; Holidays'!G8)</f>
        <v>95</v>
      </c>
      <c r="H8" s="182">
        <f>Monthly!H8-(Saturdays!H8+'Sundays &amp; Holidays'!H8)</f>
        <v>8633</v>
      </c>
      <c r="I8" s="183">
        <f>Monthly!I8-(Saturdays!I8+'Sundays &amp; Holidays'!I8)</f>
        <v>642</v>
      </c>
      <c r="J8" s="180">
        <f>Monthly!J8-(Saturdays!J8+'Sundays &amp; Holidays'!J8)</f>
        <v>274</v>
      </c>
      <c r="K8" s="184">
        <f>Monthly!K8-(Saturdays!K8+'Sundays &amp; Holidays'!K8)</f>
        <v>456</v>
      </c>
      <c r="L8" s="182">
        <f>Monthly!L8-(Saturdays!L8+'Sundays &amp; Holidays'!L8)</f>
        <v>760</v>
      </c>
      <c r="M8" s="180">
        <f>Monthly!M8-(Saturdays!M8+'Sundays &amp; Holidays'!M8)</f>
        <v>1979</v>
      </c>
      <c r="N8" s="185">
        <f>Monthly!N8-(Saturdays!N8+'Sundays &amp; Holidays'!N8)</f>
        <v>3992</v>
      </c>
      <c r="O8" s="186">
        <f>Monthly!O8-(Saturdays!O8+'Sundays &amp; Holidays'!O8)</f>
        <v>3223</v>
      </c>
      <c r="P8" s="180">
        <f>Monthly!P8-(Saturdays!P8+'Sundays &amp; Holidays'!P8)</f>
        <v>1518</v>
      </c>
      <c r="Q8" s="184">
        <f>Monthly!Q8-(Saturdays!Q8+'Sundays &amp; Holidays'!Q8)</f>
        <v>1332</v>
      </c>
      <c r="R8" s="182">
        <f>Monthly!R8-(Saturdays!R8+'Sundays &amp; Holidays'!R8)</f>
        <v>1140</v>
      </c>
      <c r="S8" s="183">
        <f>Monthly!S8-(Saturdays!S8+'Sundays &amp; Holidays'!S8)</f>
        <v>2135</v>
      </c>
      <c r="T8" s="180">
        <f>Monthly!T8-(Saturdays!T8+'Sundays &amp; Holidays'!T8)</f>
        <v>24</v>
      </c>
      <c r="U8" s="184">
        <f>Monthly!U8-(Saturdays!U8+'Sundays &amp; Holidays'!U8)</f>
        <v>817</v>
      </c>
      <c r="V8" s="182">
        <f>Monthly!V8-(Saturdays!V8+'Sundays &amp; Holidays'!V8)</f>
        <v>307</v>
      </c>
      <c r="W8" s="183">
        <f>Monthly!W8-(Saturdays!W8+'Sundays &amp; Holidays'!W8)</f>
        <v>1695</v>
      </c>
      <c r="X8" s="180">
        <f>Monthly!X8-(Saturdays!X8+'Sundays &amp; Holidays'!X8)</f>
        <v>58</v>
      </c>
      <c r="Y8" s="184">
        <f>Monthly!Y8-(Saturdays!Y8+'Sundays &amp; Holidays'!Y8)</f>
        <v>714</v>
      </c>
      <c r="Z8" s="182">
        <f>Monthly!Z8-(Saturdays!Z8+'Sundays &amp; Holidays'!Z8)</f>
        <v>262</v>
      </c>
      <c r="AA8" s="180">
        <f>Monthly!AA8-(Saturdays!AA8+'Sundays &amp; Holidays'!AA8)</f>
        <v>1184</v>
      </c>
      <c r="AB8" s="164">
        <f>+B8+D8+F8+H8+J8+L8+N8+P8+R8+T8+V8+X8+Z8</f>
        <v>40961</v>
      </c>
      <c r="AC8" s="165">
        <f>+C8+E8+G8+I8+K8+M8+O8+Q8+S8+U8+W8+Y8+AA8</f>
        <v>14308</v>
      </c>
    </row>
    <row r="9" spans="1:29" x14ac:dyDescent="0.25">
      <c r="A9" s="139" t="s">
        <v>18</v>
      </c>
      <c r="B9" s="187">
        <f>Monthly!B9-(Saturdays!B9+'Sundays &amp; Holidays'!B9)</f>
        <v>33607</v>
      </c>
      <c r="C9" s="188">
        <f>Monthly!C9-(Saturdays!C9+'Sundays &amp; Holidays'!C9)</f>
        <v>9202</v>
      </c>
      <c r="D9" s="189">
        <f>Monthly!D9-(Saturdays!D9+'Sundays &amp; Holidays'!D9)</f>
        <v>22614</v>
      </c>
      <c r="E9" s="190">
        <f>Monthly!E9-(Saturdays!E9+'Sundays &amp; Holidays'!E9)</f>
        <v>6368</v>
      </c>
      <c r="F9" s="187">
        <f>Monthly!F9-(Saturdays!F9+'Sundays &amp; Holidays'!F9)</f>
        <v>31137</v>
      </c>
      <c r="G9" s="191">
        <f>Monthly!G9-(Saturdays!G9+'Sundays &amp; Holidays'!G9)</f>
        <v>7118</v>
      </c>
      <c r="H9" s="189">
        <f>Monthly!H9-(Saturdays!H9+'Sundays &amp; Holidays'!H9)</f>
        <v>35726</v>
      </c>
      <c r="I9" s="190">
        <f>Monthly!I9-(Saturdays!I9+'Sundays &amp; Holidays'!I9)</f>
        <v>13638</v>
      </c>
      <c r="J9" s="187">
        <f>Monthly!J9-(Saturdays!J9+'Sundays &amp; Holidays'!J9)</f>
        <v>1635</v>
      </c>
      <c r="K9" s="191">
        <f>Monthly!K9-(Saturdays!K9+'Sundays &amp; Holidays'!K9)</f>
        <v>5290</v>
      </c>
      <c r="L9" s="189">
        <f>Monthly!L9-(Saturdays!L9+'Sundays &amp; Holidays'!L9)</f>
        <v>7912</v>
      </c>
      <c r="M9" s="187">
        <f>Monthly!M9-(Saturdays!M9+'Sundays &amp; Holidays'!M9)</f>
        <v>21564</v>
      </c>
      <c r="N9" s="192">
        <f>Monthly!N9-(Saturdays!N9+'Sundays &amp; Holidays'!N9)</f>
        <v>27044</v>
      </c>
      <c r="O9" s="193">
        <f>Monthly!O9-(Saturdays!O9+'Sundays &amp; Holidays'!O9)</f>
        <v>30589</v>
      </c>
      <c r="P9" s="187">
        <f>Monthly!P9-(Saturdays!P9+'Sundays &amp; Holidays'!P9)</f>
        <v>15351</v>
      </c>
      <c r="Q9" s="191">
        <f>Monthly!Q9-(Saturdays!Q9+'Sundays &amp; Holidays'!Q9)</f>
        <v>14898</v>
      </c>
      <c r="R9" s="189">
        <f>Monthly!R9-(Saturdays!R9+'Sundays &amp; Holidays'!R9)</f>
        <v>22843</v>
      </c>
      <c r="S9" s="190">
        <f>Monthly!S9-(Saturdays!S9+'Sundays &amp; Holidays'!S9)</f>
        <v>17684</v>
      </c>
      <c r="T9" s="187">
        <f>Monthly!T9-(Saturdays!T9+'Sundays &amp; Holidays'!T9)</f>
        <v>2008</v>
      </c>
      <c r="U9" s="191">
        <f>Monthly!U9-(Saturdays!U9+'Sundays &amp; Holidays'!U9)</f>
        <v>9943</v>
      </c>
      <c r="V9" s="189">
        <f>Monthly!V9-(Saturdays!V9+'Sundays &amp; Holidays'!V9)</f>
        <v>11388</v>
      </c>
      <c r="W9" s="190">
        <f>Monthly!W9-(Saturdays!W9+'Sundays &amp; Holidays'!W9)</f>
        <v>23080</v>
      </c>
      <c r="X9" s="187">
        <f>Monthly!X9-(Saturdays!X9+'Sundays &amp; Holidays'!X9)</f>
        <v>15505</v>
      </c>
      <c r="Y9" s="191">
        <f>Monthly!Y9-(Saturdays!Y9+'Sundays &amp; Holidays'!Y9)</f>
        <v>13584</v>
      </c>
      <c r="Z9" s="189">
        <f>Monthly!Z9-(Saturdays!Z9+'Sundays &amp; Holidays'!Z9)</f>
        <v>41002</v>
      </c>
      <c r="AA9" s="187">
        <f>Monthly!AA9-(Saturdays!AA9+'Sundays &amp; Holidays'!AA9)</f>
        <v>26384</v>
      </c>
      <c r="AB9" s="164">
        <f t="shared" ref="AB9:AC30" si="0">+B9+D9+F9+H9+J9+L9+N9+P9+R9+T9+V9+X9+Z9</f>
        <v>267772</v>
      </c>
      <c r="AC9" s="165">
        <f t="shared" si="0"/>
        <v>199342</v>
      </c>
    </row>
    <row r="10" spans="1:29" x14ac:dyDescent="0.25">
      <c r="A10" s="131" t="s">
        <v>19</v>
      </c>
      <c r="B10" s="180">
        <f>Monthly!B10-(Saturdays!B10+'Sundays &amp; Holidays'!B10)</f>
        <v>55710</v>
      </c>
      <c r="C10" s="181">
        <f>Monthly!C10-(Saturdays!C10+'Sundays &amp; Holidays'!C10)</f>
        <v>27609</v>
      </c>
      <c r="D10" s="182">
        <f>Monthly!D10-(Saturdays!D10+'Sundays &amp; Holidays'!D10)</f>
        <v>28791</v>
      </c>
      <c r="E10" s="183">
        <f>Monthly!E10-(Saturdays!E10+'Sundays &amp; Holidays'!E10)</f>
        <v>19468</v>
      </c>
      <c r="F10" s="180">
        <f>Monthly!F10-(Saturdays!F10+'Sundays &amp; Holidays'!F10)</f>
        <v>41894</v>
      </c>
      <c r="G10" s="184">
        <f>Monthly!G10-(Saturdays!G10+'Sundays &amp; Holidays'!G10)</f>
        <v>20087</v>
      </c>
      <c r="H10" s="182">
        <f>Monthly!H10-(Saturdays!H10+'Sundays &amp; Holidays'!H10)</f>
        <v>56560</v>
      </c>
      <c r="I10" s="183">
        <f>Monthly!I10-(Saturdays!I10+'Sundays &amp; Holidays'!I10)</f>
        <v>36728</v>
      </c>
      <c r="J10" s="180">
        <f>Monthly!J10-(Saturdays!J10+'Sundays &amp; Holidays'!J10)</f>
        <v>3851</v>
      </c>
      <c r="K10" s="184">
        <f>Monthly!K10-(Saturdays!K10+'Sundays &amp; Holidays'!K10)</f>
        <v>12254</v>
      </c>
      <c r="L10" s="182">
        <f>Monthly!L10-(Saturdays!L10+'Sundays &amp; Holidays'!L10)</f>
        <v>19185</v>
      </c>
      <c r="M10" s="180">
        <f>Monthly!M10-(Saturdays!M10+'Sundays &amp; Holidays'!M10)</f>
        <v>38366</v>
      </c>
      <c r="N10" s="185">
        <f>Monthly!N10-(Saturdays!N10+'Sundays &amp; Holidays'!N10)</f>
        <v>46604</v>
      </c>
      <c r="O10" s="186">
        <f>Monthly!O10-(Saturdays!O10+'Sundays &amp; Holidays'!O10)</f>
        <v>53736</v>
      </c>
      <c r="P10" s="180">
        <f>Monthly!P10-(Saturdays!P10+'Sundays &amp; Holidays'!P10)</f>
        <v>30319</v>
      </c>
      <c r="Q10" s="184">
        <f>Monthly!Q10-(Saturdays!Q10+'Sundays &amp; Holidays'!Q10)</f>
        <v>29182</v>
      </c>
      <c r="R10" s="182">
        <f>Monthly!R10-(Saturdays!R10+'Sundays &amp; Holidays'!R10)</f>
        <v>40808</v>
      </c>
      <c r="S10" s="183">
        <f>Monthly!S10-(Saturdays!S10+'Sundays &amp; Holidays'!S10)</f>
        <v>30998</v>
      </c>
      <c r="T10" s="180">
        <f>Monthly!T10-(Saturdays!T10+'Sundays &amp; Holidays'!T10)</f>
        <v>6095</v>
      </c>
      <c r="U10" s="184">
        <f>Monthly!U10-(Saturdays!U10+'Sundays &amp; Holidays'!U10)</f>
        <v>19006</v>
      </c>
      <c r="V10" s="182">
        <f>Monthly!V10-(Saturdays!V10+'Sundays &amp; Holidays'!V10)</f>
        <v>23274</v>
      </c>
      <c r="W10" s="183">
        <f>Monthly!W10-(Saturdays!W10+'Sundays &amp; Holidays'!W10)</f>
        <v>44743</v>
      </c>
      <c r="X10" s="180">
        <f>Monthly!X10-(Saturdays!X10+'Sundays &amp; Holidays'!X10)</f>
        <v>29118</v>
      </c>
      <c r="Y10" s="184">
        <f>Monthly!Y10-(Saturdays!Y10+'Sundays &amp; Holidays'!Y10)</f>
        <v>22529</v>
      </c>
      <c r="Z10" s="182">
        <f>Monthly!Z10-(Saturdays!Z10+'Sundays &amp; Holidays'!Z10)</f>
        <v>62696</v>
      </c>
      <c r="AA10" s="180">
        <f>Monthly!AA10-(Saturdays!AA10+'Sundays &amp; Holidays'!AA10)</f>
        <v>49769</v>
      </c>
      <c r="AB10" s="164">
        <f t="shared" si="0"/>
        <v>444905</v>
      </c>
      <c r="AC10" s="165">
        <f t="shared" si="0"/>
        <v>404475</v>
      </c>
    </row>
    <row r="11" spans="1:29" x14ac:dyDescent="0.25">
      <c r="A11" s="139" t="s">
        <v>20</v>
      </c>
      <c r="B11" s="187">
        <f>Monthly!B11-(Saturdays!B11+'Sundays &amp; Holidays'!B11)</f>
        <v>64872</v>
      </c>
      <c r="C11" s="188">
        <f>Monthly!C11-(Saturdays!C11+'Sundays &amp; Holidays'!C11)</f>
        <v>30799.000000000004</v>
      </c>
      <c r="D11" s="189">
        <f>Monthly!D11-(Saturdays!D11+'Sundays &amp; Holidays'!D11)</f>
        <v>30182</v>
      </c>
      <c r="E11" s="190">
        <f>Monthly!E11-(Saturdays!E11+'Sundays &amp; Holidays'!E11)</f>
        <v>25126</v>
      </c>
      <c r="F11" s="187">
        <f>Monthly!F11-(Saturdays!F11+'Sundays &amp; Holidays'!F11)</f>
        <v>42187</v>
      </c>
      <c r="G11" s="191">
        <f>Monthly!G11-(Saturdays!G11+'Sundays &amp; Holidays'!G11)</f>
        <v>22097.999999999996</v>
      </c>
      <c r="H11" s="189">
        <f>Monthly!H11-(Saturdays!H11+'Sundays &amp; Holidays'!H11)</f>
        <v>59233</v>
      </c>
      <c r="I11" s="190">
        <f>Monthly!I11-(Saturdays!I11+'Sundays &amp; Holidays'!I11)</f>
        <v>43699</v>
      </c>
      <c r="J11" s="187">
        <f>Monthly!J11-(Saturdays!J11+'Sundays &amp; Holidays'!J11)</f>
        <v>4955</v>
      </c>
      <c r="K11" s="191">
        <f>Monthly!K11-(Saturdays!K11+'Sundays &amp; Holidays'!K11)</f>
        <v>16300</v>
      </c>
      <c r="L11" s="189">
        <f>Monthly!L11-(Saturdays!L11+'Sundays &amp; Holidays'!L11)</f>
        <v>20125</v>
      </c>
      <c r="M11" s="187">
        <f>Monthly!M11-(Saturdays!M11+'Sundays &amp; Holidays'!M11)</f>
        <v>51902</v>
      </c>
      <c r="N11" s="192">
        <f>Monthly!N11-(Saturdays!N11+'Sundays &amp; Holidays'!N11)</f>
        <v>52179</v>
      </c>
      <c r="O11" s="193">
        <f>Monthly!O11-(Saturdays!O11+'Sundays &amp; Holidays'!O11)</f>
        <v>66047</v>
      </c>
      <c r="P11" s="187">
        <f>Monthly!P11-(Saturdays!P11+'Sundays &amp; Holidays'!P11)</f>
        <v>36457</v>
      </c>
      <c r="Q11" s="191">
        <f>Monthly!Q11-(Saturdays!Q11+'Sundays &amp; Holidays'!Q11)</f>
        <v>33666</v>
      </c>
      <c r="R11" s="189">
        <f>Monthly!R11-(Saturdays!R11+'Sundays &amp; Holidays'!R11)</f>
        <v>49243</v>
      </c>
      <c r="S11" s="190">
        <f>Monthly!S11-(Saturdays!S11+'Sundays &amp; Holidays'!S11)</f>
        <v>35302</v>
      </c>
      <c r="T11" s="187">
        <f>Monthly!T11-(Saturdays!T11+'Sundays &amp; Holidays'!T11)</f>
        <v>7282</v>
      </c>
      <c r="U11" s="191">
        <f>Monthly!U11-(Saturdays!U11+'Sundays &amp; Holidays'!U11)</f>
        <v>23990.999999999996</v>
      </c>
      <c r="V11" s="189">
        <f>Monthly!V11-(Saturdays!V11+'Sundays &amp; Holidays'!V11)</f>
        <v>25668</v>
      </c>
      <c r="W11" s="190">
        <f>Monthly!W11-(Saturdays!W11+'Sundays &amp; Holidays'!W11)</f>
        <v>53592</v>
      </c>
      <c r="X11" s="187">
        <f>Monthly!X11-(Saturdays!X11+'Sundays &amp; Holidays'!X11)</f>
        <v>31691</v>
      </c>
      <c r="Y11" s="191">
        <f>Monthly!Y11-(Saturdays!Y11+'Sundays &amp; Holidays'!Y11)</f>
        <v>27472</v>
      </c>
      <c r="Z11" s="189">
        <f>Monthly!Z11-(Saturdays!Z11+'Sundays &amp; Holidays'!Z11)</f>
        <v>75871</v>
      </c>
      <c r="AA11" s="187">
        <f>Monthly!AA11-(Saturdays!AA11+'Sundays &amp; Holidays'!AA11)</f>
        <v>54337.000000000007</v>
      </c>
      <c r="AB11" s="164">
        <f t="shared" si="0"/>
        <v>499945</v>
      </c>
      <c r="AC11" s="165">
        <f t="shared" si="0"/>
        <v>484331</v>
      </c>
    </row>
    <row r="12" spans="1:29" x14ac:dyDescent="0.25">
      <c r="A12" s="131" t="s">
        <v>21</v>
      </c>
      <c r="B12" s="180">
        <f>Monthly!B12-(Saturdays!B12+'Sundays &amp; Holidays'!B12)</f>
        <v>55928</v>
      </c>
      <c r="C12" s="181">
        <f>Monthly!C12-(Saturdays!C12+'Sundays &amp; Holidays'!C12)</f>
        <v>26843</v>
      </c>
      <c r="D12" s="182">
        <f>Monthly!D12-(Saturdays!D12+'Sundays &amp; Holidays'!D12)</f>
        <v>28408</v>
      </c>
      <c r="E12" s="183">
        <f>Monthly!E12-(Saturdays!E12+'Sundays &amp; Holidays'!E12)</f>
        <v>22124</v>
      </c>
      <c r="F12" s="180">
        <f>Monthly!F12-(Saturdays!F12+'Sundays &amp; Holidays'!F12)</f>
        <v>32745</v>
      </c>
      <c r="G12" s="184">
        <f>Monthly!G12-(Saturdays!G12+'Sundays &amp; Holidays'!G12)</f>
        <v>19118</v>
      </c>
      <c r="H12" s="182">
        <f>Monthly!H12-(Saturdays!H12+'Sundays &amp; Holidays'!H12)</f>
        <v>54255</v>
      </c>
      <c r="I12" s="183">
        <f>Monthly!I12-(Saturdays!I12+'Sundays &amp; Holidays'!I12)</f>
        <v>42800</v>
      </c>
      <c r="J12" s="180">
        <f>Monthly!J12-(Saturdays!J12+'Sundays &amp; Holidays'!J12)</f>
        <v>4321</v>
      </c>
      <c r="K12" s="184">
        <f>Monthly!K12-(Saturdays!K12+'Sundays &amp; Holidays'!K12)</f>
        <v>14874</v>
      </c>
      <c r="L12" s="182">
        <f>Monthly!L12-(Saturdays!L12+'Sundays &amp; Holidays'!L12)</f>
        <v>16649</v>
      </c>
      <c r="M12" s="180">
        <f>Monthly!M12-(Saturdays!M12+'Sundays &amp; Holidays'!M12)</f>
        <v>53791.999999999993</v>
      </c>
      <c r="N12" s="185">
        <f>Monthly!N12-(Saturdays!N12+'Sundays &amp; Holidays'!N12)</f>
        <v>42126</v>
      </c>
      <c r="O12" s="186">
        <f>Monthly!O12-(Saturdays!O12+'Sundays &amp; Holidays'!O12)</f>
        <v>65500.000000000007</v>
      </c>
      <c r="P12" s="180">
        <f>Monthly!P12-(Saturdays!P12+'Sundays &amp; Holidays'!P12)</f>
        <v>31100</v>
      </c>
      <c r="Q12" s="184">
        <f>Monthly!Q12-(Saturdays!Q12+'Sundays &amp; Holidays'!Q12)</f>
        <v>31255.999999999996</v>
      </c>
      <c r="R12" s="182">
        <f>Monthly!R12-(Saturdays!R12+'Sundays &amp; Holidays'!R12)</f>
        <v>44095</v>
      </c>
      <c r="S12" s="183">
        <f>Monthly!S12-(Saturdays!S12+'Sundays &amp; Holidays'!S12)</f>
        <v>31378</v>
      </c>
      <c r="T12" s="180">
        <f>Monthly!T12-(Saturdays!T12+'Sundays &amp; Holidays'!T12)</f>
        <v>5335</v>
      </c>
      <c r="U12" s="184">
        <f>Monthly!U12-(Saturdays!U12+'Sundays &amp; Holidays'!U12)</f>
        <v>19637</v>
      </c>
      <c r="V12" s="182">
        <f>Monthly!V12-(Saturdays!V12+'Sundays &amp; Holidays'!V12)</f>
        <v>19803</v>
      </c>
      <c r="W12" s="183">
        <f>Monthly!W12-(Saturdays!W12+'Sundays &amp; Holidays'!W12)</f>
        <v>52878</v>
      </c>
      <c r="X12" s="180">
        <f>Monthly!X12-(Saturdays!X12+'Sundays &amp; Holidays'!X12)</f>
        <v>28876</v>
      </c>
      <c r="Y12" s="184">
        <f>Monthly!Y12-(Saturdays!Y12+'Sundays &amp; Holidays'!Y12)</f>
        <v>26408</v>
      </c>
      <c r="Z12" s="182">
        <f>Monthly!Z12-(Saturdays!Z12+'Sundays &amp; Holidays'!Z12)</f>
        <v>67787</v>
      </c>
      <c r="AA12" s="180">
        <f>Monthly!AA12-(Saturdays!AA12+'Sundays &amp; Holidays'!AA12)</f>
        <v>54583</v>
      </c>
      <c r="AB12" s="164">
        <f t="shared" si="0"/>
        <v>431428</v>
      </c>
      <c r="AC12" s="165">
        <f t="shared" si="0"/>
        <v>461191</v>
      </c>
    </row>
    <row r="13" spans="1:29" x14ac:dyDescent="0.25">
      <c r="A13" s="139" t="s">
        <v>22</v>
      </c>
      <c r="B13" s="187">
        <f>Monthly!B13-(Saturdays!B13+'Sundays &amp; Holidays'!B13)</f>
        <v>45284</v>
      </c>
      <c r="C13" s="188">
        <f>Monthly!C13-(Saturdays!C13+'Sundays &amp; Holidays'!C13)</f>
        <v>26522</v>
      </c>
      <c r="D13" s="189">
        <f>Monthly!D13-(Saturdays!D13+'Sundays &amp; Holidays'!D13)</f>
        <v>24414</v>
      </c>
      <c r="E13" s="190">
        <f>Monthly!E13-(Saturdays!E13+'Sundays &amp; Holidays'!E13)</f>
        <v>16685</v>
      </c>
      <c r="F13" s="187">
        <f>Monthly!F13-(Saturdays!F13+'Sundays &amp; Holidays'!F13)</f>
        <v>28547</v>
      </c>
      <c r="G13" s="191">
        <f>Monthly!G13-(Saturdays!G13+'Sundays &amp; Holidays'!G13)</f>
        <v>14931</v>
      </c>
      <c r="H13" s="189">
        <f>Monthly!H13-(Saturdays!H13+'Sundays &amp; Holidays'!H13)</f>
        <v>50088</v>
      </c>
      <c r="I13" s="190">
        <f>Monthly!I13-(Saturdays!I13+'Sundays &amp; Holidays'!I13)</f>
        <v>39391</v>
      </c>
      <c r="J13" s="187">
        <f>Monthly!J13-(Saturdays!J13+'Sundays &amp; Holidays'!J13)</f>
        <v>4375</v>
      </c>
      <c r="K13" s="191">
        <f>Monthly!K13-(Saturdays!K13+'Sundays &amp; Holidays'!K13)</f>
        <v>13061</v>
      </c>
      <c r="L13" s="189">
        <f>Monthly!L13-(Saturdays!L13+'Sundays &amp; Holidays'!L13)</f>
        <v>13458</v>
      </c>
      <c r="M13" s="187">
        <f>Monthly!M13-(Saturdays!M13+'Sundays &amp; Holidays'!M13)</f>
        <v>40480</v>
      </c>
      <c r="N13" s="192">
        <f>Monthly!N13-(Saturdays!N13+'Sundays &amp; Holidays'!N13)</f>
        <v>36519</v>
      </c>
      <c r="O13" s="193">
        <f>Monthly!O13-(Saturdays!O13+'Sundays &amp; Holidays'!O13)</f>
        <v>57456</v>
      </c>
      <c r="P13" s="187">
        <f>Monthly!P13-(Saturdays!P13+'Sundays &amp; Holidays'!P13)</f>
        <v>23950</v>
      </c>
      <c r="Q13" s="191">
        <f>Monthly!Q13-(Saturdays!Q13+'Sundays &amp; Holidays'!Q13)</f>
        <v>23028</v>
      </c>
      <c r="R13" s="189">
        <f>Monthly!R13-(Saturdays!R13+'Sundays &amp; Holidays'!R13)</f>
        <v>38269</v>
      </c>
      <c r="S13" s="190">
        <f>Monthly!S13-(Saturdays!S13+'Sundays &amp; Holidays'!S13)</f>
        <v>27304</v>
      </c>
      <c r="T13" s="187">
        <f>Monthly!T13-(Saturdays!T13+'Sundays &amp; Holidays'!T13)</f>
        <v>4547</v>
      </c>
      <c r="U13" s="191">
        <f>Monthly!U13-(Saturdays!U13+'Sundays &amp; Holidays'!U13)</f>
        <v>10899</v>
      </c>
      <c r="V13" s="189">
        <f>Monthly!V13-(Saturdays!V13+'Sundays &amp; Holidays'!V13)</f>
        <v>17279</v>
      </c>
      <c r="W13" s="190">
        <f>Monthly!W13-(Saturdays!W13+'Sundays &amp; Holidays'!W13)</f>
        <v>51846</v>
      </c>
      <c r="X13" s="187">
        <f>Monthly!X13-(Saturdays!X13+'Sundays &amp; Holidays'!X13)</f>
        <v>23621</v>
      </c>
      <c r="Y13" s="191">
        <f>Monthly!Y13-(Saturdays!Y13+'Sundays &amp; Holidays'!Y13)</f>
        <v>17013</v>
      </c>
      <c r="Z13" s="189">
        <f>Monthly!Z13-(Saturdays!Z13+'Sundays &amp; Holidays'!Z13)</f>
        <v>60920</v>
      </c>
      <c r="AA13" s="187">
        <f>Monthly!AA13-(Saturdays!AA13+'Sundays &amp; Holidays'!AA13)</f>
        <v>50837</v>
      </c>
      <c r="AB13" s="164">
        <f t="shared" si="0"/>
        <v>371271</v>
      </c>
      <c r="AC13" s="165">
        <f t="shared" si="0"/>
        <v>389453</v>
      </c>
    </row>
    <row r="14" spans="1:29" x14ac:dyDescent="0.25">
      <c r="A14" s="131" t="s">
        <v>23</v>
      </c>
      <c r="B14" s="180">
        <f>Monthly!B14-(Saturdays!B14+'Sundays &amp; Holidays'!B14)</f>
        <v>37387</v>
      </c>
      <c r="C14" s="181">
        <f>Monthly!C14-(Saturdays!C14+'Sundays &amp; Holidays'!C14)</f>
        <v>27569</v>
      </c>
      <c r="D14" s="182">
        <f>Monthly!D14-(Saturdays!D14+'Sundays &amp; Holidays'!D14)</f>
        <v>19913</v>
      </c>
      <c r="E14" s="183">
        <f>Monthly!E14-(Saturdays!E14+'Sundays &amp; Holidays'!E14)</f>
        <v>13172</v>
      </c>
      <c r="F14" s="180">
        <f>Monthly!F14-(Saturdays!F14+'Sundays &amp; Holidays'!F14)</f>
        <v>23763</v>
      </c>
      <c r="G14" s="184">
        <f>Monthly!G14-(Saturdays!G14+'Sundays &amp; Holidays'!G14)</f>
        <v>12936</v>
      </c>
      <c r="H14" s="182">
        <f>Monthly!H14-(Saturdays!H14+'Sundays &amp; Holidays'!H14)</f>
        <v>45139</v>
      </c>
      <c r="I14" s="183">
        <f>Monthly!I14-(Saturdays!I14+'Sundays &amp; Holidays'!I14)</f>
        <v>36757</v>
      </c>
      <c r="J14" s="180">
        <f>Monthly!J14-(Saturdays!J14+'Sundays &amp; Holidays'!J14)</f>
        <v>4578</v>
      </c>
      <c r="K14" s="184">
        <f>Monthly!K14-(Saturdays!K14+'Sundays &amp; Holidays'!K14)</f>
        <v>11742</v>
      </c>
      <c r="L14" s="182">
        <f>Monthly!L14-(Saturdays!L14+'Sundays &amp; Holidays'!L14)</f>
        <v>11655</v>
      </c>
      <c r="M14" s="180">
        <f>Monthly!M14-(Saturdays!M14+'Sundays &amp; Holidays'!M14)</f>
        <v>32531</v>
      </c>
      <c r="N14" s="185">
        <f>Monthly!N14-(Saturdays!N14+'Sundays &amp; Holidays'!N14)</f>
        <v>32573</v>
      </c>
      <c r="O14" s="186">
        <f>Monthly!O14-(Saturdays!O14+'Sundays &amp; Holidays'!O14)</f>
        <v>44526</v>
      </c>
      <c r="P14" s="180">
        <f>Monthly!P14-(Saturdays!P14+'Sundays &amp; Holidays'!P14)</f>
        <v>21218</v>
      </c>
      <c r="Q14" s="184">
        <f>Monthly!Q14-(Saturdays!Q14+'Sundays &amp; Holidays'!Q14)</f>
        <v>17971</v>
      </c>
      <c r="R14" s="182">
        <f>Monthly!R14-(Saturdays!R14+'Sundays &amp; Holidays'!R14)</f>
        <v>33174</v>
      </c>
      <c r="S14" s="183">
        <f>Monthly!S14-(Saturdays!S14+'Sundays &amp; Holidays'!S14)</f>
        <v>23172</v>
      </c>
      <c r="T14" s="180">
        <f>Monthly!T14-(Saturdays!T14+'Sundays &amp; Holidays'!T14)</f>
        <v>4441</v>
      </c>
      <c r="U14" s="184">
        <f>Monthly!U14-(Saturdays!U14+'Sundays &amp; Holidays'!U14)</f>
        <v>6950</v>
      </c>
      <c r="V14" s="182">
        <f>Monthly!V14-(Saturdays!V14+'Sundays &amp; Holidays'!V14)</f>
        <v>15860</v>
      </c>
      <c r="W14" s="183">
        <f>Monthly!W14-(Saturdays!W14+'Sundays &amp; Holidays'!W14)</f>
        <v>44243</v>
      </c>
      <c r="X14" s="180">
        <f>Monthly!X14-(Saturdays!X14+'Sundays &amp; Holidays'!X14)</f>
        <v>20121</v>
      </c>
      <c r="Y14" s="184">
        <f>Monthly!Y14-(Saturdays!Y14+'Sundays &amp; Holidays'!Y14)</f>
        <v>11382</v>
      </c>
      <c r="Z14" s="182">
        <f>Monthly!Z14-(Saturdays!Z14+'Sundays &amp; Holidays'!Z14)</f>
        <v>53783</v>
      </c>
      <c r="AA14" s="180">
        <f>Monthly!AA14-(Saturdays!AA14+'Sundays &amp; Holidays'!AA14)</f>
        <v>47296</v>
      </c>
      <c r="AB14" s="164">
        <f t="shared" si="0"/>
        <v>323605</v>
      </c>
      <c r="AC14" s="165">
        <f t="shared" si="0"/>
        <v>330247</v>
      </c>
    </row>
    <row r="15" spans="1:29" x14ac:dyDescent="0.25">
      <c r="A15" s="139" t="s">
        <v>24</v>
      </c>
      <c r="B15" s="194">
        <f>Monthly!B15-(Saturdays!B15+'Sundays &amp; Holidays'!B15)</f>
        <v>36113</v>
      </c>
      <c r="C15" s="188">
        <f>Monthly!C15-(Saturdays!C15+'Sundays &amp; Holidays'!C15)</f>
        <v>27190</v>
      </c>
      <c r="D15" s="189">
        <f>Monthly!D15-(Saturdays!D15+'Sundays &amp; Holidays'!D15)</f>
        <v>19430</v>
      </c>
      <c r="E15" s="190">
        <f>Monthly!E15-(Saturdays!E15+'Sundays &amp; Holidays'!E15)</f>
        <v>12192</v>
      </c>
      <c r="F15" s="187">
        <f>Monthly!F15-(Saturdays!F15+'Sundays &amp; Holidays'!F15)</f>
        <v>23367</v>
      </c>
      <c r="G15" s="191">
        <f>Monthly!G15-(Saturdays!G15+'Sundays &amp; Holidays'!G15)</f>
        <v>12204</v>
      </c>
      <c r="H15" s="189">
        <f>Monthly!H15-(Saturdays!H15+'Sundays &amp; Holidays'!H15)</f>
        <v>44954</v>
      </c>
      <c r="I15" s="190">
        <f>Monthly!I15-(Saturdays!I15+'Sundays &amp; Holidays'!I15)</f>
        <v>36364</v>
      </c>
      <c r="J15" s="187">
        <f>Monthly!J15-(Saturdays!J15+'Sundays &amp; Holidays'!J15)</f>
        <v>4958</v>
      </c>
      <c r="K15" s="191">
        <f>Monthly!K15-(Saturdays!K15+'Sundays &amp; Holidays'!K15)</f>
        <v>9276</v>
      </c>
      <c r="L15" s="189">
        <f>Monthly!L15-(Saturdays!L15+'Sundays &amp; Holidays'!L15)</f>
        <v>11748</v>
      </c>
      <c r="M15" s="187">
        <f>Monthly!M15-(Saturdays!M15+'Sundays &amp; Holidays'!M15)</f>
        <v>29191</v>
      </c>
      <c r="N15" s="192">
        <f>Monthly!N15-(Saturdays!N15+'Sundays &amp; Holidays'!N15)</f>
        <v>31796</v>
      </c>
      <c r="O15" s="195">
        <f>Monthly!O15-(Saturdays!O15+'Sundays &amp; Holidays'!O15)</f>
        <v>44160</v>
      </c>
      <c r="P15" s="187">
        <f>Monthly!P15-(Saturdays!P15+'Sundays &amp; Holidays'!P15)</f>
        <v>21581</v>
      </c>
      <c r="Q15" s="191">
        <f>Monthly!Q15-(Saturdays!Q15+'Sundays &amp; Holidays'!Q15)</f>
        <v>15317</v>
      </c>
      <c r="R15" s="189">
        <f>Monthly!R15-(Saturdays!R15+'Sundays &amp; Holidays'!R15)</f>
        <v>31394</v>
      </c>
      <c r="S15" s="190">
        <f>Monthly!S15-(Saturdays!S15+'Sundays &amp; Holidays'!S15)</f>
        <v>22663</v>
      </c>
      <c r="T15" s="187">
        <f>Monthly!T15-(Saturdays!T15+'Sundays &amp; Holidays'!T15)</f>
        <v>4790</v>
      </c>
      <c r="U15" s="191">
        <f>Monthly!U15-(Saturdays!U15+'Sundays &amp; Holidays'!U15)</f>
        <v>6081</v>
      </c>
      <c r="V15" s="189">
        <f>Monthly!V15-(Saturdays!V15+'Sundays &amp; Holidays'!V15)</f>
        <v>15949</v>
      </c>
      <c r="W15" s="196">
        <f>Monthly!W15-(Saturdays!W15+'Sundays &amp; Holidays'!W15)</f>
        <v>42099</v>
      </c>
      <c r="X15" s="187">
        <f>Monthly!X15-(Saturdays!X15+'Sundays &amp; Holidays'!X15)</f>
        <v>19138</v>
      </c>
      <c r="Y15" s="191">
        <f>Monthly!Y15-(Saturdays!Y15+'Sundays &amp; Holidays'!Y15)</f>
        <v>9917</v>
      </c>
      <c r="Z15" s="189">
        <f>Monthly!Z15-(Saturdays!Z15+'Sundays &amp; Holidays'!Z15)</f>
        <v>52361</v>
      </c>
      <c r="AA15" s="187">
        <f>Monthly!AA15-(Saturdays!AA15+'Sundays &amp; Holidays'!AA15)</f>
        <v>47555</v>
      </c>
      <c r="AB15" s="164">
        <f t="shared" si="0"/>
        <v>317579</v>
      </c>
      <c r="AC15" s="165">
        <f t="shared" si="0"/>
        <v>314209</v>
      </c>
    </row>
    <row r="16" spans="1:29" x14ac:dyDescent="0.25">
      <c r="A16" s="131" t="s">
        <v>25</v>
      </c>
      <c r="B16" s="197">
        <f>Monthly!B16-(Saturdays!B16+'Sundays &amp; Holidays'!B16)</f>
        <v>36862</v>
      </c>
      <c r="C16" s="181">
        <f>Monthly!C16-(Saturdays!C16+'Sundays &amp; Holidays'!C16)</f>
        <v>29882</v>
      </c>
      <c r="D16" s="182">
        <f>Monthly!D16-(Saturdays!D16+'Sundays &amp; Holidays'!D16)</f>
        <v>19783</v>
      </c>
      <c r="E16" s="183">
        <f>Monthly!E16-(Saturdays!E16+'Sundays &amp; Holidays'!E16)</f>
        <v>12725</v>
      </c>
      <c r="F16" s="180">
        <f>Monthly!F16-(Saturdays!F16+'Sundays &amp; Holidays'!F16)</f>
        <v>22388</v>
      </c>
      <c r="G16" s="184">
        <f>Monthly!G16-(Saturdays!G16+'Sundays &amp; Holidays'!G16)</f>
        <v>13581</v>
      </c>
      <c r="H16" s="182">
        <f>Monthly!H16-(Saturdays!H16+'Sundays &amp; Holidays'!H16)</f>
        <v>46348</v>
      </c>
      <c r="I16" s="183">
        <f>Monthly!I16-(Saturdays!I16+'Sundays &amp; Holidays'!I16)</f>
        <v>38597</v>
      </c>
      <c r="J16" s="180">
        <f>Monthly!J16-(Saturdays!J16+'Sundays &amp; Holidays'!J16)</f>
        <v>5980</v>
      </c>
      <c r="K16" s="181">
        <f>Monthly!K16-(Saturdays!K16+'Sundays &amp; Holidays'!K16)</f>
        <v>7292</v>
      </c>
      <c r="L16" s="182">
        <f>Monthly!L16-(Saturdays!L16+'Sundays &amp; Holidays'!L16)</f>
        <v>13548</v>
      </c>
      <c r="M16" s="180">
        <f>Monthly!M16-(Saturdays!M16+'Sundays &amp; Holidays'!M16)</f>
        <v>29869</v>
      </c>
      <c r="N16" s="185">
        <f>Monthly!N16-(Saturdays!N16+'Sundays &amp; Holidays'!N16)</f>
        <v>33489</v>
      </c>
      <c r="O16" s="198">
        <f>Monthly!O16-(Saturdays!O16+'Sundays &amp; Holidays'!O16)</f>
        <v>41832</v>
      </c>
      <c r="P16" s="180">
        <f>Monthly!P16-(Saturdays!P16+'Sundays &amp; Holidays'!P16)</f>
        <v>22785</v>
      </c>
      <c r="Q16" s="181">
        <f>Monthly!Q16-(Saturdays!Q16+'Sundays &amp; Holidays'!Q16)</f>
        <v>16608</v>
      </c>
      <c r="R16" s="182">
        <f>Monthly!R16-(Saturdays!R16+'Sundays &amp; Holidays'!R16)</f>
        <v>31849</v>
      </c>
      <c r="S16" s="183">
        <f>Monthly!S16-(Saturdays!S16+'Sundays &amp; Holidays'!S16)</f>
        <v>24030</v>
      </c>
      <c r="T16" s="189">
        <f>Monthly!T16-(Saturdays!T16+'Sundays &amp; Holidays'!T16)</f>
        <v>4790</v>
      </c>
      <c r="U16" s="180">
        <f>Monthly!U16-(Saturdays!U16+'Sundays &amp; Holidays'!U16)</f>
        <v>5970</v>
      </c>
      <c r="V16" s="182">
        <f>Monthly!V16-(Saturdays!V16+'Sundays &amp; Holidays'!V16)</f>
        <v>18140</v>
      </c>
      <c r="W16" s="199">
        <f>Monthly!W16-(Saturdays!W16+'Sundays &amp; Holidays'!W16)</f>
        <v>42955</v>
      </c>
      <c r="X16" s="180">
        <f>Monthly!X16-(Saturdays!X16+'Sundays &amp; Holidays'!X16)</f>
        <v>20526</v>
      </c>
      <c r="Y16" s="184">
        <f>Monthly!Y16-(Saturdays!Y16+'Sundays &amp; Holidays'!Y16)</f>
        <v>9647</v>
      </c>
      <c r="Z16" s="182">
        <f>Monthly!Z16-(Saturdays!Z16+'Sundays &amp; Holidays'!Z16)</f>
        <v>53061</v>
      </c>
      <c r="AA16" s="180">
        <f>Monthly!AA16-(Saturdays!AA16+'Sundays &amp; Holidays'!AA16)</f>
        <v>51194</v>
      </c>
      <c r="AB16" s="164">
        <f t="shared" si="0"/>
        <v>329549</v>
      </c>
      <c r="AC16" s="165">
        <f t="shared" si="0"/>
        <v>324182</v>
      </c>
    </row>
    <row r="17" spans="1:29" x14ac:dyDescent="0.25">
      <c r="A17" s="139" t="s">
        <v>26</v>
      </c>
      <c r="B17" s="194">
        <f>Monthly!B17-(Saturdays!B17+'Sundays &amp; Holidays'!B17)</f>
        <v>32775</v>
      </c>
      <c r="C17" s="188">
        <f>Monthly!C17-(Saturdays!C17+'Sundays &amp; Holidays'!C17)</f>
        <v>30169</v>
      </c>
      <c r="D17" s="189">
        <f>Monthly!D17-(Saturdays!D17+'Sundays &amp; Holidays'!D17)</f>
        <v>17194</v>
      </c>
      <c r="E17" s="190">
        <f>Monthly!E17-(Saturdays!E17+'Sundays &amp; Holidays'!E17)</f>
        <v>13330</v>
      </c>
      <c r="F17" s="187">
        <f>Monthly!F17-(Saturdays!F17+'Sundays &amp; Holidays'!F17)</f>
        <v>19630</v>
      </c>
      <c r="G17" s="191">
        <f>Monthly!G17-(Saturdays!G17+'Sundays &amp; Holidays'!G17)</f>
        <v>14783</v>
      </c>
      <c r="H17" s="189">
        <f>Monthly!H17-(Saturdays!H17+'Sundays &amp; Holidays'!H17)</f>
        <v>43161</v>
      </c>
      <c r="I17" s="190">
        <f>Monthly!I17-(Saturdays!I17+'Sundays &amp; Holidays'!I17)</f>
        <v>40723</v>
      </c>
      <c r="J17" s="187">
        <f>Monthly!J17-(Saturdays!J17+'Sundays &amp; Holidays'!J17)</f>
        <v>6127</v>
      </c>
      <c r="K17" s="188">
        <f>Monthly!K17-(Saturdays!K17+'Sundays &amp; Holidays'!K17)</f>
        <v>6792</v>
      </c>
      <c r="L17" s="189">
        <f>Monthly!L17-(Saturdays!L17+'Sundays &amp; Holidays'!L17)</f>
        <v>14917</v>
      </c>
      <c r="M17" s="187">
        <f>Monthly!M17-(Saturdays!M17+'Sundays &amp; Holidays'!M17)</f>
        <v>26123</v>
      </c>
      <c r="N17" s="192">
        <f>Monthly!N17-(Saturdays!N17+'Sundays &amp; Holidays'!N17)</f>
        <v>33686</v>
      </c>
      <c r="O17" s="195">
        <f>Monthly!O17-(Saturdays!O17+'Sundays &amp; Holidays'!O17)</f>
        <v>38762</v>
      </c>
      <c r="P17" s="187">
        <f>Monthly!P17-(Saturdays!P17+'Sundays &amp; Holidays'!P17)</f>
        <v>21645</v>
      </c>
      <c r="Q17" s="188">
        <f>Monthly!Q17-(Saturdays!Q17+'Sundays &amp; Holidays'!Q17)</f>
        <v>17870</v>
      </c>
      <c r="R17" s="189">
        <f>Monthly!R17-(Saturdays!R17+'Sundays &amp; Holidays'!R17)</f>
        <v>30007</v>
      </c>
      <c r="S17" s="190">
        <f>Monthly!S17-(Saturdays!S17+'Sundays &amp; Holidays'!S17)</f>
        <v>24510</v>
      </c>
      <c r="T17" s="187">
        <f>Monthly!T17-(Saturdays!T17+'Sundays &amp; Holidays'!T17)</f>
        <v>4672</v>
      </c>
      <c r="U17" s="191">
        <f>Monthly!U17-(Saturdays!U17+'Sundays &amp; Holidays'!U17)</f>
        <v>6121</v>
      </c>
      <c r="V17" s="189">
        <f>Monthly!V17-(Saturdays!V17+'Sundays &amp; Holidays'!V17)</f>
        <v>19421</v>
      </c>
      <c r="W17" s="196">
        <f>Monthly!W17-(Saturdays!W17+'Sundays &amp; Holidays'!W17)</f>
        <v>35958</v>
      </c>
      <c r="X17" s="187">
        <f>Monthly!X17-(Saturdays!X17+'Sundays &amp; Holidays'!X17)</f>
        <v>19338</v>
      </c>
      <c r="Y17" s="191">
        <f>Monthly!Y17-(Saturdays!Y17+'Sundays &amp; Holidays'!Y17)</f>
        <v>10269</v>
      </c>
      <c r="Z17" s="189">
        <f>Monthly!Z17-(Saturdays!Z17+'Sundays &amp; Holidays'!Z17)</f>
        <v>50946</v>
      </c>
      <c r="AA17" s="187">
        <f>Monthly!AA17-(Saturdays!AA17+'Sundays &amp; Holidays'!AA17)</f>
        <v>52784</v>
      </c>
      <c r="AB17" s="164">
        <f t="shared" si="0"/>
        <v>313519</v>
      </c>
      <c r="AC17" s="165">
        <f t="shared" si="0"/>
        <v>318194</v>
      </c>
    </row>
    <row r="18" spans="1:29" x14ac:dyDescent="0.25">
      <c r="A18" s="131" t="s">
        <v>27</v>
      </c>
      <c r="B18" s="197">
        <f>Monthly!B18-(Saturdays!B18+'Sundays &amp; Holidays'!B18)</f>
        <v>30321</v>
      </c>
      <c r="C18" s="181">
        <f>Monthly!C18-(Saturdays!C18+'Sundays &amp; Holidays'!C18)</f>
        <v>32578</v>
      </c>
      <c r="D18" s="182">
        <f>Monthly!D18-(Saturdays!D18+'Sundays &amp; Holidays'!D18)</f>
        <v>15142</v>
      </c>
      <c r="E18" s="183">
        <f>Monthly!E18-(Saturdays!E18+'Sundays &amp; Holidays'!E18)</f>
        <v>14401</v>
      </c>
      <c r="F18" s="180">
        <f>Monthly!F18-(Saturdays!F18+'Sundays &amp; Holidays'!F18)</f>
        <v>17373</v>
      </c>
      <c r="G18" s="184">
        <f>Monthly!G18-(Saturdays!G18+'Sundays &amp; Holidays'!G18)</f>
        <v>16728</v>
      </c>
      <c r="H18" s="182">
        <f>Monthly!H18-(Saturdays!H18+'Sundays &amp; Holidays'!H18)</f>
        <v>41491</v>
      </c>
      <c r="I18" s="183">
        <f>Monthly!I18-(Saturdays!I18+'Sundays &amp; Holidays'!I18)</f>
        <v>43840</v>
      </c>
      <c r="J18" s="180">
        <f>Monthly!J18-(Saturdays!J18+'Sundays &amp; Holidays'!J18)</f>
        <v>7194</v>
      </c>
      <c r="K18" s="181">
        <f>Monthly!K18-(Saturdays!K18+'Sundays &amp; Holidays'!K18)</f>
        <v>6403</v>
      </c>
      <c r="L18" s="182">
        <f>Monthly!L18-(Saturdays!L18+'Sundays &amp; Holidays'!L18)</f>
        <v>19163</v>
      </c>
      <c r="M18" s="180">
        <f>Monthly!M18-(Saturdays!M18+'Sundays &amp; Holidays'!M18)</f>
        <v>20849</v>
      </c>
      <c r="N18" s="185">
        <f>Monthly!N18-(Saturdays!N18+'Sundays &amp; Holidays'!N18)</f>
        <v>35317</v>
      </c>
      <c r="O18" s="198">
        <f>Monthly!O18-(Saturdays!O18+'Sundays &amp; Holidays'!O18)</f>
        <v>34670</v>
      </c>
      <c r="P18" s="180">
        <f>Monthly!P18-(Saturdays!P18+'Sundays &amp; Holidays'!P18)</f>
        <v>23122</v>
      </c>
      <c r="Q18" s="181">
        <f>Monthly!Q18-(Saturdays!Q18+'Sundays &amp; Holidays'!Q18)</f>
        <v>17676</v>
      </c>
      <c r="R18" s="182">
        <f>Monthly!R18-(Saturdays!R18+'Sundays &amp; Holidays'!R18)</f>
        <v>27369</v>
      </c>
      <c r="S18" s="183">
        <f>Monthly!S18-(Saturdays!S18+'Sundays &amp; Holidays'!S18)</f>
        <v>26260</v>
      </c>
      <c r="T18" s="180">
        <f>Monthly!T18-(Saturdays!T18+'Sundays &amp; Holidays'!T18)</f>
        <v>6375</v>
      </c>
      <c r="U18" s="184">
        <f>Monthly!U18-(Saturdays!U18+'Sundays &amp; Holidays'!U18)</f>
        <v>5233</v>
      </c>
      <c r="V18" s="182">
        <f>Monthly!V18-(Saturdays!V18+'Sundays &amp; Holidays'!V18)</f>
        <v>24032</v>
      </c>
      <c r="W18" s="199">
        <f>Monthly!W18-(Saturdays!W18+'Sundays &amp; Holidays'!W18)</f>
        <v>30824</v>
      </c>
      <c r="X18" s="180">
        <f>Monthly!X18-(Saturdays!X18+'Sundays &amp; Holidays'!X18)</f>
        <v>19957</v>
      </c>
      <c r="Y18" s="184">
        <f>Monthly!Y18-(Saturdays!Y18+'Sundays &amp; Holidays'!Y18)</f>
        <v>9602</v>
      </c>
      <c r="Z18" s="182">
        <f>Monthly!Z18-(Saturdays!Z18+'Sundays &amp; Holidays'!Z18)</f>
        <v>50276</v>
      </c>
      <c r="AA18" s="180">
        <f>Monthly!AA18-(Saturdays!AA18+'Sundays &amp; Holidays'!AA18)</f>
        <v>55601</v>
      </c>
      <c r="AB18" s="164">
        <f t="shared" si="0"/>
        <v>317132</v>
      </c>
      <c r="AC18" s="165">
        <f t="shared" si="0"/>
        <v>314665</v>
      </c>
    </row>
    <row r="19" spans="1:29" x14ac:dyDescent="0.25">
      <c r="A19" s="139" t="s">
        <v>28</v>
      </c>
      <c r="B19" s="194">
        <f>Monthly!B19-(Saturdays!B19+'Sundays &amp; Holidays'!B19)</f>
        <v>31122</v>
      </c>
      <c r="C19" s="188">
        <f>Monthly!C19-(Saturdays!C19+'Sundays &amp; Holidays'!C19)</f>
        <v>39707</v>
      </c>
      <c r="D19" s="189">
        <f>Monthly!D19-(Saturdays!D19+'Sundays &amp; Holidays'!D19)</f>
        <v>16736</v>
      </c>
      <c r="E19" s="190">
        <f>Monthly!E19-(Saturdays!E19+'Sundays &amp; Holidays'!E19)</f>
        <v>17741</v>
      </c>
      <c r="F19" s="187">
        <f>Monthly!F19-(Saturdays!F19+'Sundays &amp; Holidays'!F19)</f>
        <v>18041</v>
      </c>
      <c r="G19" s="191">
        <f>Monthly!G19-(Saturdays!G19+'Sundays &amp; Holidays'!G19)</f>
        <v>22588</v>
      </c>
      <c r="H19" s="189">
        <f>Monthly!H19-(Saturdays!H19+'Sundays &amp; Holidays'!H19)</f>
        <v>42883</v>
      </c>
      <c r="I19" s="190">
        <f>Monthly!I19-(Saturdays!I19+'Sundays &amp; Holidays'!I19)</f>
        <v>53169</v>
      </c>
      <c r="J19" s="187">
        <f>Monthly!J19-(Saturdays!J19+'Sundays &amp; Holidays'!J19)</f>
        <v>9318</v>
      </c>
      <c r="K19" s="188">
        <f>Monthly!K19-(Saturdays!K19+'Sundays &amp; Holidays'!K19)</f>
        <v>5617</v>
      </c>
      <c r="L19" s="189">
        <f>Monthly!L19-(Saturdays!L19+'Sundays &amp; Holidays'!L19)</f>
        <v>29908</v>
      </c>
      <c r="M19" s="187">
        <f>Monthly!M19-(Saturdays!M19+'Sundays &amp; Holidays'!M19)</f>
        <v>19030</v>
      </c>
      <c r="N19" s="192">
        <f>Monthly!N19-(Saturdays!N19+'Sundays &amp; Holidays'!N19)</f>
        <v>46967</v>
      </c>
      <c r="O19" s="195">
        <f>Monthly!O19-(Saturdays!O19+'Sundays &amp; Holidays'!O19)</f>
        <v>35023</v>
      </c>
      <c r="P19" s="187">
        <f>Monthly!P19-(Saturdays!P19+'Sundays &amp; Holidays'!P19)</f>
        <v>26243</v>
      </c>
      <c r="Q19" s="188">
        <f>Monthly!Q19-(Saturdays!Q19+'Sundays &amp; Holidays'!Q19)</f>
        <v>18434</v>
      </c>
      <c r="R19" s="189">
        <f>Monthly!R19-(Saturdays!R19+'Sundays &amp; Holidays'!R19)</f>
        <v>28638</v>
      </c>
      <c r="S19" s="190">
        <f>Monthly!S19-(Saturdays!S19+'Sundays &amp; Holidays'!S19)</f>
        <v>31507</v>
      </c>
      <c r="T19" s="187">
        <f>Monthly!T19-(Saturdays!T19+'Sundays &amp; Holidays'!T19)</f>
        <v>9593</v>
      </c>
      <c r="U19" s="191">
        <f>Monthly!U19-(Saturdays!U19+'Sundays &amp; Holidays'!U19)</f>
        <v>4294</v>
      </c>
      <c r="V19" s="189">
        <f>Monthly!V19-(Saturdays!V19+'Sundays &amp; Holidays'!V19)</f>
        <v>33444</v>
      </c>
      <c r="W19" s="196">
        <f>Monthly!W19-(Saturdays!W19+'Sundays &amp; Holidays'!W19)</f>
        <v>30416</v>
      </c>
      <c r="X19" s="187">
        <f>Monthly!X19-(Saturdays!X19+'Sundays &amp; Holidays'!X19)</f>
        <v>24828</v>
      </c>
      <c r="Y19" s="191">
        <f>Monthly!Y19-(Saturdays!Y19+'Sundays &amp; Holidays'!Y19)</f>
        <v>9277</v>
      </c>
      <c r="Z19" s="189">
        <f>Monthly!Z19-(Saturdays!Z19+'Sundays &amp; Holidays'!Z19)</f>
        <v>53610</v>
      </c>
      <c r="AA19" s="187">
        <f>Monthly!AA19-(Saturdays!AA19+'Sundays &amp; Holidays'!AA19)</f>
        <v>61617</v>
      </c>
      <c r="AB19" s="164">
        <f t="shared" si="0"/>
        <v>371331</v>
      </c>
      <c r="AC19" s="165">
        <f t="shared" si="0"/>
        <v>348420</v>
      </c>
    </row>
    <row r="20" spans="1:29" x14ac:dyDescent="0.25">
      <c r="A20" s="131" t="s">
        <v>29</v>
      </c>
      <c r="B20" s="197">
        <f>Monthly!B20-(Saturdays!B20+'Sundays &amp; Holidays'!B20)</f>
        <v>37000</v>
      </c>
      <c r="C20" s="181">
        <f>Monthly!C20-(Saturdays!C20+'Sundays &amp; Holidays'!C20)</f>
        <v>51083</v>
      </c>
      <c r="D20" s="182">
        <f>Monthly!D20-(Saturdays!D20+'Sundays &amp; Holidays'!D20)</f>
        <v>22936</v>
      </c>
      <c r="E20" s="183">
        <f>Monthly!E20-(Saturdays!E20+'Sundays &amp; Holidays'!E20)</f>
        <v>22610</v>
      </c>
      <c r="F20" s="180">
        <f>Monthly!F20-(Saturdays!F20+'Sundays &amp; Holidays'!F20)</f>
        <v>22322</v>
      </c>
      <c r="G20" s="184">
        <f>Monthly!G20-(Saturdays!G20+'Sundays &amp; Holidays'!G20)</f>
        <v>33778</v>
      </c>
      <c r="H20" s="182">
        <f>Monthly!H20-(Saturdays!H20+'Sundays &amp; Holidays'!H20)</f>
        <v>46726</v>
      </c>
      <c r="I20" s="183">
        <f>Monthly!I20-(Saturdays!I20+'Sundays &amp; Holidays'!I20)</f>
        <v>67144</v>
      </c>
      <c r="J20" s="180">
        <f>Monthly!J20-(Saturdays!J20+'Sundays &amp; Holidays'!J20)</f>
        <v>14507</v>
      </c>
      <c r="K20" s="181">
        <f>Monthly!K20-(Saturdays!K20+'Sundays &amp; Holidays'!K20)</f>
        <v>5412</v>
      </c>
      <c r="L20" s="182">
        <f>Monthly!L20-(Saturdays!L20+'Sundays &amp; Holidays'!L20)</f>
        <v>40157</v>
      </c>
      <c r="M20" s="180">
        <f>Monthly!M20-(Saturdays!M20+'Sundays &amp; Holidays'!M20)</f>
        <v>18797</v>
      </c>
      <c r="N20" s="185">
        <f>Monthly!N20-(Saturdays!N20+'Sundays &amp; Holidays'!N20)</f>
        <v>61119</v>
      </c>
      <c r="O20" s="198">
        <f>Monthly!O20-(Saturdays!O20+'Sundays &amp; Holidays'!O20)</f>
        <v>41449</v>
      </c>
      <c r="P20" s="180">
        <f>Monthly!P20-(Saturdays!P20+'Sundays &amp; Holidays'!P20)</f>
        <v>33262</v>
      </c>
      <c r="Q20" s="181">
        <f>Monthly!Q20-(Saturdays!Q20+'Sundays &amp; Holidays'!Q20)</f>
        <v>23074</v>
      </c>
      <c r="R20" s="182">
        <f>Monthly!R20-(Saturdays!R20+'Sundays &amp; Holidays'!R20)</f>
        <v>34841</v>
      </c>
      <c r="S20" s="183">
        <f>Monthly!S20-(Saturdays!S20+'Sundays &amp; Holidays'!S20)</f>
        <v>42702</v>
      </c>
      <c r="T20" s="180">
        <f>Monthly!T20-(Saturdays!T20+'Sundays &amp; Holidays'!T20)</f>
        <v>18103</v>
      </c>
      <c r="U20" s="184">
        <f>Monthly!U20-(Saturdays!U20+'Sundays &amp; Holidays'!U20)</f>
        <v>4570</v>
      </c>
      <c r="V20" s="182">
        <f>Monthly!V20-(Saturdays!V20+'Sundays &amp; Holidays'!V20)</f>
        <v>46094</v>
      </c>
      <c r="W20" s="199">
        <f>Monthly!W20-(Saturdays!W20+'Sundays &amp; Holidays'!W20)</f>
        <v>35116</v>
      </c>
      <c r="X20" s="180">
        <f>Monthly!X20-(Saturdays!X20+'Sundays &amp; Holidays'!X20)</f>
        <v>32260</v>
      </c>
      <c r="Y20" s="184">
        <f>Monthly!Y20-(Saturdays!Y20+'Sundays &amp; Holidays'!Y20)</f>
        <v>11716</v>
      </c>
      <c r="Z20" s="182">
        <f>Monthly!Z20-(Saturdays!Z20+'Sundays &amp; Holidays'!Z20)</f>
        <v>61288</v>
      </c>
      <c r="AA20" s="180">
        <f>Monthly!AA20-(Saturdays!AA20+'Sundays &amp; Holidays'!AA20)</f>
        <v>74657</v>
      </c>
      <c r="AB20" s="164">
        <f t="shared" si="0"/>
        <v>470615</v>
      </c>
      <c r="AC20" s="165">
        <f t="shared" si="0"/>
        <v>432108</v>
      </c>
    </row>
    <row r="21" spans="1:29" x14ac:dyDescent="0.25">
      <c r="A21" s="139" t="s">
        <v>30</v>
      </c>
      <c r="B21" s="194">
        <f>Monthly!B21-(Saturdays!B21+'Sundays &amp; Holidays'!B21)</f>
        <v>38280</v>
      </c>
      <c r="C21" s="188">
        <f>Monthly!C21-(Saturdays!C21+'Sundays &amp; Holidays'!C21)</f>
        <v>68015</v>
      </c>
      <c r="D21" s="189">
        <f>Monthly!D21-(Saturdays!D21+'Sundays &amp; Holidays'!D21)</f>
        <v>27072</v>
      </c>
      <c r="E21" s="190">
        <f>Monthly!E21-(Saturdays!E21+'Sundays &amp; Holidays'!E21)</f>
        <v>26029</v>
      </c>
      <c r="F21" s="187">
        <f>Monthly!F21-(Saturdays!F21+'Sundays &amp; Holidays'!F21)</f>
        <v>25305</v>
      </c>
      <c r="G21" s="191">
        <f>Monthly!G21-(Saturdays!G21+'Sundays &amp; Holidays'!G21)</f>
        <v>44854</v>
      </c>
      <c r="H21" s="189">
        <f>Monthly!H21-(Saturdays!H21+'Sundays &amp; Holidays'!H21)</f>
        <v>52604</v>
      </c>
      <c r="I21" s="190">
        <f>Monthly!I21-(Saturdays!I21+'Sundays &amp; Holidays'!I21)</f>
        <v>82412</v>
      </c>
      <c r="J21" s="187">
        <f>Monthly!J21-(Saturdays!J21+'Sundays &amp; Holidays'!J21)</f>
        <v>18023</v>
      </c>
      <c r="K21" s="188">
        <f>Monthly!K21-(Saturdays!K21+'Sundays &amp; Holidays'!K21)</f>
        <v>5925</v>
      </c>
      <c r="L21" s="189">
        <f>Monthly!L21-(Saturdays!L21+'Sundays &amp; Holidays'!L21)</f>
        <v>51567</v>
      </c>
      <c r="M21" s="187">
        <f>Monthly!M21-(Saturdays!M21+'Sundays &amp; Holidays'!M21)</f>
        <v>19347</v>
      </c>
      <c r="N21" s="192">
        <f>Monthly!N21-(Saturdays!N21+'Sundays &amp; Holidays'!N21)</f>
        <v>70387</v>
      </c>
      <c r="O21" s="195">
        <f>Monthly!O21-(Saturdays!O21+'Sundays &amp; Holidays'!O21)</f>
        <v>47777.000000000007</v>
      </c>
      <c r="P21" s="187">
        <f>Monthly!P21-(Saturdays!P21+'Sundays &amp; Holidays'!P21)</f>
        <v>37765</v>
      </c>
      <c r="Q21" s="188">
        <f>Monthly!Q21-(Saturdays!Q21+'Sundays &amp; Holidays'!Q21)</f>
        <v>30017</v>
      </c>
      <c r="R21" s="189">
        <f>Monthly!R21-(Saturdays!R21+'Sundays &amp; Holidays'!R21)</f>
        <v>39664</v>
      </c>
      <c r="S21" s="190">
        <f>Monthly!S21-(Saturdays!S21+'Sundays &amp; Holidays'!S21)</f>
        <v>50324.999999999993</v>
      </c>
      <c r="T21" s="187">
        <f>Monthly!T21-(Saturdays!T21+'Sundays &amp; Holidays'!T21)</f>
        <v>21747</v>
      </c>
      <c r="U21" s="191">
        <f>Monthly!U21-(Saturdays!U21+'Sundays &amp; Holidays'!U21)</f>
        <v>5623</v>
      </c>
      <c r="V21" s="189">
        <f>Monthly!V21-(Saturdays!V21+'Sundays &amp; Holidays'!V21)</f>
        <v>56319</v>
      </c>
      <c r="W21" s="196">
        <f>Monthly!W21-(Saturdays!W21+'Sundays &amp; Holidays'!W21)</f>
        <v>39050</v>
      </c>
      <c r="X21" s="187">
        <f>Monthly!X21-(Saturdays!X21+'Sundays &amp; Holidays'!X21)</f>
        <v>41181</v>
      </c>
      <c r="Y21" s="191">
        <f>Monthly!Y21-(Saturdays!Y21+'Sundays &amp; Holidays'!Y21)</f>
        <v>14384.000000000002</v>
      </c>
      <c r="Z21" s="189">
        <f>Monthly!Z21-(Saturdays!Z21+'Sundays &amp; Holidays'!Z21)</f>
        <v>68055</v>
      </c>
      <c r="AA21" s="187">
        <f>Monthly!AA21-(Saturdays!AA21+'Sundays &amp; Holidays'!AA21)</f>
        <v>90224</v>
      </c>
      <c r="AB21" s="164">
        <f t="shared" si="0"/>
        <v>547969</v>
      </c>
      <c r="AC21" s="165">
        <f t="shared" si="0"/>
        <v>523982</v>
      </c>
    </row>
    <row r="22" spans="1:29" x14ac:dyDescent="0.25">
      <c r="A22" s="131" t="s">
        <v>31</v>
      </c>
      <c r="B22" s="197">
        <f>Monthly!B22-(Saturdays!B22+'Sundays &amp; Holidays'!B22)</f>
        <v>39068</v>
      </c>
      <c r="C22" s="181">
        <f>Monthly!C22-(Saturdays!C22+'Sundays &amp; Holidays'!C22)</f>
        <v>69455</v>
      </c>
      <c r="D22" s="182">
        <f>Monthly!D22-(Saturdays!D22+'Sundays &amp; Holidays'!D22)</f>
        <v>22218</v>
      </c>
      <c r="E22" s="183">
        <f>Monthly!E22-(Saturdays!E22+'Sundays &amp; Holidays'!E22)</f>
        <v>27448</v>
      </c>
      <c r="F22" s="180">
        <f>Monthly!F22-(Saturdays!F22+'Sundays &amp; Holidays'!F22)</f>
        <v>20269</v>
      </c>
      <c r="G22" s="184">
        <f>Monthly!G22-(Saturdays!G22+'Sundays &amp; Holidays'!G22)</f>
        <v>44219</v>
      </c>
      <c r="H22" s="182">
        <f>Monthly!H22-(Saturdays!H22+'Sundays &amp; Holidays'!H22)</f>
        <v>52220</v>
      </c>
      <c r="I22" s="183">
        <f>Monthly!I22-(Saturdays!I22+'Sundays &amp; Holidays'!I22)</f>
        <v>88732</v>
      </c>
      <c r="J22" s="180">
        <f>Monthly!J22-(Saturdays!J22+'Sundays &amp; Holidays'!J22)</f>
        <v>14385</v>
      </c>
      <c r="K22" s="181">
        <f>Monthly!K22-(Saturdays!K22+'Sundays &amp; Holidays'!K22)</f>
        <v>5323</v>
      </c>
      <c r="L22" s="182">
        <f>Monthly!L22-(Saturdays!L22+'Sundays &amp; Holidays'!L22)</f>
        <v>51997</v>
      </c>
      <c r="M22" s="180">
        <f>Monthly!M22-(Saturdays!M22+'Sundays &amp; Holidays'!M22)</f>
        <v>17319</v>
      </c>
      <c r="N22" s="185">
        <f>Monthly!N22-(Saturdays!N22+'Sundays &amp; Holidays'!N22)</f>
        <v>72656</v>
      </c>
      <c r="O22" s="198">
        <f>Monthly!O22-(Saturdays!O22+'Sundays &amp; Holidays'!O22)</f>
        <v>47883</v>
      </c>
      <c r="P22" s="180">
        <f>Monthly!P22-(Saturdays!P22+'Sundays &amp; Holidays'!P22)</f>
        <v>36235</v>
      </c>
      <c r="Q22" s="181">
        <f>Monthly!Q22-(Saturdays!Q22+'Sundays &amp; Holidays'!Q22)</f>
        <v>35394</v>
      </c>
      <c r="R22" s="182">
        <f>Monthly!R22-(Saturdays!R22+'Sundays &amp; Holidays'!R22)</f>
        <v>39821</v>
      </c>
      <c r="S22" s="183">
        <f>Monthly!S22-(Saturdays!S22+'Sundays &amp; Holidays'!S22)</f>
        <v>53074.000000000007</v>
      </c>
      <c r="T22" s="180">
        <f>Monthly!T22-(Saturdays!T22+'Sundays &amp; Holidays'!T22)</f>
        <v>20139</v>
      </c>
      <c r="U22" s="184">
        <f>Monthly!U22-(Saturdays!U22+'Sundays &amp; Holidays'!U22)</f>
        <v>5419</v>
      </c>
      <c r="V22" s="182">
        <f>Monthly!V22-(Saturdays!V22+'Sundays &amp; Holidays'!V22)</f>
        <v>61639</v>
      </c>
      <c r="W22" s="199">
        <f>Monthly!W22-(Saturdays!W22+'Sundays &amp; Holidays'!W22)</f>
        <v>39579</v>
      </c>
      <c r="X22" s="180">
        <f>Monthly!X22-(Saturdays!X22+'Sundays &amp; Holidays'!X22)</f>
        <v>39778</v>
      </c>
      <c r="Y22" s="184">
        <f>Monthly!Y22-(Saturdays!Y22+'Sundays &amp; Holidays'!Y22)</f>
        <v>15056</v>
      </c>
      <c r="Z22" s="182">
        <f>Monthly!Z22-(Saturdays!Z22+'Sundays &amp; Holidays'!Z22)</f>
        <v>65621</v>
      </c>
      <c r="AA22" s="180">
        <f>Monthly!AA22-(Saturdays!AA22+'Sundays &amp; Holidays'!AA22)</f>
        <v>93031</v>
      </c>
      <c r="AB22" s="164">
        <f t="shared" si="0"/>
        <v>536046</v>
      </c>
      <c r="AC22" s="165">
        <f t="shared" si="0"/>
        <v>541932</v>
      </c>
    </row>
    <row r="23" spans="1:29" x14ac:dyDescent="0.25">
      <c r="A23" s="139" t="s">
        <v>32</v>
      </c>
      <c r="B23" s="194">
        <f>Monthly!B23-(Saturdays!B23+'Sundays &amp; Holidays'!B23)</f>
        <v>41840</v>
      </c>
      <c r="C23" s="188">
        <f>Monthly!C23-(Saturdays!C23+'Sundays &amp; Holidays'!C23)</f>
        <v>62158</v>
      </c>
      <c r="D23" s="189">
        <f>Monthly!D23-(Saturdays!D23+'Sundays &amp; Holidays'!D23)</f>
        <v>17487</v>
      </c>
      <c r="E23" s="190">
        <f>Monthly!E23-(Saturdays!E23+'Sundays &amp; Holidays'!E23)</f>
        <v>27208</v>
      </c>
      <c r="F23" s="187">
        <f>Monthly!F23-(Saturdays!F23+'Sundays &amp; Holidays'!F23)</f>
        <v>16980</v>
      </c>
      <c r="G23" s="191">
        <f>Monthly!G23-(Saturdays!G23+'Sundays &amp; Holidays'!G23)</f>
        <v>40800</v>
      </c>
      <c r="H23" s="189">
        <f>Monthly!H23-(Saturdays!H23+'Sundays &amp; Holidays'!H23)</f>
        <v>47850</v>
      </c>
      <c r="I23" s="190">
        <f>Monthly!I23-(Saturdays!I23+'Sundays &amp; Holidays'!I23)</f>
        <v>81790</v>
      </c>
      <c r="J23" s="187">
        <f>Monthly!J23-(Saturdays!J23+'Sundays &amp; Holidays'!J23)</f>
        <v>10244</v>
      </c>
      <c r="K23" s="188">
        <f>Monthly!K23-(Saturdays!K23+'Sundays &amp; Holidays'!K23)</f>
        <v>4177</v>
      </c>
      <c r="L23" s="189">
        <f>Monthly!L23-(Saturdays!L23+'Sundays &amp; Holidays'!L23)</f>
        <v>42567</v>
      </c>
      <c r="M23" s="187">
        <f>Monthly!M23-(Saturdays!M23+'Sundays &amp; Holidays'!M23)</f>
        <v>17324</v>
      </c>
      <c r="N23" s="192">
        <f>Monthly!N23-(Saturdays!N23+'Sundays &amp; Holidays'!N23)</f>
        <v>62408</v>
      </c>
      <c r="O23" s="195">
        <f>Monthly!O23-(Saturdays!O23+'Sundays &amp; Holidays'!O23)</f>
        <v>45132</v>
      </c>
      <c r="P23" s="187">
        <f>Monthly!P23-(Saturdays!P23+'Sundays &amp; Holidays'!P23)</f>
        <v>26117</v>
      </c>
      <c r="Q23" s="188">
        <f>Monthly!Q23-(Saturdays!Q23+'Sundays &amp; Holidays'!Q23)</f>
        <v>33101</v>
      </c>
      <c r="R23" s="189">
        <f>Monthly!R23-(Saturdays!R23+'Sundays &amp; Holidays'!R23)</f>
        <v>32762</v>
      </c>
      <c r="S23" s="190">
        <f>Monthly!S23-(Saturdays!S23+'Sundays &amp; Holidays'!S23)</f>
        <v>46461</v>
      </c>
      <c r="T23" s="187">
        <f>Monthly!T23-(Saturdays!T23+'Sundays &amp; Holidays'!T23)</f>
        <v>13836</v>
      </c>
      <c r="U23" s="191">
        <f>Monthly!U23-(Saturdays!U23+'Sundays &amp; Holidays'!U23)</f>
        <v>4874</v>
      </c>
      <c r="V23" s="189">
        <f>Monthly!V23-(Saturdays!V23+'Sundays &amp; Holidays'!V23)</f>
        <v>57215</v>
      </c>
      <c r="W23" s="196">
        <f>Monthly!W23-(Saturdays!W23+'Sundays &amp; Holidays'!W23)</f>
        <v>33957</v>
      </c>
      <c r="X23" s="187">
        <f>Monthly!X23-(Saturdays!X23+'Sundays &amp; Holidays'!X23)</f>
        <v>30108</v>
      </c>
      <c r="Y23" s="191">
        <f>Monthly!Y23-(Saturdays!Y23+'Sundays &amp; Holidays'!Y23)</f>
        <v>12837</v>
      </c>
      <c r="Z23" s="189">
        <f>Monthly!Z23-(Saturdays!Z23+'Sundays &amp; Holidays'!Z23)</f>
        <v>59562</v>
      </c>
      <c r="AA23" s="187">
        <f>Monthly!AA23-(Saturdays!AA23+'Sundays &amp; Holidays'!AA23)</f>
        <v>80939</v>
      </c>
      <c r="AB23" s="164">
        <f t="shared" si="0"/>
        <v>458976</v>
      </c>
      <c r="AC23" s="165">
        <f t="shared" si="0"/>
        <v>490758</v>
      </c>
    </row>
    <row r="24" spans="1:29" x14ac:dyDescent="0.25">
      <c r="A24" s="131" t="s">
        <v>33</v>
      </c>
      <c r="B24" s="197">
        <f>Monthly!B24-(Saturdays!B24+'Sundays &amp; Holidays'!B24)</f>
        <v>40086</v>
      </c>
      <c r="C24" s="181">
        <f>Monthly!C24-(Saturdays!C24+'Sundays &amp; Holidays'!C24)</f>
        <v>47582</v>
      </c>
      <c r="D24" s="182">
        <f>Monthly!D24-(Saturdays!D24+'Sundays &amp; Holidays'!D24)</f>
        <v>14913</v>
      </c>
      <c r="E24" s="183">
        <f>Monthly!E24-(Saturdays!E24+'Sundays &amp; Holidays'!E24)</f>
        <v>23018</v>
      </c>
      <c r="F24" s="180">
        <f>Monthly!F24-(Saturdays!F24+'Sundays &amp; Holidays'!F24)</f>
        <v>15553</v>
      </c>
      <c r="G24" s="184">
        <f>Monthly!G24-(Saturdays!G24+'Sundays &amp; Holidays'!G24)</f>
        <v>31538</v>
      </c>
      <c r="H24" s="182">
        <f>Monthly!H24-(Saturdays!H24+'Sundays &amp; Holidays'!H24)</f>
        <v>44871</v>
      </c>
      <c r="I24" s="183">
        <f>Monthly!I24-(Saturdays!I24+'Sundays &amp; Holidays'!I24)</f>
        <v>64415</v>
      </c>
      <c r="J24" s="180">
        <f>Monthly!J24-(Saturdays!J24+'Sundays &amp; Holidays'!J24)</f>
        <v>8560</v>
      </c>
      <c r="K24" s="181">
        <f>Monthly!K24-(Saturdays!K24+'Sundays &amp; Holidays'!K24)</f>
        <v>3099</v>
      </c>
      <c r="L24" s="182">
        <f>Monthly!L24-(Saturdays!L24+'Sundays &amp; Holidays'!L24)</f>
        <v>32169</v>
      </c>
      <c r="M24" s="180">
        <f>Monthly!M24-(Saturdays!M24+'Sundays &amp; Holidays'!M24)</f>
        <v>18019</v>
      </c>
      <c r="N24" s="185">
        <f>Monthly!N24-(Saturdays!N24+'Sundays &amp; Holidays'!N24)</f>
        <v>49645</v>
      </c>
      <c r="O24" s="198">
        <f>Monthly!O24-(Saturdays!O24+'Sundays &amp; Holidays'!O24)</f>
        <v>42753</v>
      </c>
      <c r="P24" s="180">
        <f>Monthly!P24-(Saturdays!P24+'Sundays &amp; Holidays'!P24)</f>
        <v>19268</v>
      </c>
      <c r="Q24" s="181">
        <f>Monthly!Q24-(Saturdays!Q24+'Sundays &amp; Holidays'!Q24)</f>
        <v>29766</v>
      </c>
      <c r="R24" s="182">
        <f>Monthly!R24-(Saturdays!R24+'Sundays &amp; Holidays'!R24)</f>
        <v>27380</v>
      </c>
      <c r="S24" s="183">
        <f>Monthly!S24-(Saturdays!S24+'Sundays &amp; Holidays'!S24)</f>
        <v>38298</v>
      </c>
      <c r="T24" s="180">
        <f>Monthly!T24-(Saturdays!T24+'Sundays &amp; Holidays'!T24)</f>
        <v>8349</v>
      </c>
      <c r="U24" s="184">
        <f>Monthly!U24-(Saturdays!U24+'Sundays &amp; Holidays'!U24)</f>
        <v>5437</v>
      </c>
      <c r="V24" s="182">
        <f>Monthly!V24-(Saturdays!V24+'Sundays &amp; Holidays'!V24)</f>
        <v>49085</v>
      </c>
      <c r="W24" s="199">
        <f>Monthly!W24-(Saturdays!W24+'Sundays &amp; Holidays'!W24)</f>
        <v>31617</v>
      </c>
      <c r="X24" s="180">
        <f>Monthly!X24-(Saturdays!X24+'Sundays &amp; Holidays'!X24)</f>
        <v>20161</v>
      </c>
      <c r="Y24" s="184">
        <f>Monthly!Y24-(Saturdays!Y24+'Sundays &amp; Holidays'!Y24)</f>
        <v>12422</v>
      </c>
      <c r="Z24" s="182">
        <f>Monthly!Z24-(Saturdays!Z24+'Sundays &amp; Holidays'!Z24)</f>
        <v>51384</v>
      </c>
      <c r="AA24" s="180">
        <f>Monthly!AA24-(Saturdays!AA24+'Sundays &amp; Holidays'!AA24)</f>
        <v>62415</v>
      </c>
      <c r="AB24" s="164">
        <f t="shared" si="0"/>
        <v>381424</v>
      </c>
      <c r="AC24" s="165">
        <f t="shared" si="0"/>
        <v>410379</v>
      </c>
    </row>
    <row r="25" spans="1:29" x14ac:dyDescent="0.25">
      <c r="A25" s="139" t="s">
        <v>34</v>
      </c>
      <c r="B25" s="194">
        <f>Monthly!B25-(Saturdays!B25+'Sundays &amp; Holidays'!B25)</f>
        <v>17365</v>
      </c>
      <c r="C25" s="188">
        <f>Monthly!C25-(Saturdays!C25+'Sundays &amp; Holidays'!C25)</f>
        <v>33571</v>
      </c>
      <c r="D25" s="189">
        <f>Monthly!D25-(Saturdays!D25+'Sundays &amp; Holidays'!D25)</f>
        <v>7547</v>
      </c>
      <c r="E25" s="190">
        <f>Monthly!E25-(Saturdays!E25+'Sundays &amp; Holidays'!E25)</f>
        <v>19731</v>
      </c>
      <c r="F25" s="187">
        <f>Monthly!F25-(Saturdays!F25+'Sundays &amp; Holidays'!F25)</f>
        <v>7404</v>
      </c>
      <c r="G25" s="191">
        <f>Monthly!G25-(Saturdays!G25+'Sundays &amp; Holidays'!G25)</f>
        <v>26748</v>
      </c>
      <c r="H25" s="189">
        <f>Monthly!H25-(Saturdays!H25+'Sundays &amp; Holidays'!H25)</f>
        <v>26512</v>
      </c>
      <c r="I25" s="190">
        <f>Monthly!I25-(Saturdays!I25+'Sundays &amp; Holidays'!I25)</f>
        <v>48307</v>
      </c>
      <c r="J25" s="187">
        <f>Monthly!J25-(Saturdays!J25+'Sundays &amp; Holidays'!J25)</f>
        <v>7167</v>
      </c>
      <c r="K25" s="188">
        <f>Monthly!K25-(Saturdays!K25+'Sundays &amp; Holidays'!K25)</f>
        <v>2153</v>
      </c>
      <c r="L25" s="189">
        <f>Monthly!L25-(Saturdays!L25+'Sundays &amp; Holidays'!L25)</f>
        <v>24182</v>
      </c>
      <c r="M25" s="187">
        <f>Monthly!M25-(Saturdays!M25+'Sundays &amp; Holidays'!M25)</f>
        <v>13967</v>
      </c>
      <c r="N25" s="192">
        <f>Monthly!N25-(Saturdays!N25+'Sundays &amp; Holidays'!N25)</f>
        <v>40877</v>
      </c>
      <c r="O25" s="195">
        <f>Monthly!O25-(Saturdays!O25+'Sundays &amp; Holidays'!O25)</f>
        <v>35126</v>
      </c>
      <c r="P25" s="187">
        <f>Monthly!P25-(Saturdays!P25+'Sundays &amp; Holidays'!P25)</f>
        <v>13054</v>
      </c>
      <c r="Q25" s="188">
        <f>Monthly!Q25-(Saturdays!Q25+'Sundays &amp; Holidays'!Q25)</f>
        <v>24938</v>
      </c>
      <c r="R25" s="189">
        <f>Monthly!R25-(Saturdays!R25+'Sundays &amp; Holidays'!R25)</f>
        <v>20064</v>
      </c>
      <c r="S25" s="190">
        <f>Monthly!S25-(Saturdays!S25+'Sundays &amp; Holidays'!S25)</f>
        <v>31500</v>
      </c>
      <c r="T25" s="187">
        <f>Monthly!T25-(Saturdays!T25+'Sundays &amp; Holidays'!T25)</f>
        <v>5582</v>
      </c>
      <c r="U25" s="191">
        <f>Monthly!U25-(Saturdays!U25+'Sundays &amp; Holidays'!U25)</f>
        <v>4716</v>
      </c>
      <c r="V25" s="189">
        <f>Monthly!V25-(Saturdays!V25+'Sundays &amp; Holidays'!V25)</f>
        <v>41930</v>
      </c>
      <c r="W25" s="196">
        <f>Monthly!W25-(Saturdays!W25+'Sundays &amp; Holidays'!W25)</f>
        <v>23710</v>
      </c>
      <c r="X25" s="187">
        <f>Monthly!X25-(Saturdays!X25+'Sundays &amp; Holidays'!X25)</f>
        <v>14459</v>
      </c>
      <c r="Y25" s="191">
        <f>Monthly!Y25-(Saturdays!Y25+'Sundays &amp; Holidays'!Y25)</f>
        <v>10497</v>
      </c>
      <c r="Z25" s="189">
        <f>Monthly!Z25-(Saturdays!Z25+'Sundays &amp; Holidays'!Z25)</f>
        <v>39904</v>
      </c>
      <c r="AA25" s="187">
        <f>Monthly!AA25-(Saturdays!AA25+'Sundays &amp; Holidays'!AA25)</f>
        <v>49833</v>
      </c>
      <c r="AB25" s="164">
        <f t="shared" si="0"/>
        <v>266047</v>
      </c>
      <c r="AC25" s="165">
        <f t="shared" si="0"/>
        <v>324797</v>
      </c>
    </row>
    <row r="26" spans="1:29" x14ac:dyDescent="0.25">
      <c r="A26" s="131" t="s">
        <v>35</v>
      </c>
      <c r="B26" s="197">
        <f>Monthly!B26-(Saturdays!B26+'Sundays &amp; Holidays'!B26)</f>
        <v>1076</v>
      </c>
      <c r="C26" s="181">
        <f>Monthly!C26-(Saturdays!C26+'Sundays &amp; Holidays'!C26)</f>
        <v>19001</v>
      </c>
      <c r="D26" s="182">
        <f>Monthly!D26-(Saturdays!D26+'Sundays &amp; Holidays'!D26)</f>
        <v>513</v>
      </c>
      <c r="E26" s="183">
        <f>Monthly!E26-(Saturdays!E26+'Sundays &amp; Holidays'!E26)</f>
        <v>11453</v>
      </c>
      <c r="F26" s="180">
        <f>Monthly!F26-(Saturdays!F26+'Sundays &amp; Holidays'!F26)</f>
        <v>708</v>
      </c>
      <c r="G26" s="184">
        <f>Monthly!G26-(Saturdays!G26+'Sundays &amp; Holidays'!G26)</f>
        <v>15795</v>
      </c>
      <c r="H26" s="182">
        <f>Monthly!H26-(Saturdays!H26+'Sundays &amp; Holidays'!H26)</f>
        <v>3413</v>
      </c>
      <c r="I26" s="183">
        <f>Monthly!I26-(Saturdays!I26+'Sundays &amp; Holidays'!I26)</f>
        <v>22192</v>
      </c>
      <c r="J26" s="180">
        <f>Monthly!J26-(Saturdays!J26+'Sundays &amp; Holidays'!J26)</f>
        <v>2061</v>
      </c>
      <c r="K26" s="181">
        <f>Monthly!K26-(Saturdays!K26+'Sundays &amp; Holidays'!K26)</f>
        <v>799</v>
      </c>
      <c r="L26" s="182">
        <f>Monthly!L26-(Saturdays!L26+'Sundays &amp; Holidays'!L26)</f>
        <v>13659</v>
      </c>
      <c r="M26" s="180">
        <f>Monthly!M26-(Saturdays!M26+'Sundays &amp; Holidays'!M26)</f>
        <v>3151</v>
      </c>
      <c r="N26" s="185">
        <f>Monthly!N26-(Saturdays!N26+'Sundays &amp; Holidays'!N26)</f>
        <v>11577</v>
      </c>
      <c r="O26" s="198">
        <f>Monthly!O26-(Saturdays!O26+'Sundays &amp; Holidays'!O26)</f>
        <v>7675</v>
      </c>
      <c r="P26" s="180">
        <f>Monthly!P26-(Saturdays!P26+'Sundays &amp; Holidays'!P26)</f>
        <v>3867</v>
      </c>
      <c r="Q26" s="181">
        <f>Monthly!Q26-(Saturdays!Q26+'Sundays &amp; Holidays'!Q26)</f>
        <v>5343</v>
      </c>
      <c r="R26" s="182">
        <f>Monthly!R26-(Saturdays!R26+'Sundays &amp; Holidays'!R26)</f>
        <v>4012</v>
      </c>
      <c r="S26" s="183">
        <f>Monthly!S26-(Saturdays!S26+'Sundays &amp; Holidays'!S26)</f>
        <v>5012</v>
      </c>
      <c r="T26" s="180">
        <f>Monthly!T26-(Saturdays!T26+'Sundays &amp; Holidays'!T26)</f>
        <v>1100</v>
      </c>
      <c r="U26" s="184">
        <f>Monthly!U26-(Saturdays!U26+'Sundays &amp; Holidays'!U26)</f>
        <v>408</v>
      </c>
      <c r="V26" s="182">
        <f>Monthly!V26-(Saturdays!V26+'Sundays &amp; Holidays'!V26)</f>
        <v>9525</v>
      </c>
      <c r="W26" s="199">
        <f>Monthly!W26-(Saturdays!W26+'Sundays &amp; Holidays'!W26)</f>
        <v>2195</v>
      </c>
      <c r="X26" s="180">
        <f>Monthly!X26-(Saturdays!X26+'Sundays &amp; Holidays'!X26)</f>
        <v>2061</v>
      </c>
      <c r="Y26" s="184">
        <f>Monthly!Y26-(Saturdays!Y26+'Sundays &amp; Holidays'!Y26)</f>
        <v>1040</v>
      </c>
      <c r="Z26" s="182">
        <f>Monthly!Z26-(Saturdays!Z26+'Sundays &amp; Holidays'!Z26)</f>
        <v>3514</v>
      </c>
      <c r="AA26" s="180">
        <f>Monthly!AA26-(Saturdays!AA26+'Sundays &amp; Holidays'!AA26)</f>
        <v>5391</v>
      </c>
      <c r="AB26" s="164">
        <f t="shared" si="0"/>
        <v>57086</v>
      </c>
      <c r="AC26" s="165">
        <f t="shared" si="0"/>
        <v>99455</v>
      </c>
    </row>
    <row r="27" spans="1:29" x14ac:dyDescent="0.25">
      <c r="A27" s="139" t="s">
        <v>36</v>
      </c>
      <c r="B27" s="194">
        <f>Monthly!B27-(Saturdays!B27+'Sundays &amp; Holidays'!B27)</f>
        <v>0</v>
      </c>
      <c r="C27" s="188">
        <f>Monthly!C27-(Saturdays!C27+'Sundays &amp; Holidays'!C27)</f>
        <v>1175</v>
      </c>
      <c r="D27" s="189">
        <f>Monthly!D27-(Saturdays!D27+'Sundays &amp; Holidays'!D27)</f>
        <v>7</v>
      </c>
      <c r="E27" s="190">
        <f>Monthly!E27-(Saturdays!E27+'Sundays &amp; Holidays'!E27)</f>
        <v>662</v>
      </c>
      <c r="F27" s="187">
        <f>Monthly!F27-(Saturdays!F27+'Sundays &amp; Holidays'!F27)</f>
        <v>16</v>
      </c>
      <c r="G27" s="191">
        <f>Monthly!G27-(Saturdays!G27+'Sundays &amp; Holidays'!G27)</f>
        <v>1006</v>
      </c>
      <c r="H27" s="189">
        <f>Monthly!H27-(Saturdays!H27+'Sundays &amp; Holidays'!H27)</f>
        <v>190</v>
      </c>
      <c r="I27" s="190">
        <f>Monthly!I27-(Saturdays!I27+'Sundays &amp; Holidays'!I27)</f>
        <v>1294</v>
      </c>
      <c r="J27" s="187">
        <f>Monthly!J27-(Saturdays!J27+'Sundays &amp; Holidays'!J27)</f>
        <v>87</v>
      </c>
      <c r="K27" s="191">
        <f>Monthly!K27-(Saturdays!K27+'Sundays &amp; Holidays'!K27)</f>
        <v>43</v>
      </c>
      <c r="L27" s="189">
        <f>Monthly!L27-(Saturdays!L27+'Sundays &amp; Holidays'!L27)</f>
        <v>797</v>
      </c>
      <c r="M27" s="187">
        <f>Monthly!M27-(Saturdays!M27+'Sundays &amp; Holidays'!M27)</f>
        <v>157</v>
      </c>
      <c r="N27" s="192">
        <f>Monthly!N27-(Saturdays!N27+'Sundays &amp; Holidays'!N27)</f>
        <v>535</v>
      </c>
      <c r="O27" s="195">
        <f>Monthly!O27-(Saturdays!O27+'Sundays &amp; Holidays'!O27)</f>
        <v>347</v>
      </c>
      <c r="P27" s="187">
        <f>Monthly!P27-(Saturdays!P27+'Sundays &amp; Holidays'!P27)</f>
        <v>205</v>
      </c>
      <c r="Q27" s="191">
        <f>Monthly!Q27-(Saturdays!Q27+'Sundays &amp; Holidays'!Q27)</f>
        <v>268</v>
      </c>
      <c r="R27" s="189">
        <f>Monthly!R27-(Saturdays!R27+'Sundays &amp; Holidays'!R27)</f>
        <v>218</v>
      </c>
      <c r="S27" s="190">
        <f>Monthly!S27-(Saturdays!S27+'Sundays &amp; Holidays'!S27)</f>
        <v>232</v>
      </c>
      <c r="T27" s="187">
        <f>Monthly!T27-(Saturdays!T27+'Sundays &amp; Holidays'!T27)</f>
        <v>57</v>
      </c>
      <c r="U27" s="191">
        <f>Monthly!U27-(Saturdays!U27+'Sundays &amp; Holidays'!U27)</f>
        <v>27</v>
      </c>
      <c r="V27" s="189">
        <f>Monthly!V27-(Saturdays!V27+'Sundays &amp; Holidays'!V27)</f>
        <v>512</v>
      </c>
      <c r="W27" s="190">
        <f>Monthly!W27-(Saturdays!W27+'Sundays &amp; Holidays'!W27)</f>
        <v>40</v>
      </c>
      <c r="X27" s="187">
        <f>Monthly!X27-(Saturdays!X27+'Sundays &amp; Holidays'!X27)</f>
        <v>84</v>
      </c>
      <c r="Y27" s="191">
        <f>Monthly!Y27-(Saturdays!Y27+'Sundays &amp; Holidays'!Y27)</f>
        <v>39</v>
      </c>
      <c r="Z27" s="189">
        <f>Monthly!Z27-(Saturdays!Z27+'Sundays &amp; Holidays'!Z27)</f>
        <v>80</v>
      </c>
      <c r="AA27" s="187">
        <f>Monthly!AA27-(Saturdays!AA27+'Sundays &amp; Holidays'!AA27)</f>
        <v>224</v>
      </c>
      <c r="AB27" s="164">
        <f t="shared" si="0"/>
        <v>2788</v>
      </c>
      <c r="AC27" s="165">
        <f t="shared" si="0"/>
        <v>5514</v>
      </c>
    </row>
    <row r="28" spans="1:29" x14ac:dyDescent="0.25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83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 x14ac:dyDescent="0.25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8" thickBot="1" x14ac:dyDescent="0.3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4" thickTop="1" thickBot="1" x14ac:dyDescent="0.3">
      <c r="A31" s="41" t="s">
        <v>13</v>
      </c>
      <c r="B31" s="14">
        <f t="shared" ref="B31:AA31" si="1">SUM(B7:B30)</f>
        <v>682906</v>
      </c>
      <c r="C31" s="1">
        <f t="shared" si="1"/>
        <v>660110</v>
      </c>
      <c r="D31" s="42">
        <f t="shared" si="1"/>
        <v>362155</v>
      </c>
      <c r="E31" s="258">
        <f t="shared" si="1"/>
        <v>331527</v>
      </c>
      <c r="F31" s="14">
        <f t="shared" si="1"/>
        <v>418557</v>
      </c>
      <c r="G31" s="1">
        <f t="shared" si="1"/>
        <v>415005</v>
      </c>
      <c r="H31" s="42">
        <f t="shared" si="1"/>
        <v>802857</v>
      </c>
      <c r="I31" s="258">
        <f t="shared" si="1"/>
        <v>882634</v>
      </c>
      <c r="J31" s="14">
        <f t="shared" si="1"/>
        <v>132600</v>
      </c>
      <c r="K31" s="1">
        <f t="shared" si="1"/>
        <v>136288</v>
      </c>
      <c r="L31" s="42">
        <f t="shared" si="1"/>
        <v>436123</v>
      </c>
      <c r="M31" s="258">
        <f t="shared" si="1"/>
        <v>473757</v>
      </c>
      <c r="N31" s="14">
        <f t="shared" si="1"/>
        <v>791496</v>
      </c>
      <c r="O31" s="1">
        <f t="shared" si="1"/>
        <v>783666</v>
      </c>
      <c r="P31" s="42">
        <f t="shared" si="1"/>
        <v>445062</v>
      </c>
      <c r="Q31" s="258">
        <f t="shared" si="1"/>
        <v>419139</v>
      </c>
      <c r="R31" s="14">
        <f t="shared" si="1"/>
        <v>577591</v>
      </c>
      <c r="S31" s="1">
        <f t="shared" si="1"/>
        <v>564547</v>
      </c>
      <c r="T31" s="42">
        <f t="shared" si="1"/>
        <v>148865</v>
      </c>
      <c r="U31" s="258">
        <f t="shared" si="1"/>
        <v>150016</v>
      </c>
      <c r="V31" s="14">
        <f t="shared" si="1"/>
        <v>546884</v>
      </c>
      <c r="W31" s="1">
        <f t="shared" si="1"/>
        <v>659593</v>
      </c>
      <c r="X31" s="42">
        <f t="shared" si="1"/>
        <v>432869</v>
      </c>
      <c r="Y31" s="258">
        <f t="shared" si="1"/>
        <v>245805</v>
      </c>
      <c r="Z31" s="14">
        <f t="shared" si="1"/>
        <v>971983</v>
      </c>
      <c r="AA31" s="1">
        <f t="shared" si="1"/>
        <v>1009855</v>
      </c>
      <c r="AB31" s="42">
        <f>SUM(AB7:AB30)</f>
        <v>6749948</v>
      </c>
      <c r="AC31" s="1">
        <f>SUM(AC7:AC30)</f>
        <v>6731942</v>
      </c>
    </row>
    <row r="32" spans="1:29" ht="15.6" thickTop="1" x14ac:dyDescent="0.25">
      <c r="AB32" s="175" t="str">
        <f>IF(AB31='Daily Total'!D44,"Correct","Wrong")</f>
        <v>Wrong</v>
      </c>
      <c r="AC32" s="175" t="str">
        <f>IF(AC31='Daily Total'!E44,"Correct","Wrong")</f>
        <v>Wrong</v>
      </c>
    </row>
    <row r="35" spans="1:29" x14ac:dyDescent="0.25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8" thickTop="1" x14ac:dyDescent="0.25">
      <c r="A39" s="119" t="s">
        <v>16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 x14ac:dyDescent="0.25">
      <c r="A40" s="131" t="s">
        <v>17</v>
      </c>
      <c r="B40" s="180">
        <f t="shared" ref="B40:AA40" si="3">+B8/$B$65</f>
        <v>456.11111111111109</v>
      </c>
      <c r="C40" s="181">
        <f t="shared" si="3"/>
        <v>0</v>
      </c>
      <c r="D40" s="182">
        <f t="shared" si="3"/>
        <v>380.83333333333331</v>
      </c>
      <c r="E40" s="183">
        <f t="shared" si="3"/>
        <v>2</v>
      </c>
      <c r="F40" s="180">
        <f t="shared" si="3"/>
        <v>496</v>
      </c>
      <c r="G40" s="184">
        <f t="shared" si="3"/>
        <v>5.2777777777777777</v>
      </c>
      <c r="H40" s="182">
        <f t="shared" si="3"/>
        <v>479.61111111111109</v>
      </c>
      <c r="I40" s="183">
        <f t="shared" si="3"/>
        <v>35.666666666666664</v>
      </c>
      <c r="J40" s="180">
        <f t="shared" si="3"/>
        <v>15.222222222222221</v>
      </c>
      <c r="K40" s="184">
        <f t="shared" si="3"/>
        <v>25.333333333333332</v>
      </c>
      <c r="L40" s="182">
        <f t="shared" si="3"/>
        <v>42.222222222222221</v>
      </c>
      <c r="M40" s="180">
        <f t="shared" si="3"/>
        <v>109.94444444444444</v>
      </c>
      <c r="N40" s="185">
        <f t="shared" si="3"/>
        <v>221.77777777777777</v>
      </c>
      <c r="O40" s="186">
        <f t="shared" si="3"/>
        <v>179.05555555555554</v>
      </c>
      <c r="P40" s="180">
        <f t="shared" si="3"/>
        <v>84.333333333333329</v>
      </c>
      <c r="Q40" s="184">
        <f t="shared" si="3"/>
        <v>74</v>
      </c>
      <c r="R40" s="182">
        <f t="shared" si="3"/>
        <v>63.333333333333336</v>
      </c>
      <c r="S40" s="183">
        <f t="shared" si="3"/>
        <v>118.61111111111111</v>
      </c>
      <c r="T40" s="180">
        <f t="shared" si="3"/>
        <v>1.3333333333333333</v>
      </c>
      <c r="U40" s="184">
        <f t="shared" si="3"/>
        <v>45.388888888888886</v>
      </c>
      <c r="V40" s="182">
        <f t="shared" si="3"/>
        <v>17.055555555555557</v>
      </c>
      <c r="W40" s="183">
        <f t="shared" si="3"/>
        <v>94.166666666666671</v>
      </c>
      <c r="X40" s="180">
        <f t="shared" si="3"/>
        <v>3.2222222222222223</v>
      </c>
      <c r="Y40" s="184">
        <f t="shared" si="3"/>
        <v>39.666666666666664</v>
      </c>
      <c r="Z40" s="182">
        <f t="shared" si="3"/>
        <v>14.555555555555555</v>
      </c>
      <c r="AA40" s="180">
        <f t="shared" si="3"/>
        <v>65.777777777777771</v>
      </c>
      <c r="AB40" s="164">
        <f>+B40+D40+F40+H40+J40+L40+N40+P40+R40+T40+V40+X40+Z40</f>
        <v>2275.6111111111113</v>
      </c>
      <c r="AC40" s="165">
        <f>+C40+E40+G40+I40+K40+M40+O40+Q40+S40+U40+W40+Y40+AA40</f>
        <v>794.88888888888891</v>
      </c>
    </row>
    <row r="41" spans="1:29" x14ac:dyDescent="0.25">
      <c r="A41" s="139" t="s">
        <v>18</v>
      </c>
      <c r="B41" s="187">
        <f t="shared" ref="B41:AA41" si="4">+B9/$B$65</f>
        <v>1867.0555555555557</v>
      </c>
      <c r="C41" s="188">
        <f t="shared" si="4"/>
        <v>511.22222222222223</v>
      </c>
      <c r="D41" s="189">
        <f t="shared" si="4"/>
        <v>1256.3333333333333</v>
      </c>
      <c r="E41" s="190">
        <f t="shared" si="4"/>
        <v>353.77777777777777</v>
      </c>
      <c r="F41" s="187">
        <f t="shared" si="4"/>
        <v>1729.8333333333333</v>
      </c>
      <c r="G41" s="191">
        <f t="shared" si="4"/>
        <v>395.44444444444446</v>
      </c>
      <c r="H41" s="189">
        <f t="shared" si="4"/>
        <v>1984.7777777777778</v>
      </c>
      <c r="I41" s="190">
        <f t="shared" si="4"/>
        <v>757.66666666666663</v>
      </c>
      <c r="J41" s="187">
        <f t="shared" si="4"/>
        <v>90.833333333333329</v>
      </c>
      <c r="K41" s="191">
        <f t="shared" si="4"/>
        <v>293.88888888888891</v>
      </c>
      <c r="L41" s="189">
        <f t="shared" si="4"/>
        <v>439.55555555555554</v>
      </c>
      <c r="M41" s="187">
        <f t="shared" si="4"/>
        <v>1198</v>
      </c>
      <c r="N41" s="192">
        <f t="shared" si="4"/>
        <v>1502.4444444444443</v>
      </c>
      <c r="O41" s="193">
        <f t="shared" si="4"/>
        <v>1699.3888888888889</v>
      </c>
      <c r="P41" s="187">
        <f t="shared" si="4"/>
        <v>852.83333333333337</v>
      </c>
      <c r="Q41" s="191">
        <f t="shared" si="4"/>
        <v>827.66666666666663</v>
      </c>
      <c r="R41" s="189">
        <f t="shared" si="4"/>
        <v>1269.0555555555557</v>
      </c>
      <c r="S41" s="190">
        <f t="shared" si="4"/>
        <v>982.44444444444446</v>
      </c>
      <c r="T41" s="187">
        <f t="shared" si="4"/>
        <v>111.55555555555556</v>
      </c>
      <c r="U41" s="191">
        <f t="shared" si="4"/>
        <v>552.38888888888891</v>
      </c>
      <c r="V41" s="189">
        <f t="shared" si="4"/>
        <v>632.66666666666663</v>
      </c>
      <c r="W41" s="190">
        <f t="shared" si="4"/>
        <v>1282.2222222222222</v>
      </c>
      <c r="X41" s="187">
        <f t="shared" si="4"/>
        <v>861.38888888888891</v>
      </c>
      <c r="Y41" s="191">
        <f t="shared" si="4"/>
        <v>754.66666666666663</v>
      </c>
      <c r="Z41" s="189">
        <f t="shared" si="4"/>
        <v>2277.8888888888887</v>
      </c>
      <c r="AA41" s="187">
        <f t="shared" si="4"/>
        <v>1465.7777777777778</v>
      </c>
      <c r="AB41" s="164">
        <f t="shared" ref="AB41:AB62" si="5">+B41+D41+F41+H41+J41+L41+N41+P41+R41+T41+V41+X41+Z41</f>
        <v>14876.222222222221</v>
      </c>
      <c r="AC41" s="165">
        <f t="shared" ref="AC41:AC62" si="6">+C41+E41+G41+I41+K41+M41+O41+Q41+S41+U41+W41+Y41+AA41</f>
        <v>11074.555555555555</v>
      </c>
    </row>
    <row r="42" spans="1:29" x14ac:dyDescent="0.25">
      <c r="A42" s="131" t="s">
        <v>19</v>
      </c>
      <c r="B42" s="180">
        <f t="shared" ref="B42:AA42" si="7">+B10/$B$65</f>
        <v>3095</v>
      </c>
      <c r="C42" s="181">
        <f t="shared" si="7"/>
        <v>1533.8333333333333</v>
      </c>
      <c r="D42" s="182">
        <f t="shared" si="7"/>
        <v>1599.5</v>
      </c>
      <c r="E42" s="183">
        <f t="shared" si="7"/>
        <v>1081.5555555555557</v>
      </c>
      <c r="F42" s="180">
        <f t="shared" si="7"/>
        <v>2327.4444444444443</v>
      </c>
      <c r="G42" s="184">
        <f t="shared" si="7"/>
        <v>1115.9444444444443</v>
      </c>
      <c r="H42" s="182">
        <f t="shared" si="7"/>
        <v>3142.2222222222222</v>
      </c>
      <c r="I42" s="183">
        <f t="shared" si="7"/>
        <v>2040.4444444444443</v>
      </c>
      <c r="J42" s="180">
        <f t="shared" si="7"/>
        <v>213.94444444444446</v>
      </c>
      <c r="K42" s="184">
        <f t="shared" si="7"/>
        <v>680.77777777777783</v>
      </c>
      <c r="L42" s="182">
        <f t="shared" si="7"/>
        <v>1065.8333333333333</v>
      </c>
      <c r="M42" s="180">
        <f t="shared" si="7"/>
        <v>2131.4444444444443</v>
      </c>
      <c r="N42" s="185">
        <f t="shared" si="7"/>
        <v>2589.1111111111113</v>
      </c>
      <c r="O42" s="186">
        <f t="shared" si="7"/>
        <v>2985.3333333333335</v>
      </c>
      <c r="P42" s="180">
        <f t="shared" si="7"/>
        <v>1684.3888888888889</v>
      </c>
      <c r="Q42" s="184">
        <f t="shared" si="7"/>
        <v>1621.2222222222222</v>
      </c>
      <c r="R42" s="182">
        <f t="shared" si="7"/>
        <v>2267.1111111111113</v>
      </c>
      <c r="S42" s="183">
        <f t="shared" si="7"/>
        <v>1722.1111111111111</v>
      </c>
      <c r="T42" s="180">
        <f t="shared" si="7"/>
        <v>338.61111111111109</v>
      </c>
      <c r="U42" s="184">
        <f t="shared" si="7"/>
        <v>1055.8888888888889</v>
      </c>
      <c r="V42" s="182">
        <f t="shared" si="7"/>
        <v>1293</v>
      </c>
      <c r="W42" s="183">
        <f t="shared" si="7"/>
        <v>2485.7222222222222</v>
      </c>
      <c r="X42" s="180">
        <f t="shared" si="7"/>
        <v>1617.6666666666667</v>
      </c>
      <c r="Y42" s="184">
        <f t="shared" si="7"/>
        <v>1251.6111111111111</v>
      </c>
      <c r="Z42" s="182">
        <f t="shared" si="7"/>
        <v>3483.1111111111113</v>
      </c>
      <c r="AA42" s="180">
        <f t="shared" si="7"/>
        <v>2764.9444444444443</v>
      </c>
      <c r="AB42" s="164">
        <f t="shared" si="5"/>
        <v>24716.944444444445</v>
      </c>
      <c r="AC42" s="165">
        <f t="shared" si="6"/>
        <v>22470.833333333332</v>
      </c>
    </row>
    <row r="43" spans="1:29" x14ac:dyDescent="0.25">
      <c r="A43" s="139" t="s">
        <v>20</v>
      </c>
      <c r="B43" s="187">
        <f t="shared" ref="B43:AA43" si="8">+B11/$B$65</f>
        <v>3604</v>
      </c>
      <c r="C43" s="188">
        <f t="shared" si="8"/>
        <v>1711.0555555555557</v>
      </c>
      <c r="D43" s="189">
        <f t="shared" si="8"/>
        <v>1676.7777777777778</v>
      </c>
      <c r="E43" s="190">
        <f t="shared" si="8"/>
        <v>1395.8888888888889</v>
      </c>
      <c r="F43" s="187">
        <f t="shared" si="8"/>
        <v>2343.7222222222222</v>
      </c>
      <c r="G43" s="191">
        <f t="shared" si="8"/>
        <v>1227.6666666666665</v>
      </c>
      <c r="H43" s="189">
        <f t="shared" si="8"/>
        <v>3290.7222222222222</v>
      </c>
      <c r="I43" s="190">
        <f t="shared" si="8"/>
        <v>2427.7222222222222</v>
      </c>
      <c r="J43" s="187">
        <f t="shared" si="8"/>
        <v>275.27777777777777</v>
      </c>
      <c r="K43" s="191">
        <f t="shared" si="8"/>
        <v>905.55555555555554</v>
      </c>
      <c r="L43" s="189">
        <f t="shared" si="8"/>
        <v>1118.0555555555557</v>
      </c>
      <c r="M43" s="187">
        <f t="shared" si="8"/>
        <v>2883.4444444444443</v>
      </c>
      <c r="N43" s="192">
        <f t="shared" si="8"/>
        <v>2898.8333333333335</v>
      </c>
      <c r="O43" s="193">
        <f t="shared" si="8"/>
        <v>3669.2777777777778</v>
      </c>
      <c r="P43" s="187">
        <f t="shared" si="8"/>
        <v>2025.3888888888889</v>
      </c>
      <c r="Q43" s="191">
        <f t="shared" si="8"/>
        <v>1870.3333333333333</v>
      </c>
      <c r="R43" s="189">
        <f t="shared" si="8"/>
        <v>2735.7222222222222</v>
      </c>
      <c r="S43" s="190">
        <f t="shared" si="8"/>
        <v>1961.2222222222222</v>
      </c>
      <c r="T43" s="187">
        <f t="shared" si="8"/>
        <v>404.55555555555554</v>
      </c>
      <c r="U43" s="191">
        <f t="shared" si="8"/>
        <v>1332.833333333333</v>
      </c>
      <c r="V43" s="189">
        <f t="shared" si="8"/>
        <v>1426</v>
      </c>
      <c r="W43" s="190">
        <f t="shared" si="8"/>
        <v>2977.3333333333335</v>
      </c>
      <c r="X43" s="187">
        <f t="shared" si="8"/>
        <v>1760.6111111111111</v>
      </c>
      <c r="Y43" s="191">
        <f t="shared" si="8"/>
        <v>1526.2222222222222</v>
      </c>
      <c r="Z43" s="189">
        <f t="shared" si="8"/>
        <v>4215.0555555555557</v>
      </c>
      <c r="AA43" s="187">
        <f t="shared" si="8"/>
        <v>3018.7222222222226</v>
      </c>
      <c r="AB43" s="164">
        <f t="shared" si="5"/>
        <v>27774.722222222219</v>
      </c>
      <c r="AC43" s="165">
        <f t="shared" si="6"/>
        <v>26907.277777777777</v>
      </c>
    </row>
    <row r="44" spans="1:29" x14ac:dyDescent="0.25">
      <c r="A44" s="131" t="s">
        <v>21</v>
      </c>
      <c r="B44" s="180">
        <f t="shared" ref="B44:AA44" si="9">+B12/$B$65</f>
        <v>3107.1111111111113</v>
      </c>
      <c r="C44" s="181">
        <f t="shared" si="9"/>
        <v>1491.2777777777778</v>
      </c>
      <c r="D44" s="182">
        <f t="shared" si="9"/>
        <v>1578.2222222222222</v>
      </c>
      <c r="E44" s="183">
        <f t="shared" si="9"/>
        <v>1229.1111111111111</v>
      </c>
      <c r="F44" s="180">
        <f t="shared" si="9"/>
        <v>1819.1666666666667</v>
      </c>
      <c r="G44" s="184">
        <f t="shared" si="9"/>
        <v>1062.1111111111111</v>
      </c>
      <c r="H44" s="182">
        <f t="shared" si="9"/>
        <v>3014.1666666666665</v>
      </c>
      <c r="I44" s="183">
        <f t="shared" si="9"/>
        <v>2377.7777777777778</v>
      </c>
      <c r="J44" s="180">
        <f t="shared" si="9"/>
        <v>240.05555555555554</v>
      </c>
      <c r="K44" s="184">
        <f t="shared" si="9"/>
        <v>826.33333333333337</v>
      </c>
      <c r="L44" s="182">
        <f t="shared" si="9"/>
        <v>924.94444444444446</v>
      </c>
      <c r="M44" s="180">
        <f t="shared" si="9"/>
        <v>2988.4444444444439</v>
      </c>
      <c r="N44" s="185">
        <f t="shared" si="9"/>
        <v>2340.3333333333335</v>
      </c>
      <c r="O44" s="186">
        <f t="shared" si="9"/>
        <v>3638.8888888888891</v>
      </c>
      <c r="P44" s="180">
        <f t="shared" si="9"/>
        <v>1727.7777777777778</v>
      </c>
      <c r="Q44" s="184">
        <f t="shared" si="9"/>
        <v>1736.4444444444443</v>
      </c>
      <c r="R44" s="182">
        <f t="shared" si="9"/>
        <v>2449.7222222222222</v>
      </c>
      <c r="S44" s="183">
        <f t="shared" si="9"/>
        <v>1743.2222222222222</v>
      </c>
      <c r="T44" s="180">
        <f t="shared" si="9"/>
        <v>296.38888888888891</v>
      </c>
      <c r="U44" s="184">
        <f t="shared" si="9"/>
        <v>1090.9444444444443</v>
      </c>
      <c r="V44" s="182">
        <f t="shared" si="9"/>
        <v>1100.1666666666667</v>
      </c>
      <c r="W44" s="183">
        <f t="shared" si="9"/>
        <v>2937.6666666666665</v>
      </c>
      <c r="X44" s="180">
        <f t="shared" si="9"/>
        <v>1604.2222222222222</v>
      </c>
      <c r="Y44" s="184">
        <f t="shared" si="9"/>
        <v>1467.1111111111111</v>
      </c>
      <c r="Z44" s="182">
        <f t="shared" si="9"/>
        <v>3765.9444444444443</v>
      </c>
      <c r="AA44" s="180">
        <f t="shared" si="9"/>
        <v>3032.3888888888887</v>
      </c>
      <c r="AB44" s="164">
        <f t="shared" si="5"/>
        <v>23968.222222222226</v>
      </c>
      <c r="AC44" s="165">
        <f t="shared" si="6"/>
        <v>25621.722222222219</v>
      </c>
    </row>
    <row r="45" spans="1:29" x14ac:dyDescent="0.25">
      <c r="A45" s="139" t="s">
        <v>22</v>
      </c>
      <c r="B45" s="187">
        <f t="shared" ref="B45:AA45" si="10">+B13/$B$65</f>
        <v>2515.7777777777778</v>
      </c>
      <c r="C45" s="188">
        <f t="shared" si="10"/>
        <v>1473.4444444444443</v>
      </c>
      <c r="D45" s="189">
        <f t="shared" si="10"/>
        <v>1356.3333333333333</v>
      </c>
      <c r="E45" s="190">
        <f t="shared" si="10"/>
        <v>926.94444444444446</v>
      </c>
      <c r="F45" s="187">
        <f t="shared" si="10"/>
        <v>1585.9444444444443</v>
      </c>
      <c r="G45" s="191">
        <f t="shared" si="10"/>
        <v>829.5</v>
      </c>
      <c r="H45" s="189">
        <f t="shared" si="10"/>
        <v>2782.6666666666665</v>
      </c>
      <c r="I45" s="190">
        <f t="shared" si="10"/>
        <v>2188.3888888888887</v>
      </c>
      <c r="J45" s="187">
        <f t="shared" si="10"/>
        <v>243.05555555555554</v>
      </c>
      <c r="K45" s="191">
        <f t="shared" si="10"/>
        <v>725.61111111111109</v>
      </c>
      <c r="L45" s="189">
        <f t="shared" si="10"/>
        <v>747.66666666666663</v>
      </c>
      <c r="M45" s="187">
        <f t="shared" si="10"/>
        <v>2248.8888888888887</v>
      </c>
      <c r="N45" s="192">
        <f t="shared" si="10"/>
        <v>2028.8333333333333</v>
      </c>
      <c r="O45" s="193">
        <f t="shared" si="10"/>
        <v>3192</v>
      </c>
      <c r="P45" s="187">
        <f t="shared" si="10"/>
        <v>1330.5555555555557</v>
      </c>
      <c r="Q45" s="191">
        <f t="shared" si="10"/>
        <v>1279.3333333333333</v>
      </c>
      <c r="R45" s="189">
        <f t="shared" si="10"/>
        <v>2126.0555555555557</v>
      </c>
      <c r="S45" s="190">
        <f t="shared" si="10"/>
        <v>1516.8888888888889</v>
      </c>
      <c r="T45" s="187">
        <f t="shared" si="10"/>
        <v>252.61111111111111</v>
      </c>
      <c r="U45" s="191">
        <f t="shared" si="10"/>
        <v>605.5</v>
      </c>
      <c r="V45" s="189">
        <f t="shared" si="10"/>
        <v>959.94444444444446</v>
      </c>
      <c r="W45" s="190">
        <f t="shared" si="10"/>
        <v>2880.3333333333335</v>
      </c>
      <c r="X45" s="187">
        <f t="shared" si="10"/>
        <v>1312.2777777777778</v>
      </c>
      <c r="Y45" s="191">
        <f t="shared" si="10"/>
        <v>945.16666666666663</v>
      </c>
      <c r="Z45" s="189">
        <f t="shared" si="10"/>
        <v>3384.4444444444443</v>
      </c>
      <c r="AA45" s="187">
        <f t="shared" si="10"/>
        <v>2824.2777777777778</v>
      </c>
      <c r="AB45" s="164">
        <f t="shared" si="5"/>
        <v>20626.166666666668</v>
      </c>
      <c r="AC45" s="165">
        <f t="shared" si="6"/>
        <v>21636.277777777777</v>
      </c>
    </row>
    <row r="46" spans="1:29" x14ac:dyDescent="0.25">
      <c r="A46" s="131" t="s">
        <v>23</v>
      </c>
      <c r="B46" s="180">
        <f t="shared" ref="B46:AA46" si="11">+B14/$B$65</f>
        <v>2077.0555555555557</v>
      </c>
      <c r="C46" s="181">
        <f t="shared" si="11"/>
        <v>1531.6111111111111</v>
      </c>
      <c r="D46" s="182">
        <f t="shared" si="11"/>
        <v>1106.2777777777778</v>
      </c>
      <c r="E46" s="183">
        <f t="shared" si="11"/>
        <v>731.77777777777783</v>
      </c>
      <c r="F46" s="180">
        <f t="shared" si="11"/>
        <v>1320.1666666666667</v>
      </c>
      <c r="G46" s="184">
        <f t="shared" si="11"/>
        <v>718.66666666666663</v>
      </c>
      <c r="H46" s="182">
        <f t="shared" si="11"/>
        <v>2507.7222222222222</v>
      </c>
      <c r="I46" s="183">
        <f t="shared" si="11"/>
        <v>2042.0555555555557</v>
      </c>
      <c r="J46" s="180">
        <f t="shared" si="11"/>
        <v>254.33333333333334</v>
      </c>
      <c r="K46" s="184">
        <f t="shared" si="11"/>
        <v>652.33333333333337</v>
      </c>
      <c r="L46" s="182">
        <f t="shared" si="11"/>
        <v>647.5</v>
      </c>
      <c r="M46" s="180">
        <f t="shared" si="11"/>
        <v>1807.2777777777778</v>
      </c>
      <c r="N46" s="185">
        <f t="shared" si="11"/>
        <v>1809.6111111111111</v>
      </c>
      <c r="O46" s="186">
        <f t="shared" si="11"/>
        <v>2473.6666666666665</v>
      </c>
      <c r="P46" s="180">
        <f t="shared" si="11"/>
        <v>1178.7777777777778</v>
      </c>
      <c r="Q46" s="184">
        <f t="shared" si="11"/>
        <v>998.38888888888891</v>
      </c>
      <c r="R46" s="182">
        <f t="shared" si="11"/>
        <v>1843</v>
      </c>
      <c r="S46" s="183">
        <f t="shared" si="11"/>
        <v>1287.3333333333333</v>
      </c>
      <c r="T46" s="180">
        <f t="shared" si="11"/>
        <v>246.72222222222223</v>
      </c>
      <c r="U46" s="184">
        <f t="shared" si="11"/>
        <v>386.11111111111109</v>
      </c>
      <c r="V46" s="182">
        <f t="shared" si="11"/>
        <v>881.11111111111109</v>
      </c>
      <c r="W46" s="183">
        <f t="shared" si="11"/>
        <v>2457.9444444444443</v>
      </c>
      <c r="X46" s="180">
        <f t="shared" si="11"/>
        <v>1117.8333333333333</v>
      </c>
      <c r="Y46" s="184">
        <f t="shared" si="11"/>
        <v>632.33333333333337</v>
      </c>
      <c r="Z46" s="182">
        <f t="shared" si="11"/>
        <v>2987.9444444444443</v>
      </c>
      <c r="AA46" s="180">
        <f t="shared" si="11"/>
        <v>2627.5555555555557</v>
      </c>
      <c r="AB46" s="164">
        <f t="shared" si="5"/>
        <v>17978.055555555555</v>
      </c>
      <c r="AC46" s="165">
        <f t="shared" si="6"/>
        <v>18347.055555555558</v>
      </c>
    </row>
    <row r="47" spans="1:29" x14ac:dyDescent="0.25">
      <c r="A47" s="139" t="s">
        <v>24</v>
      </c>
      <c r="B47" s="194">
        <f t="shared" ref="B47:AA47" si="12">+B15/$B$65</f>
        <v>2006.2777777777778</v>
      </c>
      <c r="C47" s="188">
        <f t="shared" si="12"/>
        <v>1510.5555555555557</v>
      </c>
      <c r="D47" s="189">
        <f t="shared" si="12"/>
        <v>1079.4444444444443</v>
      </c>
      <c r="E47" s="190">
        <f t="shared" si="12"/>
        <v>677.33333333333337</v>
      </c>
      <c r="F47" s="187">
        <f t="shared" si="12"/>
        <v>1298.1666666666667</v>
      </c>
      <c r="G47" s="191">
        <f t="shared" si="12"/>
        <v>678</v>
      </c>
      <c r="H47" s="189">
        <f t="shared" si="12"/>
        <v>2497.4444444444443</v>
      </c>
      <c r="I47" s="190">
        <f t="shared" si="12"/>
        <v>2020.2222222222222</v>
      </c>
      <c r="J47" s="187">
        <f t="shared" si="12"/>
        <v>275.44444444444446</v>
      </c>
      <c r="K47" s="191">
        <f t="shared" si="12"/>
        <v>515.33333333333337</v>
      </c>
      <c r="L47" s="189">
        <f t="shared" si="12"/>
        <v>652.66666666666663</v>
      </c>
      <c r="M47" s="187">
        <f t="shared" si="12"/>
        <v>1621.7222222222222</v>
      </c>
      <c r="N47" s="192">
        <f t="shared" si="12"/>
        <v>1766.4444444444443</v>
      </c>
      <c r="O47" s="195">
        <f t="shared" si="12"/>
        <v>2453.3333333333335</v>
      </c>
      <c r="P47" s="187">
        <f t="shared" si="12"/>
        <v>1198.9444444444443</v>
      </c>
      <c r="Q47" s="191">
        <f t="shared" si="12"/>
        <v>850.94444444444446</v>
      </c>
      <c r="R47" s="189">
        <f t="shared" si="12"/>
        <v>1744.1111111111111</v>
      </c>
      <c r="S47" s="190">
        <f t="shared" si="12"/>
        <v>1259.0555555555557</v>
      </c>
      <c r="T47" s="187">
        <f t="shared" si="12"/>
        <v>266.11111111111109</v>
      </c>
      <c r="U47" s="191">
        <f t="shared" si="12"/>
        <v>337.83333333333331</v>
      </c>
      <c r="V47" s="189">
        <f t="shared" si="12"/>
        <v>886.05555555555554</v>
      </c>
      <c r="W47" s="196">
        <f t="shared" si="12"/>
        <v>2338.8333333333335</v>
      </c>
      <c r="X47" s="187">
        <f t="shared" si="12"/>
        <v>1063.2222222222222</v>
      </c>
      <c r="Y47" s="191">
        <f t="shared" si="12"/>
        <v>550.94444444444446</v>
      </c>
      <c r="Z47" s="189">
        <f t="shared" si="12"/>
        <v>2908.9444444444443</v>
      </c>
      <c r="AA47" s="187">
        <f t="shared" si="12"/>
        <v>2641.9444444444443</v>
      </c>
      <c r="AB47" s="164">
        <f t="shared" si="5"/>
        <v>17643.277777777777</v>
      </c>
      <c r="AC47" s="165">
        <f t="shared" si="6"/>
        <v>17456.055555555558</v>
      </c>
    </row>
    <row r="48" spans="1:29" x14ac:dyDescent="0.25">
      <c r="A48" s="131" t="s">
        <v>25</v>
      </c>
      <c r="B48" s="197">
        <f t="shared" ref="B48:AA48" si="13">+B16/$B$65</f>
        <v>2047.8888888888889</v>
      </c>
      <c r="C48" s="181">
        <f t="shared" si="13"/>
        <v>1660.1111111111111</v>
      </c>
      <c r="D48" s="182">
        <f t="shared" si="13"/>
        <v>1099.0555555555557</v>
      </c>
      <c r="E48" s="183">
        <f t="shared" si="13"/>
        <v>706.94444444444446</v>
      </c>
      <c r="F48" s="180">
        <f t="shared" si="13"/>
        <v>1243.7777777777778</v>
      </c>
      <c r="G48" s="184">
        <f t="shared" si="13"/>
        <v>754.5</v>
      </c>
      <c r="H48" s="182">
        <f t="shared" si="13"/>
        <v>2574.8888888888887</v>
      </c>
      <c r="I48" s="183">
        <f t="shared" si="13"/>
        <v>2144.2777777777778</v>
      </c>
      <c r="J48" s="180">
        <f t="shared" si="13"/>
        <v>332.22222222222223</v>
      </c>
      <c r="K48" s="181">
        <f t="shared" si="13"/>
        <v>405.11111111111109</v>
      </c>
      <c r="L48" s="182">
        <f t="shared" si="13"/>
        <v>752.66666666666663</v>
      </c>
      <c r="M48" s="180">
        <f t="shared" si="13"/>
        <v>1659.3888888888889</v>
      </c>
      <c r="N48" s="185">
        <f t="shared" si="13"/>
        <v>1860.5</v>
      </c>
      <c r="O48" s="198">
        <f t="shared" si="13"/>
        <v>2324</v>
      </c>
      <c r="P48" s="180">
        <f t="shared" si="13"/>
        <v>1265.8333333333333</v>
      </c>
      <c r="Q48" s="181">
        <f t="shared" si="13"/>
        <v>922.66666666666663</v>
      </c>
      <c r="R48" s="182">
        <f t="shared" si="13"/>
        <v>1769.3888888888889</v>
      </c>
      <c r="S48" s="183">
        <f t="shared" si="13"/>
        <v>1335</v>
      </c>
      <c r="T48" s="189">
        <f t="shared" si="13"/>
        <v>266.11111111111109</v>
      </c>
      <c r="U48" s="180">
        <f t="shared" si="13"/>
        <v>331.66666666666669</v>
      </c>
      <c r="V48" s="182">
        <f t="shared" si="13"/>
        <v>1007.7777777777778</v>
      </c>
      <c r="W48" s="199">
        <f t="shared" si="13"/>
        <v>2386.3888888888887</v>
      </c>
      <c r="X48" s="180">
        <f t="shared" si="13"/>
        <v>1140.3333333333333</v>
      </c>
      <c r="Y48" s="184">
        <f t="shared" si="13"/>
        <v>535.94444444444446</v>
      </c>
      <c r="Z48" s="182">
        <f t="shared" si="13"/>
        <v>2947.8333333333335</v>
      </c>
      <c r="AA48" s="180">
        <f t="shared" si="13"/>
        <v>2844.1111111111113</v>
      </c>
      <c r="AB48" s="164">
        <f t="shared" si="5"/>
        <v>18308.277777777777</v>
      </c>
      <c r="AC48" s="165">
        <f t="shared" si="6"/>
        <v>18010.111111111109</v>
      </c>
    </row>
    <row r="49" spans="1:29" x14ac:dyDescent="0.25">
      <c r="A49" s="139" t="s">
        <v>26</v>
      </c>
      <c r="B49" s="194">
        <f t="shared" ref="B49:AA49" si="14">+B17/$B$65</f>
        <v>1820.8333333333333</v>
      </c>
      <c r="C49" s="188">
        <f t="shared" si="14"/>
        <v>1676.0555555555557</v>
      </c>
      <c r="D49" s="189">
        <f t="shared" si="14"/>
        <v>955.22222222222217</v>
      </c>
      <c r="E49" s="190">
        <f t="shared" si="14"/>
        <v>740.55555555555554</v>
      </c>
      <c r="F49" s="187">
        <f t="shared" si="14"/>
        <v>1090.5555555555557</v>
      </c>
      <c r="G49" s="191">
        <f t="shared" si="14"/>
        <v>821.27777777777783</v>
      </c>
      <c r="H49" s="189">
        <f t="shared" si="14"/>
        <v>2397.8333333333335</v>
      </c>
      <c r="I49" s="190">
        <f t="shared" si="14"/>
        <v>2262.3888888888887</v>
      </c>
      <c r="J49" s="187">
        <f t="shared" si="14"/>
        <v>340.38888888888891</v>
      </c>
      <c r="K49" s="188">
        <f t="shared" si="14"/>
        <v>377.33333333333331</v>
      </c>
      <c r="L49" s="189">
        <f t="shared" si="14"/>
        <v>828.72222222222217</v>
      </c>
      <c r="M49" s="187">
        <f t="shared" si="14"/>
        <v>1451.2777777777778</v>
      </c>
      <c r="N49" s="192">
        <f t="shared" si="14"/>
        <v>1871.4444444444443</v>
      </c>
      <c r="O49" s="195">
        <f t="shared" si="14"/>
        <v>2153.4444444444443</v>
      </c>
      <c r="P49" s="187">
        <f t="shared" si="14"/>
        <v>1202.5</v>
      </c>
      <c r="Q49" s="188">
        <f t="shared" si="14"/>
        <v>992.77777777777783</v>
      </c>
      <c r="R49" s="189">
        <f t="shared" si="14"/>
        <v>1667.0555555555557</v>
      </c>
      <c r="S49" s="190">
        <f t="shared" si="14"/>
        <v>1361.6666666666667</v>
      </c>
      <c r="T49" s="187">
        <f t="shared" si="14"/>
        <v>259.55555555555554</v>
      </c>
      <c r="U49" s="191">
        <f t="shared" si="14"/>
        <v>340.05555555555554</v>
      </c>
      <c r="V49" s="189">
        <f t="shared" si="14"/>
        <v>1078.9444444444443</v>
      </c>
      <c r="W49" s="196">
        <f t="shared" si="14"/>
        <v>1997.6666666666667</v>
      </c>
      <c r="X49" s="187">
        <f t="shared" si="14"/>
        <v>1074.3333333333333</v>
      </c>
      <c r="Y49" s="191">
        <f t="shared" si="14"/>
        <v>570.5</v>
      </c>
      <c r="Z49" s="189">
        <f t="shared" si="14"/>
        <v>2830.3333333333335</v>
      </c>
      <c r="AA49" s="187">
        <f t="shared" si="14"/>
        <v>2932.4444444444443</v>
      </c>
      <c r="AB49" s="164">
        <f t="shared" si="5"/>
        <v>17417.722222222223</v>
      </c>
      <c r="AC49" s="165">
        <f t="shared" si="6"/>
        <v>17677.444444444442</v>
      </c>
    </row>
    <row r="50" spans="1:29" x14ac:dyDescent="0.25">
      <c r="A50" s="131" t="s">
        <v>27</v>
      </c>
      <c r="B50" s="197">
        <f t="shared" ref="B50:AA50" si="15">+B18/$B$65</f>
        <v>1684.5</v>
      </c>
      <c r="C50" s="181">
        <f t="shared" si="15"/>
        <v>1809.8888888888889</v>
      </c>
      <c r="D50" s="182">
        <f t="shared" si="15"/>
        <v>841.22222222222217</v>
      </c>
      <c r="E50" s="183">
        <f t="shared" si="15"/>
        <v>800.05555555555554</v>
      </c>
      <c r="F50" s="180">
        <f t="shared" si="15"/>
        <v>965.16666666666663</v>
      </c>
      <c r="G50" s="184">
        <f t="shared" si="15"/>
        <v>929.33333333333337</v>
      </c>
      <c r="H50" s="182">
        <f t="shared" si="15"/>
        <v>2305.0555555555557</v>
      </c>
      <c r="I50" s="183">
        <f t="shared" si="15"/>
        <v>2435.5555555555557</v>
      </c>
      <c r="J50" s="180">
        <f t="shared" si="15"/>
        <v>399.66666666666669</v>
      </c>
      <c r="K50" s="181">
        <f t="shared" si="15"/>
        <v>355.72222222222223</v>
      </c>
      <c r="L50" s="182">
        <f t="shared" si="15"/>
        <v>1064.6111111111111</v>
      </c>
      <c r="M50" s="180">
        <f t="shared" si="15"/>
        <v>1158.2777777777778</v>
      </c>
      <c r="N50" s="185">
        <f t="shared" si="15"/>
        <v>1962.0555555555557</v>
      </c>
      <c r="O50" s="198">
        <f t="shared" si="15"/>
        <v>1926.1111111111111</v>
      </c>
      <c r="P50" s="180">
        <f t="shared" si="15"/>
        <v>1284.5555555555557</v>
      </c>
      <c r="Q50" s="181">
        <f t="shared" si="15"/>
        <v>982</v>
      </c>
      <c r="R50" s="182">
        <f t="shared" si="15"/>
        <v>1520.5</v>
      </c>
      <c r="S50" s="183">
        <f t="shared" si="15"/>
        <v>1458.8888888888889</v>
      </c>
      <c r="T50" s="180">
        <f t="shared" si="15"/>
        <v>354.16666666666669</v>
      </c>
      <c r="U50" s="184">
        <f t="shared" si="15"/>
        <v>290.72222222222223</v>
      </c>
      <c r="V50" s="182">
        <f t="shared" si="15"/>
        <v>1335.1111111111111</v>
      </c>
      <c r="W50" s="199">
        <f t="shared" si="15"/>
        <v>1712.4444444444443</v>
      </c>
      <c r="X50" s="180">
        <f t="shared" si="15"/>
        <v>1108.7222222222222</v>
      </c>
      <c r="Y50" s="184">
        <f t="shared" si="15"/>
        <v>533.44444444444446</v>
      </c>
      <c r="Z50" s="182">
        <f t="shared" si="15"/>
        <v>2793.1111111111113</v>
      </c>
      <c r="AA50" s="180">
        <f t="shared" si="15"/>
        <v>3088.9444444444443</v>
      </c>
      <c r="AB50" s="164">
        <f t="shared" si="5"/>
        <v>17618.444444444445</v>
      </c>
      <c r="AC50" s="165">
        <f t="shared" si="6"/>
        <v>17481.388888888891</v>
      </c>
    </row>
    <row r="51" spans="1:29" x14ac:dyDescent="0.25">
      <c r="A51" s="139" t="s">
        <v>28</v>
      </c>
      <c r="B51" s="194">
        <f t="shared" ref="B51:AA51" si="16">+B19/$B$65</f>
        <v>1729</v>
      </c>
      <c r="C51" s="188">
        <f t="shared" si="16"/>
        <v>2205.9444444444443</v>
      </c>
      <c r="D51" s="189">
        <f t="shared" si="16"/>
        <v>929.77777777777783</v>
      </c>
      <c r="E51" s="190">
        <f t="shared" si="16"/>
        <v>985.61111111111109</v>
      </c>
      <c r="F51" s="187">
        <f t="shared" si="16"/>
        <v>1002.2777777777778</v>
      </c>
      <c r="G51" s="191">
        <f t="shared" si="16"/>
        <v>1254.8888888888889</v>
      </c>
      <c r="H51" s="189">
        <f t="shared" si="16"/>
        <v>2382.3888888888887</v>
      </c>
      <c r="I51" s="190">
        <f t="shared" si="16"/>
        <v>2953.8333333333335</v>
      </c>
      <c r="J51" s="187">
        <f t="shared" si="16"/>
        <v>517.66666666666663</v>
      </c>
      <c r="K51" s="188">
        <f t="shared" si="16"/>
        <v>312.05555555555554</v>
      </c>
      <c r="L51" s="189">
        <f t="shared" si="16"/>
        <v>1661.5555555555557</v>
      </c>
      <c r="M51" s="187">
        <f t="shared" si="16"/>
        <v>1057.2222222222222</v>
      </c>
      <c r="N51" s="192">
        <f t="shared" si="16"/>
        <v>2609.2777777777778</v>
      </c>
      <c r="O51" s="195">
        <f t="shared" si="16"/>
        <v>1945.7222222222222</v>
      </c>
      <c r="P51" s="187">
        <f t="shared" si="16"/>
        <v>1457.9444444444443</v>
      </c>
      <c r="Q51" s="188">
        <f t="shared" si="16"/>
        <v>1024.1111111111111</v>
      </c>
      <c r="R51" s="189">
        <f t="shared" si="16"/>
        <v>1591</v>
      </c>
      <c r="S51" s="190">
        <f t="shared" si="16"/>
        <v>1750.3888888888889</v>
      </c>
      <c r="T51" s="187">
        <f t="shared" si="16"/>
        <v>532.94444444444446</v>
      </c>
      <c r="U51" s="191">
        <f t="shared" si="16"/>
        <v>238.55555555555554</v>
      </c>
      <c r="V51" s="189">
        <f t="shared" si="16"/>
        <v>1858</v>
      </c>
      <c r="W51" s="196">
        <f t="shared" si="16"/>
        <v>1689.7777777777778</v>
      </c>
      <c r="X51" s="187">
        <f t="shared" si="16"/>
        <v>1379.3333333333333</v>
      </c>
      <c r="Y51" s="191">
        <f t="shared" si="16"/>
        <v>515.38888888888891</v>
      </c>
      <c r="Z51" s="189">
        <f t="shared" si="16"/>
        <v>2978.3333333333335</v>
      </c>
      <c r="AA51" s="187">
        <f t="shared" si="16"/>
        <v>3423.1666666666665</v>
      </c>
      <c r="AB51" s="164">
        <f t="shared" si="5"/>
        <v>20629.5</v>
      </c>
      <c r="AC51" s="165">
        <f t="shared" si="6"/>
        <v>19356.666666666664</v>
      </c>
    </row>
    <row r="52" spans="1:29" x14ac:dyDescent="0.25">
      <c r="A52" s="131" t="s">
        <v>29</v>
      </c>
      <c r="B52" s="197">
        <f t="shared" ref="B52:AA52" si="17">+B20/$B$65</f>
        <v>2055.5555555555557</v>
      </c>
      <c r="C52" s="181">
        <f t="shared" si="17"/>
        <v>2837.9444444444443</v>
      </c>
      <c r="D52" s="182">
        <f t="shared" si="17"/>
        <v>1274.2222222222222</v>
      </c>
      <c r="E52" s="183">
        <f t="shared" si="17"/>
        <v>1256.1111111111111</v>
      </c>
      <c r="F52" s="180">
        <f t="shared" si="17"/>
        <v>1240.1111111111111</v>
      </c>
      <c r="G52" s="184">
        <f t="shared" si="17"/>
        <v>1876.5555555555557</v>
      </c>
      <c r="H52" s="182">
        <f t="shared" si="17"/>
        <v>2595.8888888888887</v>
      </c>
      <c r="I52" s="183">
        <f t="shared" si="17"/>
        <v>3730.2222222222222</v>
      </c>
      <c r="J52" s="180">
        <f t="shared" si="17"/>
        <v>805.94444444444446</v>
      </c>
      <c r="K52" s="181">
        <f t="shared" si="17"/>
        <v>300.66666666666669</v>
      </c>
      <c r="L52" s="182">
        <f t="shared" si="17"/>
        <v>2230.9444444444443</v>
      </c>
      <c r="M52" s="180">
        <f t="shared" si="17"/>
        <v>1044.2777777777778</v>
      </c>
      <c r="N52" s="185">
        <f t="shared" si="17"/>
        <v>3395.5</v>
      </c>
      <c r="O52" s="198">
        <f t="shared" si="17"/>
        <v>2302.7222222222222</v>
      </c>
      <c r="P52" s="180">
        <f t="shared" si="17"/>
        <v>1847.8888888888889</v>
      </c>
      <c r="Q52" s="181">
        <f t="shared" si="17"/>
        <v>1281.8888888888889</v>
      </c>
      <c r="R52" s="182">
        <f t="shared" si="17"/>
        <v>1935.6111111111111</v>
      </c>
      <c r="S52" s="183">
        <f t="shared" si="17"/>
        <v>2372.3333333333335</v>
      </c>
      <c r="T52" s="180">
        <f t="shared" si="17"/>
        <v>1005.7222222222222</v>
      </c>
      <c r="U52" s="184">
        <f t="shared" si="17"/>
        <v>253.88888888888889</v>
      </c>
      <c r="V52" s="182">
        <f t="shared" si="17"/>
        <v>2560.7777777777778</v>
      </c>
      <c r="W52" s="199">
        <f t="shared" si="17"/>
        <v>1950.8888888888889</v>
      </c>
      <c r="X52" s="180">
        <f t="shared" si="17"/>
        <v>1792.2222222222222</v>
      </c>
      <c r="Y52" s="184">
        <f t="shared" si="17"/>
        <v>650.88888888888891</v>
      </c>
      <c r="Z52" s="182">
        <f t="shared" si="17"/>
        <v>3404.8888888888887</v>
      </c>
      <c r="AA52" s="180">
        <f t="shared" si="17"/>
        <v>4147.6111111111113</v>
      </c>
      <c r="AB52" s="164">
        <f t="shared" si="5"/>
        <v>26145.277777777774</v>
      </c>
      <c r="AC52" s="165">
        <f t="shared" si="6"/>
        <v>24006.000000000007</v>
      </c>
    </row>
    <row r="53" spans="1:29" x14ac:dyDescent="0.25">
      <c r="A53" s="139" t="s">
        <v>30</v>
      </c>
      <c r="B53" s="194">
        <f t="shared" ref="B53:AA53" si="18">+B21/$B$65</f>
        <v>2126.6666666666665</v>
      </c>
      <c r="C53" s="188">
        <f t="shared" si="18"/>
        <v>3778.6111111111113</v>
      </c>
      <c r="D53" s="189">
        <f t="shared" si="18"/>
        <v>1504</v>
      </c>
      <c r="E53" s="190">
        <f t="shared" si="18"/>
        <v>1446.0555555555557</v>
      </c>
      <c r="F53" s="187">
        <f t="shared" si="18"/>
        <v>1405.8333333333333</v>
      </c>
      <c r="G53" s="191">
        <f t="shared" si="18"/>
        <v>2491.8888888888887</v>
      </c>
      <c r="H53" s="189">
        <f t="shared" si="18"/>
        <v>2922.4444444444443</v>
      </c>
      <c r="I53" s="190">
        <f t="shared" si="18"/>
        <v>4578.4444444444443</v>
      </c>
      <c r="J53" s="187">
        <f t="shared" si="18"/>
        <v>1001.2777777777778</v>
      </c>
      <c r="K53" s="188">
        <f t="shared" si="18"/>
        <v>329.16666666666669</v>
      </c>
      <c r="L53" s="189">
        <f t="shared" si="18"/>
        <v>2864.8333333333335</v>
      </c>
      <c r="M53" s="187">
        <f t="shared" si="18"/>
        <v>1074.8333333333333</v>
      </c>
      <c r="N53" s="192">
        <f t="shared" si="18"/>
        <v>3910.3888888888887</v>
      </c>
      <c r="O53" s="195">
        <f t="shared" si="18"/>
        <v>2654.2777777777783</v>
      </c>
      <c r="P53" s="187">
        <f t="shared" si="18"/>
        <v>2098.0555555555557</v>
      </c>
      <c r="Q53" s="188">
        <f t="shared" si="18"/>
        <v>1667.6111111111111</v>
      </c>
      <c r="R53" s="189">
        <f t="shared" si="18"/>
        <v>2203.5555555555557</v>
      </c>
      <c r="S53" s="190">
        <f t="shared" si="18"/>
        <v>2795.833333333333</v>
      </c>
      <c r="T53" s="187">
        <f t="shared" si="18"/>
        <v>1208.1666666666667</v>
      </c>
      <c r="U53" s="191">
        <f t="shared" si="18"/>
        <v>312.38888888888891</v>
      </c>
      <c r="V53" s="189">
        <f t="shared" si="18"/>
        <v>3128.8333333333335</v>
      </c>
      <c r="W53" s="196">
        <f t="shared" si="18"/>
        <v>2169.4444444444443</v>
      </c>
      <c r="X53" s="187">
        <f t="shared" si="18"/>
        <v>2287.8333333333335</v>
      </c>
      <c r="Y53" s="191">
        <f t="shared" si="18"/>
        <v>799.1111111111112</v>
      </c>
      <c r="Z53" s="189">
        <f t="shared" si="18"/>
        <v>3780.8333333333335</v>
      </c>
      <c r="AA53" s="187">
        <f t="shared" si="18"/>
        <v>5012.4444444444443</v>
      </c>
      <c r="AB53" s="164">
        <f t="shared" si="5"/>
        <v>30442.722222222219</v>
      </c>
      <c r="AC53" s="165">
        <f t="shared" si="6"/>
        <v>29110.111111111109</v>
      </c>
    </row>
    <row r="54" spans="1:29" x14ac:dyDescent="0.25">
      <c r="A54" s="131" t="s">
        <v>31</v>
      </c>
      <c r="B54" s="197">
        <f t="shared" ref="B54:AA54" si="19">+B22/$B$65</f>
        <v>2170.4444444444443</v>
      </c>
      <c r="C54" s="181">
        <f t="shared" si="19"/>
        <v>3858.6111111111113</v>
      </c>
      <c r="D54" s="182">
        <f t="shared" si="19"/>
        <v>1234.3333333333333</v>
      </c>
      <c r="E54" s="183">
        <f t="shared" si="19"/>
        <v>1524.8888888888889</v>
      </c>
      <c r="F54" s="180">
        <f t="shared" si="19"/>
        <v>1126.0555555555557</v>
      </c>
      <c r="G54" s="184">
        <f t="shared" si="19"/>
        <v>2456.6111111111113</v>
      </c>
      <c r="H54" s="182">
        <f t="shared" si="19"/>
        <v>2901.1111111111113</v>
      </c>
      <c r="I54" s="183">
        <f t="shared" si="19"/>
        <v>4929.5555555555557</v>
      </c>
      <c r="J54" s="180">
        <f t="shared" si="19"/>
        <v>799.16666666666663</v>
      </c>
      <c r="K54" s="181">
        <f t="shared" si="19"/>
        <v>295.72222222222223</v>
      </c>
      <c r="L54" s="182">
        <f t="shared" si="19"/>
        <v>2888.7222222222222</v>
      </c>
      <c r="M54" s="180">
        <f t="shared" si="19"/>
        <v>962.16666666666663</v>
      </c>
      <c r="N54" s="185">
        <f t="shared" si="19"/>
        <v>4036.4444444444443</v>
      </c>
      <c r="O54" s="198">
        <f t="shared" si="19"/>
        <v>2660.1666666666665</v>
      </c>
      <c r="P54" s="180">
        <f t="shared" si="19"/>
        <v>2013.0555555555557</v>
      </c>
      <c r="Q54" s="181">
        <f t="shared" si="19"/>
        <v>1966.3333333333333</v>
      </c>
      <c r="R54" s="182">
        <f t="shared" si="19"/>
        <v>2212.2777777777778</v>
      </c>
      <c r="S54" s="183">
        <f t="shared" si="19"/>
        <v>2948.5555555555561</v>
      </c>
      <c r="T54" s="180">
        <f t="shared" si="19"/>
        <v>1118.8333333333333</v>
      </c>
      <c r="U54" s="184">
        <f t="shared" si="19"/>
        <v>301.05555555555554</v>
      </c>
      <c r="V54" s="182">
        <f t="shared" si="19"/>
        <v>3424.3888888888887</v>
      </c>
      <c r="W54" s="199">
        <f t="shared" si="19"/>
        <v>2198.8333333333335</v>
      </c>
      <c r="X54" s="180">
        <f t="shared" si="19"/>
        <v>2209.8888888888887</v>
      </c>
      <c r="Y54" s="184">
        <f t="shared" si="19"/>
        <v>836.44444444444446</v>
      </c>
      <c r="Z54" s="182">
        <f t="shared" si="19"/>
        <v>3645.6111111111113</v>
      </c>
      <c r="AA54" s="180">
        <f t="shared" si="19"/>
        <v>5168.3888888888887</v>
      </c>
      <c r="AB54" s="164">
        <f t="shared" si="5"/>
        <v>29780.333333333328</v>
      </c>
      <c r="AC54" s="165">
        <f t="shared" si="6"/>
        <v>30107.333333333328</v>
      </c>
    </row>
    <row r="55" spans="1:29" x14ac:dyDescent="0.25">
      <c r="A55" s="139" t="s">
        <v>32</v>
      </c>
      <c r="B55" s="194">
        <f t="shared" ref="B55:AA55" si="20">+B23/$B$65</f>
        <v>2324.4444444444443</v>
      </c>
      <c r="C55" s="188">
        <f t="shared" si="20"/>
        <v>3453.2222222222222</v>
      </c>
      <c r="D55" s="189">
        <f t="shared" si="20"/>
        <v>971.5</v>
      </c>
      <c r="E55" s="190">
        <f t="shared" si="20"/>
        <v>1511.5555555555557</v>
      </c>
      <c r="F55" s="187">
        <f t="shared" si="20"/>
        <v>943.33333333333337</v>
      </c>
      <c r="G55" s="191">
        <f t="shared" si="20"/>
        <v>2266.6666666666665</v>
      </c>
      <c r="H55" s="189">
        <f t="shared" si="20"/>
        <v>2658.3333333333335</v>
      </c>
      <c r="I55" s="190">
        <f t="shared" si="20"/>
        <v>4543.8888888888887</v>
      </c>
      <c r="J55" s="187">
        <f t="shared" si="20"/>
        <v>569.11111111111109</v>
      </c>
      <c r="K55" s="188">
        <f t="shared" si="20"/>
        <v>232.05555555555554</v>
      </c>
      <c r="L55" s="189">
        <f t="shared" si="20"/>
        <v>2364.8333333333335</v>
      </c>
      <c r="M55" s="187">
        <f t="shared" si="20"/>
        <v>962.44444444444446</v>
      </c>
      <c r="N55" s="192">
        <f t="shared" si="20"/>
        <v>3467.1111111111113</v>
      </c>
      <c r="O55" s="195">
        <f t="shared" si="20"/>
        <v>2507.3333333333335</v>
      </c>
      <c r="P55" s="187">
        <f t="shared" si="20"/>
        <v>1450.9444444444443</v>
      </c>
      <c r="Q55" s="188">
        <f t="shared" si="20"/>
        <v>1838.9444444444443</v>
      </c>
      <c r="R55" s="189">
        <f t="shared" si="20"/>
        <v>1820.1111111111111</v>
      </c>
      <c r="S55" s="190">
        <f t="shared" si="20"/>
        <v>2581.1666666666665</v>
      </c>
      <c r="T55" s="187">
        <f t="shared" si="20"/>
        <v>768.66666666666663</v>
      </c>
      <c r="U55" s="191">
        <f t="shared" si="20"/>
        <v>270.77777777777777</v>
      </c>
      <c r="V55" s="189">
        <f t="shared" si="20"/>
        <v>3178.6111111111113</v>
      </c>
      <c r="W55" s="196">
        <f t="shared" si="20"/>
        <v>1886.5</v>
      </c>
      <c r="X55" s="187">
        <f t="shared" si="20"/>
        <v>1672.6666666666667</v>
      </c>
      <c r="Y55" s="191">
        <f t="shared" si="20"/>
        <v>713.16666666666663</v>
      </c>
      <c r="Z55" s="189">
        <f t="shared" si="20"/>
        <v>3309</v>
      </c>
      <c r="AA55" s="187">
        <f t="shared" si="20"/>
        <v>4496.6111111111113</v>
      </c>
      <c r="AB55" s="164">
        <f t="shared" si="5"/>
        <v>25498.666666666668</v>
      </c>
      <c r="AC55" s="165">
        <f t="shared" si="6"/>
        <v>27264.333333333336</v>
      </c>
    </row>
    <row r="56" spans="1:29" x14ac:dyDescent="0.25">
      <c r="A56" s="131" t="s">
        <v>33</v>
      </c>
      <c r="B56" s="197">
        <f t="shared" ref="B56:AA56" si="21">+B24/$B$65</f>
        <v>2227</v>
      </c>
      <c r="C56" s="181">
        <f t="shared" si="21"/>
        <v>2643.4444444444443</v>
      </c>
      <c r="D56" s="182">
        <f t="shared" si="21"/>
        <v>828.5</v>
      </c>
      <c r="E56" s="183">
        <f t="shared" si="21"/>
        <v>1278.7777777777778</v>
      </c>
      <c r="F56" s="180">
        <f t="shared" si="21"/>
        <v>864.05555555555554</v>
      </c>
      <c r="G56" s="184">
        <f t="shared" si="21"/>
        <v>1752.1111111111111</v>
      </c>
      <c r="H56" s="182">
        <f t="shared" si="21"/>
        <v>2492.8333333333335</v>
      </c>
      <c r="I56" s="183">
        <f t="shared" si="21"/>
        <v>3578.6111111111113</v>
      </c>
      <c r="J56" s="180">
        <f t="shared" si="21"/>
        <v>475.55555555555554</v>
      </c>
      <c r="K56" s="181">
        <f t="shared" si="21"/>
        <v>172.16666666666666</v>
      </c>
      <c r="L56" s="182">
        <f t="shared" si="21"/>
        <v>1787.1666666666667</v>
      </c>
      <c r="M56" s="180">
        <f t="shared" si="21"/>
        <v>1001.0555555555555</v>
      </c>
      <c r="N56" s="185">
        <f t="shared" si="21"/>
        <v>2758.0555555555557</v>
      </c>
      <c r="O56" s="198">
        <f t="shared" si="21"/>
        <v>2375.1666666666665</v>
      </c>
      <c r="P56" s="180">
        <f t="shared" si="21"/>
        <v>1070.4444444444443</v>
      </c>
      <c r="Q56" s="181">
        <f t="shared" si="21"/>
        <v>1653.6666666666667</v>
      </c>
      <c r="R56" s="182">
        <f t="shared" si="21"/>
        <v>1521.1111111111111</v>
      </c>
      <c r="S56" s="183">
        <f t="shared" si="21"/>
        <v>2127.6666666666665</v>
      </c>
      <c r="T56" s="180">
        <f t="shared" si="21"/>
        <v>463.83333333333331</v>
      </c>
      <c r="U56" s="184">
        <f t="shared" si="21"/>
        <v>302.05555555555554</v>
      </c>
      <c r="V56" s="182">
        <f t="shared" si="21"/>
        <v>2726.9444444444443</v>
      </c>
      <c r="W56" s="199">
        <f t="shared" si="21"/>
        <v>1756.5</v>
      </c>
      <c r="X56" s="180">
        <f t="shared" si="21"/>
        <v>1120.0555555555557</v>
      </c>
      <c r="Y56" s="184">
        <f t="shared" si="21"/>
        <v>690.11111111111109</v>
      </c>
      <c r="Z56" s="182">
        <f t="shared" si="21"/>
        <v>2854.6666666666665</v>
      </c>
      <c r="AA56" s="180">
        <f t="shared" si="21"/>
        <v>3467.5</v>
      </c>
      <c r="AB56" s="164">
        <f t="shared" si="5"/>
        <v>21190.222222222226</v>
      </c>
      <c r="AC56" s="165">
        <f t="shared" si="6"/>
        <v>22798.833333333328</v>
      </c>
    </row>
    <row r="57" spans="1:29" x14ac:dyDescent="0.25">
      <c r="A57" s="139" t="s">
        <v>34</v>
      </c>
      <c r="B57" s="194">
        <f t="shared" ref="B57:AA57" si="22">+B25/$B$65</f>
        <v>964.72222222222217</v>
      </c>
      <c r="C57" s="188">
        <f t="shared" si="22"/>
        <v>1865.0555555555557</v>
      </c>
      <c r="D57" s="189">
        <f t="shared" si="22"/>
        <v>419.27777777777777</v>
      </c>
      <c r="E57" s="190">
        <f t="shared" si="22"/>
        <v>1096.1666666666667</v>
      </c>
      <c r="F57" s="187">
        <f t="shared" si="22"/>
        <v>411.33333333333331</v>
      </c>
      <c r="G57" s="191">
        <f t="shared" si="22"/>
        <v>1486</v>
      </c>
      <c r="H57" s="189">
        <f t="shared" si="22"/>
        <v>1472.8888888888889</v>
      </c>
      <c r="I57" s="190">
        <f t="shared" si="22"/>
        <v>2683.7222222222222</v>
      </c>
      <c r="J57" s="187">
        <f t="shared" si="22"/>
        <v>398.16666666666669</v>
      </c>
      <c r="K57" s="188">
        <f t="shared" si="22"/>
        <v>119.61111111111111</v>
      </c>
      <c r="L57" s="189">
        <f t="shared" si="22"/>
        <v>1343.4444444444443</v>
      </c>
      <c r="M57" s="187">
        <f t="shared" si="22"/>
        <v>775.94444444444446</v>
      </c>
      <c r="N57" s="192">
        <f t="shared" si="22"/>
        <v>2270.9444444444443</v>
      </c>
      <c r="O57" s="195">
        <f t="shared" si="22"/>
        <v>1951.4444444444443</v>
      </c>
      <c r="P57" s="187">
        <f t="shared" si="22"/>
        <v>725.22222222222217</v>
      </c>
      <c r="Q57" s="188">
        <f t="shared" si="22"/>
        <v>1385.4444444444443</v>
      </c>
      <c r="R57" s="189">
        <f t="shared" si="22"/>
        <v>1114.6666666666667</v>
      </c>
      <c r="S57" s="190">
        <f t="shared" si="22"/>
        <v>1750</v>
      </c>
      <c r="T57" s="187">
        <f t="shared" si="22"/>
        <v>310.11111111111109</v>
      </c>
      <c r="U57" s="191">
        <f t="shared" si="22"/>
        <v>262</v>
      </c>
      <c r="V57" s="189">
        <f t="shared" si="22"/>
        <v>2329.4444444444443</v>
      </c>
      <c r="W57" s="196">
        <f t="shared" si="22"/>
        <v>1317.2222222222222</v>
      </c>
      <c r="X57" s="187">
        <f t="shared" si="22"/>
        <v>803.27777777777783</v>
      </c>
      <c r="Y57" s="191">
        <f t="shared" si="22"/>
        <v>583.16666666666663</v>
      </c>
      <c r="Z57" s="189">
        <f t="shared" si="22"/>
        <v>2216.8888888888887</v>
      </c>
      <c r="AA57" s="187">
        <f t="shared" si="22"/>
        <v>2768.5</v>
      </c>
      <c r="AB57" s="164">
        <f t="shared" si="5"/>
        <v>14780.388888888889</v>
      </c>
      <c r="AC57" s="165">
        <f t="shared" si="6"/>
        <v>18044.277777777781</v>
      </c>
    </row>
    <row r="58" spans="1:29" x14ac:dyDescent="0.25">
      <c r="A58" s="131" t="s">
        <v>35</v>
      </c>
      <c r="B58" s="197">
        <f t="shared" ref="B58:AA58" si="23">+B26/$B$65</f>
        <v>59.777777777777779</v>
      </c>
      <c r="C58" s="181">
        <f t="shared" si="23"/>
        <v>1055.6111111111111</v>
      </c>
      <c r="D58" s="182">
        <f t="shared" si="23"/>
        <v>28.5</v>
      </c>
      <c r="E58" s="183">
        <f t="shared" si="23"/>
        <v>636.27777777777783</v>
      </c>
      <c r="F58" s="180">
        <f t="shared" si="23"/>
        <v>39.333333333333336</v>
      </c>
      <c r="G58" s="184">
        <f t="shared" si="23"/>
        <v>877.5</v>
      </c>
      <c r="H58" s="182">
        <f t="shared" si="23"/>
        <v>189.61111111111111</v>
      </c>
      <c r="I58" s="183">
        <f t="shared" si="23"/>
        <v>1232.8888888888889</v>
      </c>
      <c r="J58" s="180">
        <f t="shared" si="23"/>
        <v>114.5</v>
      </c>
      <c r="K58" s="181">
        <f t="shared" si="23"/>
        <v>44.388888888888886</v>
      </c>
      <c r="L58" s="182">
        <f t="shared" si="23"/>
        <v>758.83333333333337</v>
      </c>
      <c r="M58" s="180">
        <f t="shared" si="23"/>
        <v>175.05555555555554</v>
      </c>
      <c r="N58" s="185">
        <f t="shared" si="23"/>
        <v>643.16666666666663</v>
      </c>
      <c r="O58" s="198">
        <f t="shared" si="23"/>
        <v>426.38888888888891</v>
      </c>
      <c r="P58" s="180">
        <f t="shared" si="23"/>
        <v>214.83333333333334</v>
      </c>
      <c r="Q58" s="181">
        <f t="shared" si="23"/>
        <v>296.83333333333331</v>
      </c>
      <c r="R58" s="182">
        <f t="shared" si="23"/>
        <v>222.88888888888889</v>
      </c>
      <c r="S58" s="183">
        <f t="shared" si="23"/>
        <v>278.44444444444446</v>
      </c>
      <c r="T58" s="180">
        <f t="shared" si="23"/>
        <v>61.111111111111114</v>
      </c>
      <c r="U58" s="184">
        <f t="shared" si="23"/>
        <v>22.666666666666668</v>
      </c>
      <c r="V58" s="182">
        <f t="shared" si="23"/>
        <v>529.16666666666663</v>
      </c>
      <c r="W58" s="199">
        <f t="shared" si="23"/>
        <v>121.94444444444444</v>
      </c>
      <c r="X58" s="180">
        <f t="shared" si="23"/>
        <v>114.5</v>
      </c>
      <c r="Y58" s="184">
        <f t="shared" si="23"/>
        <v>57.777777777777779</v>
      </c>
      <c r="Z58" s="182">
        <f t="shared" si="23"/>
        <v>195.22222222222223</v>
      </c>
      <c r="AA58" s="180">
        <f t="shared" si="23"/>
        <v>299.5</v>
      </c>
      <c r="AB58" s="164">
        <f t="shared" si="5"/>
        <v>3171.4444444444443</v>
      </c>
      <c r="AC58" s="165">
        <f t="shared" si="6"/>
        <v>5525.2777777777765</v>
      </c>
    </row>
    <row r="59" spans="1:29" x14ac:dyDescent="0.25">
      <c r="A59" s="139" t="s">
        <v>36</v>
      </c>
      <c r="B59" s="194">
        <f t="shared" ref="B59:AA59" si="24">+B27/$B$65</f>
        <v>0</v>
      </c>
      <c r="C59" s="188">
        <f t="shared" si="24"/>
        <v>65.277777777777771</v>
      </c>
      <c r="D59" s="189">
        <f t="shared" si="24"/>
        <v>0.3888888888888889</v>
      </c>
      <c r="E59" s="190">
        <f t="shared" si="24"/>
        <v>36.777777777777779</v>
      </c>
      <c r="F59" s="187">
        <f t="shared" si="24"/>
        <v>0.88888888888888884</v>
      </c>
      <c r="G59" s="191">
        <f t="shared" si="24"/>
        <v>55.888888888888886</v>
      </c>
      <c r="H59" s="189">
        <f t="shared" si="24"/>
        <v>10.555555555555555</v>
      </c>
      <c r="I59" s="190">
        <f t="shared" si="24"/>
        <v>71.888888888888886</v>
      </c>
      <c r="J59" s="187">
        <f t="shared" si="24"/>
        <v>4.833333333333333</v>
      </c>
      <c r="K59" s="191">
        <f t="shared" si="24"/>
        <v>2.3888888888888888</v>
      </c>
      <c r="L59" s="189">
        <f t="shared" si="24"/>
        <v>44.277777777777779</v>
      </c>
      <c r="M59" s="187">
        <f t="shared" si="24"/>
        <v>8.7222222222222214</v>
      </c>
      <c r="N59" s="192">
        <f t="shared" si="24"/>
        <v>29.722222222222221</v>
      </c>
      <c r="O59" s="195">
        <f t="shared" si="24"/>
        <v>19.277777777777779</v>
      </c>
      <c r="P59" s="187">
        <f t="shared" si="24"/>
        <v>11.388888888888889</v>
      </c>
      <c r="Q59" s="191">
        <f t="shared" si="24"/>
        <v>14.888888888888889</v>
      </c>
      <c r="R59" s="189">
        <f t="shared" si="24"/>
        <v>12.111111111111111</v>
      </c>
      <c r="S59" s="190">
        <f t="shared" si="24"/>
        <v>12.888888888888889</v>
      </c>
      <c r="T59" s="187">
        <f t="shared" si="24"/>
        <v>3.1666666666666665</v>
      </c>
      <c r="U59" s="191">
        <f t="shared" si="24"/>
        <v>1.5</v>
      </c>
      <c r="V59" s="189">
        <f t="shared" si="24"/>
        <v>28.444444444444443</v>
      </c>
      <c r="W59" s="190">
        <f t="shared" si="24"/>
        <v>2.2222222222222223</v>
      </c>
      <c r="X59" s="187">
        <f t="shared" si="24"/>
        <v>4.666666666666667</v>
      </c>
      <c r="Y59" s="191">
        <f t="shared" si="24"/>
        <v>2.1666666666666665</v>
      </c>
      <c r="Z59" s="189">
        <f t="shared" si="24"/>
        <v>4.4444444444444446</v>
      </c>
      <c r="AA59" s="187">
        <f t="shared" si="24"/>
        <v>12.444444444444445</v>
      </c>
      <c r="AB59" s="164">
        <f t="shared" si="5"/>
        <v>154.88888888888889</v>
      </c>
      <c r="AC59" s="165">
        <f t="shared" si="6"/>
        <v>306.33333333333343</v>
      </c>
    </row>
    <row r="60" spans="1:29" x14ac:dyDescent="0.25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 x14ac:dyDescent="0.25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8" thickBot="1" x14ac:dyDescent="0.3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4" thickTop="1" thickBot="1" x14ac:dyDescent="0.3">
      <c r="A63" s="9" t="s">
        <v>47</v>
      </c>
      <c r="B63" s="14">
        <f t="shared" ref="B63:AA63" si="27">SUM(B39:B62)</f>
        <v>37939.222222222226</v>
      </c>
      <c r="C63" s="1">
        <f t="shared" si="27"/>
        <v>36672.777777777774</v>
      </c>
      <c r="D63" s="42">
        <f t="shared" si="27"/>
        <v>20119.722222222223</v>
      </c>
      <c r="E63" s="258">
        <f t="shared" si="27"/>
        <v>18418.166666666668</v>
      </c>
      <c r="F63" s="14">
        <f t="shared" si="27"/>
        <v>23253.166666666657</v>
      </c>
      <c r="G63" s="1">
        <f t="shared" si="27"/>
        <v>23055.833333333336</v>
      </c>
      <c r="H63" s="42">
        <f t="shared" si="27"/>
        <v>44603.166666666664</v>
      </c>
      <c r="I63" s="258">
        <f t="shared" si="27"/>
        <v>49035.222222222219</v>
      </c>
      <c r="J63" s="14">
        <f t="shared" si="27"/>
        <v>7366.6666666666661</v>
      </c>
      <c r="K63" s="1">
        <f t="shared" si="27"/>
        <v>7571.5555555555566</v>
      </c>
      <c r="L63" s="42">
        <f t="shared" si="27"/>
        <v>24229.055555555555</v>
      </c>
      <c r="M63" s="258">
        <f t="shared" si="27"/>
        <v>26319.833333333332</v>
      </c>
      <c r="N63" s="14">
        <f t="shared" si="27"/>
        <v>43971.999999999993</v>
      </c>
      <c r="O63" s="1">
        <f t="shared" si="27"/>
        <v>43537</v>
      </c>
      <c r="P63" s="42">
        <f t="shared" si="27"/>
        <v>24725.666666666672</v>
      </c>
      <c r="Q63" s="258">
        <f t="shared" si="27"/>
        <v>23285.500000000004</v>
      </c>
      <c r="R63" s="14">
        <f t="shared" si="27"/>
        <v>32088.388888888883</v>
      </c>
      <c r="S63" s="1">
        <f t="shared" si="27"/>
        <v>31363.722222222226</v>
      </c>
      <c r="T63" s="42">
        <f t="shared" si="27"/>
        <v>8270.2777777777774</v>
      </c>
      <c r="U63" s="258">
        <f t="shared" si="27"/>
        <v>8334.2222222222208</v>
      </c>
      <c r="V63" s="14">
        <f t="shared" si="27"/>
        <v>30382.444444444449</v>
      </c>
      <c r="W63" s="1">
        <f t="shared" si="27"/>
        <v>36644.055555555555</v>
      </c>
      <c r="X63" s="42">
        <f t="shared" si="27"/>
        <v>24048.277777777785</v>
      </c>
      <c r="Y63" s="258">
        <f t="shared" si="27"/>
        <v>13655.833333333332</v>
      </c>
      <c r="Z63" s="14">
        <f t="shared" si="27"/>
        <v>53999.055555555555</v>
      </c>
      <c r="AA63" s="1">
        <f t="shared" si="27"/>
        <v>56103.055555555562</v>
      </c>
      <c r="AB63" s="42">
        <f>AB31/B65</f>
        <v>374997.11111111112</v>
      </c>
      <c r="AC63" s="1">
        <f>SUM(AC39:AC62)</f>
        <v>373996.77777777758</v>
      </c>
    </row>
    <row r="64" spans="1:29" ht="15.6" thickTop="1" x14ac:dyDescent="0.25">
      <c r="A64" s="8"/>
      <c r="AB64" s="175" t="str">
        <f>IF(AB63='Daily Total'!D45,"Correct","Wrong")</f>
        <v>Wrong</v>
      </c>
      <c r="AC64" s="175" t="str">
        <f>IF(AC63='Daily Total'!E45,"Correct","Wrong")</f>
        <v>Wrong</v>
      </c>
    </row>
    <row r="65" spans="1:30" x14ac:dyDescent="0.25">
      <c r="A65" t="s">
        <v>82</v>
      </c>
      <c r="B65">
        <f>COUNTIF('Daily Total'!$G$7:$G$37,1)</f>
        <v>18</v>
      </c>
    </row>
    <row r="67" spans="1:30" s="8" customFormat="1" x14ac:dyDescent="0.25">
      <c r="A67" s="43" t="s">
        <v>52</v>
      </c>
      <c r="B67" s="18"/>
      <c r="C67" s="18"/>
      <c r="AB67" s="43"/>
      <c r="AC67" s="43"/>
    </row>
    <row r="68" spans="1:30" s="8" customFormat="1" ht="13.8" thickBot="1" x14ac:dyDescent="0.3">
      <c r="A68" s="43"/>
      <c r="B68" s="18"/>
      <c r="C68" s="18"/>
      <c r="AB68" s="43"/>
      <c r="AC68" s="43"/>
    </row>
    <row r="69" spans="1:30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8" thickTop="1" x14ac:dyDescent="0.25">
      <c r="A71" s="226" t="s">
        <v>16</v>
      </c>
      <c r="B71" s="227">
        <f>B7/B31</f>
        <v>0</v>
      </c>
      <c r="C71" s="228">
        <f t="shared" ref="C71:AC71" si="28">C7/C31</f>
        <v>0</v>
      </c>
      <c r="D71" s="229">
        <f t="shared" si="28"/>
        <v>0</v>
      </c>
      <c r="E71" s="230">
        <f t="shared" si="28"/>
        <v>0</v>
      </c>
      <c r="F71" s="227">
        <f t="shared" si="28"/>
        <v>0</v>
      </c>
      <c r="G71" s="228">
        <f t="shared" si="28"/>
        <v>0</v>
      </c>
      <c r="H71" s="229">
        <f t="shared" si="28"/>
        <v>0</v>
      </c>
      <c r="I71" s="230">
        <f t="shared" si="28"/>
        <v>0</v>
      </c>
      <c r="J71" s="227">
        <f t="shared" si="28"/>
        <v>0</v>
      </c>
      <c r="K71" s="228">
        <f t="shared" si="28"/>
        <v>0</v>
      </c>
      <c r="L71" s="229">
        <f t="shared" si="28"/>
        <v>0</v>
      </c>
      <c r="M71" s="227">
        <f t="shared" si="28"/>
        <v>0</v>
      </c>
      <c r="N71" s="231">
        <f t="shared" si="28"/>
        <v>0</v>
      </c>
      <c r="O71" s="232">
        <f t="shared" si="28"/>
        <v>0</v>
      </c>
      <c r="P71" s="227">
        <f t="shared" si="28"/>
        <v>0</v>
      </c>
      <c r="Q71" s="228">
        <f t="shared" si="28"/>
        <v>0</v>
      </c>
      <c r="R71" s="229">
        <f t="shared" si="28"/>
        <v>0</v>
      </c>
      <c r="S71" s="230">
        <f t="shared" si="28"/>
        <v>0</v>
      </c>
      <c r="T71" s="227">
        <f t="shared" si="28"/>
        <v>0</v>
      </c>
      <c r="U71" s="228">
        <f t="shared" si="28"/>
        <v>0</v>
      </c>
      <c r="V71" s="229">
        <f t="shared" si="28"/>
        <v>0</v>
      </c>
      <c r="W71" s="230">
        <f t="shared" si="28"/>
        <v>0</v>
      </c>
      <c r="X71" s="227">
        <f t="shared" si="28"/>
        <v>0</v>
      </c>
      <c r="Y71" s="228">
        <f t="shared" si="28"/>
        <v>0</v>
      </c>
      <c r="Z71" s="229">
        <f t="shared" si="28"/>
        <v>0</v>
      </c>
      <c r="AA71" s="227">
        <f t="shared" si="28"/>
        <v>0</v>
      </c>
      <c r="AB71" s="233">
        <f t="shared" si="28"/>
        <v>0</v>
      </c>
      <c r="AC71" s="234">
        <f t="shared" si="28"/>
        <v>0</v>
      </c>
      <c r="AD71" s="18"/>
    </row>
    <row r="72" spans="1:30" s="8" customFormat="1" x14ac:dyDescent="0.25">
      <c r="A72" s="235" t="s">
        <v>17</v>
      </c>
      <c r="B72" s="236">
        <f>B8/B31</f>
        <v>1.2022152389933607E-2</v>
      </c>
      <c r="C72" s="237">
        <f t="shared" ref="C72:AC72" si="29">C8/C31</f>
        <v>0</v>
      </c>
      <c r="D72" s="238">
        <f t="shared" si="29"/>
        <v>1.8928359404122543E-2</v>
      </c>
      <c r="E72" s="239">
        <f t="shared" si="29"/>
        <v>1.0858844076048105E-4</v>
      </c>
      <c r="F72" s="236">
        <f t="shared" si="29"/>
        <v>2.1330428113733615E-2</v>
      </c>
      <c r="G72" s="237">
        <f t="shared" si="29"/>
        <v>2.2891290466379923E-4</v>
      </c>
      <c r="H72" s="238">
        <f t="shared" si="29"/>
        <v>1.0752848888407275E-2</v>
      </c>
      <c r="I72" s="239">
        <f t="shared" si="29"/>
        <v>7.2736830894798974E-4</v>
      </c>
      <c r="J72" s="236">
        <f t="shared" si="29"/>
        <v>2.066365007541478E-3</v>
      </c>
      <c r="K72" s="237">
        <f t="shared" si="29"/>
        <v>3.3458558347029821E-3</v>
      </c>
      <c r="L72" s="238">
        <f t="shared" si="29"/>
        <v>1.7426276532079253E-3</v>
      </c>
      <c r="M72" s="236">
        <f t="shared" si="29"/>
        <v>4.1772469852688196E-3</v>
      </c>
      <c r="N72" s="240">
        <f t="shared" si="29"/>
        <v>5.043613612703033E-3</v>
      </c>
      <c r="O72" s="241">
        <f t="shared" si="29"/>
        <v>4.1127214910433784E-3</v>
      </c>
      <c r="P72" s="236">
        <f t="shared" si="29"/>
        <v>3.4107607479407363E-3</v>
      </c>
      <c r="Q72" s="237">
        <f t="shared" si="29"/>
        <v>3.1779433553069509E-3</v>
      </c>
      <c r="R72" s="238">
        <f t="shared" si="29"/>
        <v>1.9737149643952209E-3</v>
      </c>
      <c r="S72" s="239">
        <f t="shared" si="29"/>
        <v>3.7817931899381276E-3</v>
      </c>
      <c r="T72" s="236">
        <f t="shared" si="29"/>
        <v>1.6121989722231553E-4</v>
      </c>
      <c r="U72" s="237">
        <f t="shared" si="29"/>
        <v>5.4460857508532422E-3</v>
      </c>
      <c r="V72" s="238">
        <f t="shared" si="29"/>
        <v>5.6136219015367062E-4</v>
      </c>
      <c r="W72" s="239">
        <f t="shared" si="29"/>
        <v>2.5697665075281274E-3</v>
      </c>
      <c r="X72" s="236">
        <f t="shared" si="29"/>
        <v>1.3398972899422227E-4</v>
      </c>
      <c r="Y72" s="237">
        <f t="shared" si="29"/>
        <v>2.9047415634344299E-3</v>
      </c>
      <c r="Z72" s="238">
        <f t="shared" si="29"/>
        <v>2.6955203949040259E-4</v>
      </c>
      <c r="AA72" s="236">
        <f t="shared" si="29"/>
        <v>1.1724455491134865E-3</v>
      </c>
      <c r="AB72" s="242">
        <f t="shared" si="29"/>
        <v>6.0683430450130874E-3</v>
      </c>
      <c r="AC72" s="243">
        <f t="shared" si="29"/>
        <v>2.1253896721035326E-3</v>
      </c>
      <c r="AD72" s="18"/>
    </row>
    <row r="73" spans="1:30" s="8" customFormat="1" x14ac:dyDescent="0.25">
      <c r="A73" s="244" t="s">
        <v>18</v>
      </c>
      <c r="B73" s="245">
        <f>B9/B31</f>
        <v>4.921175095840423E-2</v>
      </c>
      <c r="C73" s="246">
        <f t="shared" ref="C73:AC73" si="30">C9/C31</f>
        <v>1.394010089227553E-2</v>
      </c>
      <c r="D73" s="247">
        <f t="shared" si="30"/>
        <v>6.2442876668829646E-2</v>
      </c>
      <c r="E73" s="248">
        <f t="shared" si="30"/>
        <v>1.9208088632298424E-2</v>
      </c>
      <c r="F73" s="245">
        <f t="shared" si="30"/>
        <v>7.4391301543158997E-2</v>
      </c>
      <c r="G73" s="246">
        <f t="shared" si="30"/>
        <v>1.7151600583125506E-2</v>
      </c>
      <c r="H73" s="247">
        <f t="shared" si="30"/>
        <v>4.4498584430353101E-2</v>
      </c>
      <c r="I73" s="248">
        <f t="shared" si="30"/>
        <v>1.5451478189147484E-2</v>
      </c>
      <c r="J73" s="245">
        <f t="shared" si="30"/>
        <v>1.2330316742081448E-2</v>
      </c>
      <c r="K73" s="246">
        <f t="shared" si="30"/>
        <v>3.8814862643813099E-2</v>
      </c>
      <c r="L73" s="247">
        <f t="shared" si="30"/>
        <v>1.8141671042343557E-2</v>
      </c>
      <c r="M73" s="245">
        <f t="shared" si="30"/>
        <v>4.5517005553479949E-2</v>
      </c>
      <c r="N73" s="249">
        <f t="shared" si="30"/>
        <v>3.4168208051588385E-2</v>
      </c>
      <c r="O73" s="250">
        <f t="shared" si="30"/>
        <v>3.9033210576954976E-2</v>
      </c>
      <c r="P73" s="245">
        <f t="shared" si="30"/>
        <v>3.449182361109239E-2</v>
      </c>
      <c r="Q73" s="246">
        <f t="shared" si="30"/>
        <v>3.554429437489711E-2</v>
      </c>
      <c r="R73" s="247">
        <f t="shared" si="30"/>
        <v>3.9548746431298271E-2</v>
      </c>
      <c r="S73" s="248">
        <f t="shared" si="30"/>
        <v>3.1324229869258008E-2</v>
      </c>
      <c r="T73" s="245">
        <f t="shared" si="30"/>
        <v>1.3488731400933733E-2</v>
      </c>
      <c r="U73" s="246">
        <f t="shared" si="30"/>
        <v>6.6279596843003413E-2</v>
      </c>
      <c r="V73" s="247">
        <f t="shared" si="30"/>
        <v>2.082342873442997E-2</v>
      </c>
      <c r="W73" s="248">
        <f t="shared" si="30"/>
        <v>3.4991274922565888E-2</v>
      </c>
      <c r="X73" s="245">
        <f t="shared" si="30"/>
        <v>3.581915082854166E-2</v>
      </c>
      <c r="Y73" s="246">
        <f t="shared" si="30"/>
        <v>5.5263318484164277E-2</v>
      </c>
      <c r="Z73" s="247">
        <f t="shared" si="30"/>
        <v>4.21838653556698E-2</v>
      </c>
      <c r="AA73" s="245">
        <f t="shared" si="30"/>
        <v>2.6126523114704585E-2</v>
      </c>
      <c r="AB73" s="242">
        <f t="shared" si="30"/>
        <v>3.9670231533635518E-2</v>
      </c>
      <c r="AC73" s="243">
        <f t="shared" si="30"/>
        <v>2.9611366229833829E-2</v>
      </c>
      <c r="AD73" s="18"/>
    </row>
    <row r="74" spans="1:30" s="8" customFormat="1" x14ac:dyDescent="0.25">
      <c r="A74" s="235" t="s">
        <v>19</v>
      </c>
      <c r="B74" s="236">
        <f>B10/B31</f>
        <v>8.1577845267137794E-2</v>
      </c>
      <c r="C74" s="237">
        <f t="shared" ref="C74:AC74" si="31">C10/C31</f>
        <v>4.182484737392253E-2</v>
      </c>
      <c r="D74" s="238">
        <f t="shared" si="31"/>
        <v>7.9499109497314688E-2</v>
      </c>
      <c r="E74" s="239">
        <f t="shared" si="31"/>
        <v>5.8722215686806807E-2</v>
      </c>
      <c r="F74" s="236">
        <f t="shared" si="31"/>
        <v>0.10009150486074776</v>
      </c>
      <c r="G74" s="237">
        <f t="shared" si="31"/>
        <v>4.8401826484018265E-2</v>
      </c>
      <c r="H74" s="238">
        <f t="shared" si="31"/>
        <v>7.0448411111816919E-2</v>
      </c>
      <c r="I74" s="239">
        <f t="shared" si="31"/>
        <v>4.1611811917510545E-2</v>
      </c>
      <c r="J74" s="236">
        <f t="shared" si="31"/>
        <v>2.9042232277526395E-2</v>
      </c>
      <c r="K74" s="237">
        <f t="shared" si="31"/>
        <v>8.991253815449636E-2</v>
      </c>
      <c r="L74" s="238">
        <f t="shared" si="31"/>
        <v>4.3989883587886906E-2</v>
      </c>
      <c r="M74" s="236">
        <f t="shared" si="31"/>
        <v>8.0982444586570751E-2</v>
      </c>
      <c r="N74" s="240">
        <f t="shared" si="31"/>
        <v>5.8880904009622287E-2</v>
      </c>
      <c r="O74" s="241">
        <f t="shared" si="31"/>
        <v>6.8570028558084695E-2</v>
      </c>
      <c r="P74" s="236">
        <f t="shared" si="31"/>
        <v>6.8123092962328838E-2</v>
      </c>
      <c r="Q74" s="237">
        <f t="shared" si="31"/>
        <v>6.9623680926852421E-2</v>
      </c>
      <c r="R74" s="238">
        <f t="shared" si="31"/>
        <v>7.0652070409684367E-2</v>
      </c>
      <c r="S74" s="239">
        <f t="shared" si="31"/>
        <v>5.4907740188150853E-2</v>
      </c>
      <c r="T74" s="236">
        <f t="shared" si="31"/>
        <v>4.0943136398750545E-2</v>
      </c>
      <c r="U74" s="237">
        <f t="shared" si="31"/>
        <v>0.12669315273037543</v>
      </c>
      <c r="V74" s="238">
        <f t="shared" si="31"/>
        <v>4.2557471054190651E-2</v>
      </c>
      <c r="W74" s="239">
        <f t="shared" si="31"/>
        <v>6.7834255366566953E-2</v>
      </c>
      <c r="X74" s="236">
        <f t="shared" si="31"/>
        <v>6.7267464290582141E-2</v>
      </c>
      <c r="Y74" s="237">
        <f t="shared" si="31"/>
        <v>9.1653953336994776E-2</v>
      </c>
      <c r="Z74" s="238">
        <f t="shared" si="31"/>
        <v>6.4503185755306419E-2</v>
      </c>
      <c r="AA74" s="236">
        <f t="shared" si="31"/>
        <v>4.9283312950869185E-2</v>
      </c>
      <c r="AB74" s="242">
        <f t="shared" si="31"/>
        <v>6.5912359621140781E-2</v>
      </c>
      <c r="AC74" s="243">
        <f t="shared" si="31"/>
        <v>6.0082959716527565E-2</v>
      </c>
      <c r="AD74" s="18"/>
    </row>
    <row r="75" spans="1:30" s="8" customFormat="1" x14ac:dyDescent="0.25">
      <c r="A75" s="244" t="s">
        <v>20</v>
      </c>
      <c r="B75" s="245">
        <f>B11/B31</f>
        <v>9.4994040175368208E-2</v>
      </c>
      <c r="C75" s="246">
        <f t="shared" ref="C75:AC75" si="32">C11/C31</f>
        <v>4.6657375285937198E-2</v>
      </c>
      <c r="D75" s="247">
        <f t="shared" si="32"/>
        <v>8.3340006350871867E-2</v>
      </c>
      <c r="E75" s="248">
        <f t="shared" si="32"/>
        <v>7.5788698959662407E-2</v>
      </c>
      <c r="F75" s="245">
        <f t="shared" si="32"/>
        <v>0.10079152899127239</v>
      </c>
      <c r="G75" s="246">
        <f t="shared" si="32"/>
        <v>5.3247551234322468E-2</v>
      </c>
      <c r="H75" s="247">
        <f t="shared" si="32"/>
        <v>7.3777771134834719E-2</v>
      </c>
      <c r="I75" s="248">
        <f t="shared" si="32"/>
        <v>4.9509762823548603E-2</v>
      </c>
      <c r="J75" s="245">
        <f t="shared" si="32"/>
        <v>3.7368024132730014E-2</v>
      </c>
      <c r="K75" s="246">
        <f t="shared" si="32"/>
        <v>0.11959967128433904</v>
      </c>
      <c r="L75" s="247">
        <f t="shared" si="32"/>
        <v>4.6145238843170393E-2</v>
      </c>
      <c r="M75" s="245">
        <f t="shared" si="32"/>
        <v>0.10955405408257821</v>
      </c>
      <c r="N75" s="249">
        <f t="shared" si="32"/>
        <v>6.5924527729767424E-2</v>
      </c>
      <c r="O75" s="250">
        <f t="shared" si="32"/>
        <v>8.427952724757741E-2</v>
      </c>
      <c r="P75" s="245">
        <f t="shared" si="32"/>
        <v>8.1914429899654431E-2</v>
      </c>
      <c r="Q75" s="246">
        <f t="shared" si="32"/>
        <v>8.0321802552375227E-2</v>
      </c>
      <c r="R75" s="247">
        <f t="shared" si="32"/>
        <v>8.5255829817292864E-2</v>
      </c>
      <c r="S75" s="248">
        <f t="shared" si="32"/>
        <v>6.2531551845993336E-2</v>
      </c>
      <c r="T75" s="245">
        <f t="shared" si="32"/>
        <v>4.891680381553757E-2</v>
      </c>
      <c r="U75" s="246">
        <f t="shared" si="32"/>
        <v>0.15992294155290099</v>
      </c>
      <c r="V75" s="247">
        <f t="shared" si="32"/>
        <v>4.6934999012587679E-2</v>
      </c>
      <c r="W75" s="248">
        <f t="shared" si="32"/>
        <v>8.1250104230942408E-2</v>
      </c>
      <c r="X75" s="245">
        <f t="shared" si="32"/>
        <v>7.3211525888894791E-2</v>
      </c>
      <c r="Y75" s="246">
        <f t="shared" si="32"/>
        <v>0.11176338967881044</v>
      </c>
      <c r="Z75" s="247">
        <f t="shared" si="32"/>
        <v>7.805794957319212E-2</v>
      </c>
      <c r="AA75" s="245">
        <f t="shared" si="32"/>
        <v>5.3806734630219198E-2</v>
      </c>
      <c r="AB75" s="242">
        <f t="shared" si="32"/>
        <v>7.4066496512269431E-2</v>
      </c>
      <c r="AC75" s="243">
        <f t="shared" si="32"/>
        <v>7.1945212837543751E-2</v>
      </c>
      <c r="AD75" s="18"/>
    </row>
    <row r="76" spans="1:30" s="8" customFormat="1" x14ac:dyDescent="0.25">
      <c r="A76" s="235" t="s">
        <v>21</v>
      </c>
      <c r="B76" s="236">
        <f>B12/B31</f>
        <v>8.1897069289184748E-2</v>
      </c>
      <c r="C76" s="237">
        <f t="shared" ref="C76:AC76" si="33">C12/C31</f>
        <v>4.0664434715426218E-2</v>
      </c>
      <c r="D76" s="238">
        <f t="shared" si="33"/>
        <v>7.8441551269484058E-2</v>
      </c>
      <c r="E76" s="239">
        <f t="shared" si="33"/>
        <v>6.6733629538468967E-2</v>
      </c>
      <c r="F76" s="236">
        <f t="shared" si="33"/>
        <v>7.8233072198051881E-2</v>
      </c>
      <c r="G76" s="237">
        <f t="shared" si="33"/>
        <v>4.6066914856447511E-2</v>
      </c>
      <c r="H76" s="238">
        <f t="shared" si="33"/>
        <v>6.7577414159682228E-2</v>
      </c>
      <c r="I76" s="239">
        <f t="shared" si="33"/>
        <v>4.8491220596532651E-2</v>
      </c>
      <c r="J76" s="236">
        <f t="shared" si="33"/>
        <v>3.2586726998491702E-2</v>
      </c>
      <c r="K76" s="237">
        <f t="shared" si="33"/>
        <v>0.10913653439774595</v>
      </c>
      <c r="L76" s="238">
        <f t="shared" si="33"/>
        <v>3.8175010260866775E-2</v>
      </c>
      <c r="M76" s="236">
        <f t="shared" si="33"/>
        <v>0.11354344104678135</v>
      </c>
      <c r="N76" s="240">
        <f t="shared" si="33"/>
        <v>5.3223263288759516E-2</v>
      </c>
      <c r="O76" s="241">
        <f t="shared" si="33"/>
        <v>8.3581525803084492E-2</v>
      </c>
      <c r="P76" s="236">
        <f t="shared" si="33"/>
        <v>6.9877904651486758E-2</v>
      </c>
      <c r="Q76" s="237">
        <f t="shared" si="33"/>
        <v>7.4571920055160695E-2</v>
      </c>
      <c r="R76" s="238">
        <f t="shared" si="33"/>
        <v>7.6342948557023921E-2</v>
      </c>
      <c r="S76" s="239">
        <f t="shared" si="33"/>
        <v>5.5580846236008695E-2</v>
      </c>
      <c r="T76" s="236">
        <f t="shared" si="33"/>
        <v>3.5837839653377224E-2</v>
      </c>
      <c r="U76" s="237">
        <f t="shared" si="33"/>
        <v>0.13089937073378841</v>
      </c>
      <c r="V76" s="238">
        <f t="shared" si="33"/>
        <v>3.6210604076915766E-2</v>
      </c>
      <c r="W76" s="239">
        <f t="shared" si="33"/>
        <v>8.0167618516266845E-2</v>
      </c>
      <c r="X76" s="236">
        <f t="shared" si="33"/>
        <v>6.6708403697192456E-2</v>
      </c>
      <c r="Y76" s="237">
        <f t="shared" si="33"/>
        <v>0.10743475519212384</v>
      </c>
      <c r="Z76" s="238">
        <f t="shared" si="33"/>
        <v>6.9740931682961527E-2</v>
      </c>
      <c r="AA76" s="236">
        <f t="shared" si="33"/>
        <v>5.4050333958835677E-2</v>
      </c>
      <c r="AB76" s="242">
        <f t="shared" si="33"/>
        <v>6.3915751647271951E-2</v>
      </c>
      <c r="AC76" s="243">
        <f t="shared" si="33"/>
        <v>6.8507868903208022E-2</v>
      </c>
      <c r="AD76" s="18"/>
    </row>
    <row r="77" spans="1:30" s="8" customFormat="1" x14ac:dyDescent="0.25">
      <c r="A77" s="244" t="s">
        <v>22</v>
      </c>
      <c r="B77" s="245">
        <f>B13/B31</f>
        <v>6.6310736763185565E-2</v>
      </c>
      <c r="C77" s="246">
        <f t="shared" ref="C77:AC77" si="34">C13/C31</f>
        <v>4.0178152126160792E-2</v>
      </c>
      <c r="D77" s="247">
        <f t="shared" si="34"/>
        <v>6.7413124214769915E-2</v>
      </c>
      <c r="E77" s="248">
        <f t="shared" si="34"/>
        <v>5.0327725946906286E-2</v>
      </c>
      <c r="F77" s="245">
        <f t="shared" si="34"/>
        <v>6.8203374928623814E-2</v>
      </c>
      <c r="G77" s="246">
        <f t="shared" si="34"/>
        <v>3.5977879784580911E-2</v>
      </c>
      <c r="H77" s="247">
        <f t="shared" si="34"/>
        <v>6.2387199713024859E-2</v>
      </c>
      <c r="I77" s="248">
        <f t="shared" si="34"/>
        <v>4.4628917535467702E-2</v>
      </c>
      <c r="J77" s="245">
        <f t="shared" si="34"/>
        <v>3.299396681749623E-2</v>
      </c>
      <c r="K77" s="246">
        <f t="shared" si="34"/>
        <v>9.583382249354308E-2</v>
      </c>
      <c r="L77" s="247">
        <f t="shared" si="34"/>
        <v>3.085826704851613E-2</v>
      </c>
      <c r="M77" s="245">
        <f t="shared" si="34"/>
        <v>8.5444647783568375E-2</v>
      </c>
      <c r="N77" s="249">
        <f t="shared" si="34"/>
        <v>4.613920980017587E-2</v>
      </c>
      <c r="O77" s="250">
        <f t="shared" si="34"/>
        <v>7.3316948802168269E-2</v>
      </c>
      <c r="P77" s="245">
        <f t="shared" si="34"/>
        <v>5.3812727215534019E-2</v>
      </c>
      <c r="Q77" s="246">
        <f t="shared" si="34"/>
        <v>5.4941200890396745E-2</v>
      </c>
      <c r="R77" s="247">
        <f t="shared" si="34"/>
        <v>6.625622629161465E-2</v>
      </c>
      <c r="S77" s="248">
        <f t="shared" si="34"/>
        <v>4.8364440870290695E-2</v>
      </c>
      <c r="T77" s="245">
        <f t="shared" si="34"/>
        <v>3.0544453027911193E-2</v>
      </c>
      <c r="U77" s="246">
        <f t="shared" si="34"/>
        <v>7.2652250426621157E-2</v>
      </c>
      <c r="V77" s="247">
        <f t="shared" si="34"/>
        <v>3.1595365744838025E-2</v>
      </c>
      <c r="W77" s="248">
        <f t="shared" si="34"/>
        <v>7.8603017315223178E-2</v>
      </c>
      <c r="X77" s="245">
        <f t="shared" si="34"/>
        <v>5.4568472216767659E-2</v>
      </c>
      <c r="Y77" s="246">
        <f t="shared" si="34"/>
        <v>6.9213400866540556E-2</v>
      </c>
      <c r="Z77" s="247">
        <f t="shared" si="34"/>
        <v>6.267599330440965E-2</v>
      </c>
      <c r="AA77" s="245">
        <f t="shared" si="34"/>
        <v>5.0340890523887093E-2</v>
      </c>
      <c r="AB77" s="242">
        <f t="shared" si="34"/>
        <v>5.5003534842046189E-2</v>
      </c>
      <c r="AC77" s="243">
        <f t="shared" si="34"/>
        <v>5.7851508524583248E-2</v>
      </c>
      <c r="AD77" s="18"/>
    </row>
    <row r="78" spans="1:30" s="8" customFormat="1" x14ac:dyDescent="0.25">
      <c r="A78" s="235" t="s">
        <v>23</v>
      </c>
      <c r="B78" s="236">
        <f>B14/B31</f>
        <v>5.4746919781053324E-2</v>
      </c>
      <c r="C78" s="237">
        <f t="shared" ref="C78:AC78" si="35">C14/C31</f>
        <v>4.1764251412643345E-2</v>
      </c>
      <c r="D78" s="238">
        <f t="shared" si="35"/>
        <v>5.4984744101282602E-2</v>
      </c>
      <c r="E78" s="239">
        <f t="shared" si="35"/>
        <v>3.973130393602934E-2</v>
      </c>
      <c r="F78" s="236">
        <f t="shared" si="35"/>
        <v>5.6773629398146487E-2</v>
      </c>
      <c r="G78" s="237">
        <f t="shared" si="35"/>
        <v>3.1170708786641126E-2</v>
      </c>
      <c r="H78" s="238">
        <f t="shared" si="35"/>
        <v>5.6222963740740879E-2</v>
      </c>
      <c r="I78" s="239">
        <f t="shared" si="35"/>
        <v>4.1644668118382022E-2</v>
      </c>
      <c r="J78" s="236">
        <f t="shared" si="35"/>
        <v>3.4524886877828051E-2</v>
      </c>
      <c r="K78" s="237">
        <f t="shared" si="35"/>
        <v>8.6155787743601789E-2</v>
      </c>
      <c r="L78" s="238">
        <f t="shared" si="35"/>
        <v>2.672411223439259E-2</v>
      </c>
      <c r="M78" s="236">
        <f t="shared" si="35"/>
        <v>6.8666003879626056E-2</v>
      </c>
      <c r="N78" s="240">
        <f t="shared" si="35"/>
        <v>4.1153713979603185E-2</v>
      </c>
      <c r="O78" s="241">
        <f t="shared" si="35"/>
        <v>5.6817572792490681E-2</v>
      </c>
      <c r="P78" s="236">
        <f t="shared" si="35"/>
        <v>4.7674256620425917E-2</v>
      </c>
      <c r="Q78" s="237">
        <f t="shared" si="35"/>
        <v>4.2875991019685596E-2</v>
      </c>
      <c r="R78" s="238">
        <f t="shared" si="35"/>
        <v>5.7435105463900925E-2</v>
      </c>
      <c r="S78" s="239">
        <f t="shared" si="35"/>
        <v>4.1045298265689124E-2</v>
      </c>
      <c r="T78" s="236">
        <f t="shared" si="35"/>
        <v>2.9832398481845969E-2</v>
      </c>
      <c r="U78" s="237">
        <f t="shared" si="35"/>
        <v>4.6328391638225254E-2</v>
      </c>
      <c r="V78" s="238">
        <f t="shared" si="35"/>
        <v>2.9000665589046307E-2</v>
      </c>
      <c r="W78" s="239">
        <f t="shared" si="35"/>
        <v>6.7076212149007039E-2</v>
      </c>
      <c r="X78" s="236">
        <f t="shared" si="35"/>
        <v>4.6482885122288729E-2</v>
      </c>
      <c r="Y78" s="237">
        <f t="shared" si="35"/>
        <v>4.6304997864160619E-2</v>
      </c>
      <c r="Z78" s="238">
        <f t="shared" si="35"/>
        <v>5.5333272289741692E-2</v>
      </c>
      <c r="AA78" s="236">
        <f t="shared" si="35"/>
        <v>4.6834446529452248E-2</v>
      </c>
      <c r="AB78" s="242">
        <f t="shared" si="35"/>
        <v>4.7941850811295136E-2</v>
      </c>
      <c r="AC78" s="243">
        <f t="shared" si="35"/>
        <v>4.9056720928374015E-2</v>
      </c>
      <c r="AD78" s="18"/>
    </row>
    <row r="79" spans="1:30" s="8" customFormat="1" x14ac:dyDescent="0.25">
      <c r="A79" s="244" t="s">
        <v>24</v>
      </c>
      <c r="B79" s="245">
        <f>B15/B31</f>
        <v>5.2881362881567889E-2</v>
      </c>
      <c r="C79" s="246">
        <f t="shared" ref="C79:AC79" si="36">C15/C31</f>
        <v>4.119010467952311E-2</v>
      </c>
      <c r="D79" s="247">
        <f t="shared" si="36"/>
        <v>5.3651061009788628E-2</v>
      </c>
      <c r="E79" s="248">
        <f t="shared" si="36"/>
        <v>3.6775285270882911E-2</v>
      </c>
      <c r="F79" s="245">
        <f t="shared" si="36"/>
        <v>5.5827521699553469E-2</v>
      </c>
      <c r="G79" s="246">
        <f t="shared" si="36"/>
        <v>2.9406874615968481E-2</v>
      </c>
      <c r="H79" s="247">
        <f t="shared" si="36"/>
        <v>5.5992536653476276E-2</v>
      </c>
      <c r="I79" s="248">
        <f t="shared" si="36"/>
        <v>4.1199409947951245E-2</v>
      </c>
      <c r="J79" s="245">
        <f t="shared" si="36"/>
        <v>3.7390648567119156E-2</v>
      </c>
      <c r="K79" s="246">
        <f t="shared" si="36"/>
        <v>6.8061751584879079E-2</v>
      </c>
      <c r="L79" s="247">
        <f t="shared" si="36"/>
        <v>2.6937354828798298E-2</v>
      </c>
      <c r="M79" s="245">
        <f t="shared" si="36"/>
        <v>6.1615976122780247E-2</v>
      </c>
      <c r="N79" s="249">
        <f t="shared" si="36"/>
        <v>4.0172028664705824E-2</v>
      </c>
      <c r="O79" s="250">
        <f t="shared" si="36"/>
        <v>5.6350537091056647E-2</v>
      </c>
      <c r="P79" s="245">
        <f t="shared" si="36"/>
        <v>4.8489873321020442E-2</v>
      </c>
      <c r="Q79" s="246">
        <f t="shared" si="36"/>
        <v>3.6543962742670091E-2</v>
      </c>
      <c r="R79" s="247">
        <f t="shared" si="36"/>
        <v>5.4353339993178561E-2</v>
      </c>
      <c r="S79" s="248">
        <f t="shared" si="36"/>
        <v>4.01436904279006E-2</v>
      </c>
      <c r="T79" s="245">
        <f t="shared" si="36"/>
        <v>3.2176804487287138E-2</v>
      </c>
      <c r="U79" s="246">
        <f t="shared" si="36"/>
        <v>4.0535676194539252E-2</v>
      </c>
      <c r="V79" s="247">
        <f t="shared" si="36"/>
        <v>2.916340576795079E-2</v>
      </c>
      <c r="W79" s="248">
        <f t="shared" si="36"/>
        <v>6.3825722832110104E-2</v>
      </c>
      <c r="X79" s="245">
        <f t="shared" si="36"/>
        <v>4.4211990232610791E-2</v>
      </c>
      <c r="Y79" s="246">
        <f t="shared" si="36"/>
        <v>4.0344988913976525E-2</v>
      </c>
      <c r="Z79" s="247">
        <f t="shared" si="36"/>
        <v>5.3870283739530421E-2</v>
      </c>
      <c r="AA79" s="245">
        <f t="shared" si="36"/>
        <v>4.7090918993320824E-2</v>
      </c>
      <c r="AB79" s="242">
        <f t="shared" si="36"/>
        <v>4.7049103193091267E-2</v>
      </c>
      <c r="AC79" s="243">
        <f t="shared" si="36"/>
        <v>4.6674347461698275E-2</v>
      </c>
      <c r="AD79" s="18"/>
    </row>
    <row r="80" spans="1:30" s="8" customFormat="1" x14ac:dyDescent="0.25">
      <c r="A80" s="235" t="s">
        <v>25</v>
      </c>
      <c r="B80" s="236">
        <f>B16/B31</f>
        <v>5.3978146333463171E-2</v>
      </c>
      <c r="C80" s="237">
        <f t="shared" ref="C80:AC80" si="37">C16/C31</f>
        <v>4.5268212873611977E-2</v>
      </c>
      <c r="D80" s="238">
        <f t="shared" si="37"/>
        <v>5.4625781778520247E-2</v>
      </c>
      <c r="E80" s="239">
        <f t="shared" si="37"/>
        <v>3.8382997463253368E-2</v>
      </c>
      <c r="F80" s="236">
        <f t="shared" si="37"/>
        <v>5.3488533222476271E-2</v>
      </c>
      <c r="G80" s="237">
        <f t="shared" si="37"/>
        <v>3.2724906928832183E-2</v>
      </c>
      <c r="H80" s="238">
        <f t="shared" si="37"/>
        <v>5.7728835894810655E-2</v>
      </c>
      <c r="I80" s="239">
        <f t="shared" si="37"/>
        <v>4.3729337415055393E-2</v>
      </c>
      <c r="J80" s="236">
        <f t="shared" si="37"/>
        <v>4.5098039215686274E-2</v>
      </c>
      <c r="K80" s="237">
        <f t="shared" si="37"/>
        <v>5.3504343742662594E-2</v>
      </c>
      <c r="L80" s="238">
        <f t="shared" si="37"/>
        <v>3.1064630849553909E-2</v>
      </c>
      <c r="M80" s="236">
        <f t="shared" si="37"/>
        <v>6.3047089541684878E-2</v>
      </c>
      <c r="N80" s="240">
        <f t="shared" si="37"/>
        <v>4.2311016101155279E-2</v>
      </c>
      <c r="O80" s="241">
        <f t="shared" si="37"/>
        <v>5.3379883777017252E-2</v>
      </c>
      <c r="P80" s="236">
        <f t="shared" si="37"/>
        <v>5.1195114388557103E-2</v>
      </c>
      <c r="Q80" s="237">
        <f t="shared" si="37"/>
        <v>3.9624086520223603E-2</v>
      </c>
      <c r="R80" s="238">
        <f t="shared" si="37"/>
        <v>5.5141094650020518E-2</v>
      </c>
      <c r="S80" s="239">
        <f t="shared" si="37"/>
        <v>4.2565100868483932E-2</v>
      </c>
      <c r="T80" s="247">
        <f t="shared" si="37"/>
        <v>3.2176804487287138E-2</v>
      </c>
      <c r="U80" s="236">
        <f t="shared" si="37"/>
        <v>3.9795755119453928E-2</v>
      </c>
      <c r="V80" s="238">
        <f t="shared" si="37"/>
        <v>3.3169739835138712E-2</v>
      </c>
      <c r="W80" s="239">
        <f t="shared" si="37"/>
        <v>6.5123492820572684E-2</v>
      </c>
      <c r="X80" s="236">
        <f t="shared" si="37"/>
        <v>4.7418503057507007E-2</v>
      </c>
      <c r="Y80" s="237">
        <f t="shared" si="37"/>
        <v>3.9246557230324851E-2</v>
      </c>
      <c r="Z80" s="238">
        <f t="shared" si="37"/>
        <v>5.4590460944275776E-2</v>
      </c>
      <c r="AA80" s="236">
        <f t="shared" si="37"/>
        <v>5.0694406622732967E-2</v>
      </c>
      <c r="AB80" s="242">
        <f t="shared" si="37"/>
        <v>4.8822450187764412E-2</v>
      </c>
      <c r="AC80" s="243">
        <f t="shared" si="37"/>
        <v>4.8155792191911337E-2</v>
      </c>
      <c r="AD80" s="18"/>
    </row>
    <row r="81" spans="1:30" s="8" customFormat="1" x14ac:dyDescent="0.25">
      <c r="A81" s="244" t="s">
        <v>26</v>
      </c>
      <c r="B81" s="245">
        <f>B17/B31</f>
        <v>4.7993428085270885E-2</v>
      </c>
      <c r="C81" s="246">
        <f t="shared" ref="C81:AC81" si="38">C17/C31</f>
        <v>4.5702988895790095E-2</v>
      </c>
      <c r="D81" s="247">
        <f t="shared" si="38"/>
        <v>4.7476909058276152E-2</v>
      </c>
      <c r="E81" s="248">
        <f t="shared" si="38"/>
        <v>4.0207886537144785E-2</v>
      </c>
      <c r="F81" s="245">
        <f t="shared" si="38"/>
        <v>4.6899227584295565E-2</v>
      </c>
      <c r="G81" s="246">
        <f t="shared" si="38"/>
        <v>3.5621257575209939E-2</v>
      </c>
      <c r="H81" s="247">
        <f t="shared" si="38"/>
        <v>5.3759262234744171E-2</v>
      </c>
      <c r="I81" s="248">
        <f t="shared" si="38"/>
        <v>4.6138036830668201E-2</v>
      </c>
      <c r="J81" s="245">
        <f t="shared" si="38"/>
        <v>4.6206636500754149E-2</v>
      </c>
      <c r="K81" s="246">
        <f t="shared" si="38"/>
        <v>4.983564216952336E-2</v>
      </c>
      <c r="L81" s="247">
        <f t="shared" si="38"/>
        <v>3.4203653556450817E-2</v>
      </c>
      <c r="M81" s="245">
        <f t="shared" si="38"/>
        <v>5.514008236289912E-2</v>
      </c>
      <c r="N81" s="249">
        <f t="shared" si="38"/>
        <v>4.2559911863104802E-2</v>
      </c>
      <c r="O81" s="250">
        <f t="shared" si="38"/>
        <v>4.9462398521819245E-2</v>
      </c>
      <c r="P81" s="245">
        <f t="shared" si="38"/>
        <v>4.8633673510656943E-2</v>
      </c>
      <c r="Q81" s="246">
        <f t="shared" si="38"/>
        <v>4.263502084034175E-2</v>
      </c>
      <c r="R81" s="247">
        <f t="shared" si="38"/>
        <v>5.1951986786497713E-2</v>
      </c>
      <c r="S81" s="248">
        <f t="shared" si="38"/>
        <v>4.3415340086830678E-2</v>
      </c>
      <c r="T81" s="245">
        <f t="shared" si="38"/>
        <v>3.1384139992610756E-2</v>
      </c>
      <c r="U81" s="246">
        <f t="shared" si="38"/>
        <v>4.0802314419795219E-2</v>
      </c>
      <c r="V81" s="247">
        <f t="shared" si="38"/>
        <v>3.5512101286561681E-2</v>
      </c>
      <c r="W81" s="248">
        <f t="shared" si="38"/>
        <v>5.4515436034039175E-2</v>
      </c>
      <c r="X81" s="245">
        <f t="shared" si="38"/>
        <v>4.4674023780866726E-2</v>
      </c>
      <c r="Y81" s="246">
        <f t="shared" si="38"/>
        <v>4.1777018368218712E-2</v>
      </c>
      <c r="Z81" s="247">
        <f t="shared" si="38"/>
        <v>5.2414496961366609E-2</v>
      </c>
      <c r="AA81" s="245">
        <f t="shared" si="38"/>
        <v>5.2268890088180975E-2</v>
      </c>
      <c r="AB81" s="242">
        <f t="shared" si="38"/>
        <v>4.6447617077938971E-2</v>
      </c>
      <c r="AC81" s="243">
        <f t="shared" si="38"/>
        <v>4.726630146249032E-2</v>
      </c>
      <c r="AD81" s="18"/>
    </row>
    <row r="82" spans="1:30" s="8" customFormat="1" x14ac:dyDescent="0.25">
      <c r="A82" s="235" t="s">
        <v>27</v>
      </c>
      <c r="B82" s="236">
        <f>B18/B31</f>
        <v>4.4399961341678063E-2</v>
      </c>
      <c r="C82" s="237">
        <f t="shared" ref="C82:AC82" si="39">C18/C31</f>
        <v>4.9352380663828757E-2</v>
      </c>
      <c r="D82" s="238">
        <f t="shared" si="39"/>
        <v>4.1810826855904239E-2</v>
      </c>
      <c r="E82" s="239">
        <f t="shared" si="39"/>
        <v>4.3438392649769099E-2</v>
      </c>
      <c r="F82" s="236">
        <f t="shared" si="39"/>
        <v>4.1506891534486341E-2</v>
      </c>
      <c r="G82" s="237">
        <f t="shared" si="39"/>
        <v>4.0307948097010882E-2</v>
      </c>
      <c r="H82" s="238">
        <f t="shared" si="39"/>
        <v>5.1679190690247456E-2</v>
      </c>
      <c r="I82" s="239">
        <f t="shared" si="39"/>
        <v>4.9669511938130642E-2</v>
      </c>
      <c r="J82" s="236">
        <f t="shared" si="39"/>
        <v>5.425339366515837E-2</v>
      </c>
      <c r="K82" s="237">
        <f t="shared" si="39"/>
        <v>4.6981392345621036E-2</v>
      </c>
      <c r="L82" s="238">
        <f t="shared" si="39"/>
        <v>4.3939439103188781E-2</v>
      </c>
      <c r="M82" s="236">
        <f t="shared" si="39"/>
        <v>4.4007793024694097E-2</v>
      </c>
      <c r="N82" s="240">
        <f t="shared" si="39"/>
        <v>4.4620566623204669E-2</v>
      </c>
      <c r="O82" s="241">
        <f t="shared" si="39"/>
        <v>4.4240786253327308E-2</v>
      </c>
      <c r="P82" s="236">
        <f t="shared" si="39"/>
        <v>5.1952312262111798E-2</v>
      </c>
      <c r="Q82" s="237">
        <f t="shared" si="39"/>
        <v>4.2172167228532779E-2</v>
      </c>
      <c r="R82" s="238">
        <f t="shared" si="39"/>
        <v>4.7384741105730523E-2</v>
      </c>
      <c r="S82" s="239">
        <f t="shared" si="39"/>
        <v>4.6515170570386524E-2</v>
      </c>
      <c r="T82" s="236">
        <f t="shared" si="39"/>
        <v>4.2824035199677563E-2</v>
      </c>
      <c r="U82" s="237">
        <f t="shared" si="39"/>
        <v>3.488294581911263E-2</v>
      </c>
      <c r="V82" s="238">
        <f t="shared" si="39"/>
        <v>4.3943505386882777E-2</v>
      </c>
      <c r="W82" s="239">
        <f t="shared" si="39"/>
        <v>4.6731848276133921E-2</v>
      </c>
      <c r="X82" s="236">
        <f t="shared" si="39"/>
        <v>4.6104017612718859E-2</v>
      </c>
      <c r="Y82" s="237">
        <f t="shared" si="39"/>
        <v>3.9063485283049572E-2</v>
      </c>
      <c r="Z82" s="238">
        <f t="shared" si="39"/>
        <v>5.1725184493967485E-2</v>
      </c>
      <c r="AA82" s="236">
        <f t="shared" si="39"/>
        <v>5.5058399473191695E-2</v>
      </c>
      <c r="AB82" s="242">
        <f t="shared" si="39"/>
        <v>4.6982880460708733E-2</v>
      </c>
      <c r="AC82" s="243">
        <f t="shared" si="39"/>
        <v>4.6742084230672221E-2</v>
      </c>
      <c r="AD82" s="18"/>
    </row>
    <row r="83" spans="1:30" s="8" customFormat="1" x14ac:dyDescent="0.25">
      <c r="A83" s="244" t="s">
        <v>28</v>
      </c>
      <c r="B83" s="245">
        <f>B19/B31</f>
        <v>4.5572889973144182E-2</v>
      </c>
      <c r="C83" s="246">
        <f t="shared" ref="C83:AC83" si="40">C19/C31</f>
        <v>6.0152095862810742E-2</v>
      </c>
      <c r="D83" s="247">
        <f t="shared" si="40"/>
        <v>4.6212257182698016E-2</v>
      </c>
      <c r="E83" s="248">
        <f t="shared" si="40"/>
        <v>5.3512986875880394E-2</v>
      </c>
      <c r="F83" s="245">
        <f t="shared" si="40"/>
        <v>4.3102850985648311E-2</v>
      </c>
      <c r="G83" s="246">
        <f t="shared" si="40"/>
        <v>5.4428259900483125E-2</v>
      </c>
      <c r="H83" s="247">
        <f t="shared" si="40"/>
        <v>5.3412998827935737E-2</v>
      </c>
      <c r="I83" s="248">
        <f t="shared" si="40"/>
        <v>6.0239011866753379E-2</v>
      </c>
      <c r="J83" s="245">
        <f t="shared" si="40"/>
        <v>7.0271493212669678E-2</v>
      </c>
      <c r="K83" s="246">
        <f t="shared" si="40"/>
        <v>4.1214193472646161E-2</v>
      </c>
      <c r="L83" s="247">
        <f t="shared" si="40"/>
        <v>6.8576984015977144E-2</v>
      </c>
      <c r="M83" s="245">
        <f t="shared" si="40"/>
        <v>4.016827191999274E-2</v>
      </c>
      <c r="N83" s="249">
        <f t="shared" si="40"/>
        <v>5.9339529195346533E-2</v>
      </c>
      <c r="O83" s="250">
        <f t="shared" si="40"/>
        <v>4.4691233254983628E-2</v>
      </c>
      <c r="P83" s="245">
        <f t="shared" si="40"/>
        <v>5.8964818384854248E-2</v>
      </c>
      <c r="Q83" s="246">
        <f t="shared" si="40"/>
        <v>4.398063649529154E-2</v>
      </c>
      <c r="R83" s="247">
        <f t="shared" si="40"/>
        <v>4.9581797500307313E-2</v>
      </c>
      <c r="S83" s="248">
        <f t="shared" si="40"/>
        <v>5.5809348025939384E-2</v>
      </c>
      <c r="T83" s="245">
        <f t="shared" si="40"/>
        <v>6.4440936418903028E-2</v>
      </c>
      <c r="U83" s="246">
        <f t="shared" si="40"/>
        <v>2.8623613481228671E-2</v>
      </c>
      <c r="V83" s="247">
        <f t="shared" si="40"/>
        <v>6.1153736441365993E-2</v>
      </c>
      <c r="W83" s="248">
        <f t="shared" si="40"/>
        <v>4.6113285010605028E-2</v>
      </c>
      <c r="X83" s="245">
        <f t="shared" si="40"/>
        <v>5.735684468049225E-2</v>
      </c>
      <c r="Y83" s="246">
        <f t="shared" si="40"/>
        <v>3.7741298997172552E-2</v>
      </c>
      <c r="Z83" s="247">
        <f t="shared" si="40"/>
        <v>5.5155285637711771E-2</v>
      </c>
      <c r="AA83" s="245">
        <f t="shared" si="40"/>
        <v>6.1015690371389951E-2</v>
      </c>
      <c r="AB83" s="242">
        <f t="shared" si="40"/>
        <v>5.5012423799412971E-2</v>
      </c>
      <c r="AC83" s="243">
        <f t="shared" si="40"/>
        <v>5.1756239135750129E-2</v>
      </c>
      <c r="AD83" s="18"/>
    </row>
    <row r="84" spans="1:30" s="8" customFormat="1" x14ac:dyDescent="0.25">
      <c r="A84" s="235" t="s">
        <v>29</v>
      </c>
      <c r="B84" s="236">
        <f>B20/B31</f>
        <v>5.4180223925401151E-2</v>
      </c>
      <c r="C84" s="237">
        <f t="shared" ref="C84:AC84" si="41">C20/C31</f>
        <v>7.7385587250609747E-2</v>
      </c>
      <c r="D84" s="238">
        <f t="shared" si="41"/>
        <v>6.3331998729825631E-2</v>
      </c>
      <c r="E84" s="239">
        <f t="shared" si="41"/>
        <v>6.8199573488735454E-2</v>
      </c>
      <c r="F84" s="236">
        <f t="shared" si="41"/>
        <v>5.3330848606044097E-2</v>
      </c>
      <c r="G84" s="237">
        <f t="shared" si="41"/>
        <v>8.1391790460355898E-2</v>
      </c>
      <c r="H84" s="238">
        <f t="shared" si="41"/>
        <v>5.8199654483924286E-2</v>
      </c>
      <c r="I84" s="239">
        <f t="shared" si="41"/>
        <v>7.6072301769476366E-2</v>
      </c>
      <c r="J84" s="236">
        <f t="shared" si="41"/>
        <v>0.10940422322775264</v>
      </c>
      <c r="K84" s="237">
        <f t="shared" si="41"/>
        <v>3.9710025827659076E-2</v>
      </c>
      <c r="L84" s="238">
        <f t="shared" si="41"/>
        <v>9.2077235091935078E-2</v>
      </c>
      <c r="M84" s="236">
        <f t="shared" si="41"/>
        <v>3.9676458606416366E-2</v>
      </c>
      <c r="N84" s="240">
        <f t="shared" si="41"/>
        <v>7.7219594287273721E-2</v>
      </c>
      <c r="O84" s="241">
        <f t="shared" si="41"/>
        <v>5.2891155160489291E-2</v>
      </c>
      <c r="P84" s="236">
        <f t="shared" si="41"/>
        <v>7.4735654807644783E-2</v>
      </c>
      <c r="Q84" s="237">
        <f t="shared" si="41"/>
        <v>5.5050949684949384E-2</v>
      </c>
      <c r="R84" s="238">
        <f t="shared" si="41"/>
        <v>6.0321230767099901E-2</v>
      </c>
      <c r="S84" s="239">
        <f t="shared" si="41"/>
        <v>7.5639406462172321E-2</v>
      </c>
      <c r="T84" s="236">
        <f t="shared" si="41"/>
        <v>0.12160682497564908</v>
      </c>
      <c r="U84" s="237">
        <f t="shared" si="41"/>
        <v>3.046341723549488E-2</v>
      </c>
      <c r="V84" s="238">
        <f t="shared" si="41"/>
        <v>8.4284784341834826E-2</v>
      </c>
      <c r="W84" s="239">
        <f t="shared" si="41"/>
        <v>5.3238891255668268E-2</v>
      </c>
      <c r="X84" s="236">
        <f t="shared" si="41"/>
        <v>7.4526011333682946E-2</v>
      </c>
      <c r="Y84" s="237">
        <f t="shared" si="41"/>
        <v>4.7663798539492687E-2</v>
      </c>
      <c r="Z84" s="238">
        <f t="shared" si="41"/>
        <v>6.305460074919006E-2</v>
      </c>
      <c r="AA84" s="236">
        <f t="shared" si="41"/>
        <v>7.3928435270410112E-2</v>
      </c>
      <c r="AB84" s="242">
        <f t="shared" si="41"/>
        <v>6.9721277852807156E-2</v>
      </c>
      <c r="AC84" s="243">
        <f t="shared" si="41"/>
        <v>6.4187718789021062E-2</v>
      </c>
      <c r="AD84" s="18"/>
    </row>
    <row r="85" spans="1:30" s="8" customFormat="1" x14ac:dyDescent="0.25">
      <c r="A85" s="244" t="s">
        <v>30</v>
      </c>
      <c r="B85" s="245">
        <f>B21/B31</f>
        <v>5.6054566807144761E-2</v>
      </c>
      <c r="C85" s="246">
        <f t="shared" ref="C85:AC85" si="42">C21/C31</f>
        <v>0.10303585766008695</v>
      </c>
      <c r="D85" s="247">
        <f t="shared" si="42"/>
        <v>7.4752523090941728E-2</v>
      </c>
      <c r="E85" s="248">
        <f t="shared" si="42"/>
        <v>7.8512459015404476E-2</v>
      </c>
      <c r="F85" s="245">
        <f t="shared" si="42"/>
        <v>6.0457715436607197E-2</v>
      </c>
      <c r="G85" s="246">
        <f t="shared" si="42"/>
        <v>0.10808062553463212</v>
      </c>
      <c r="H85" s="247">
        <f t="shared" si="42"/>
        <v>6.5521008099823502E-2</v>
      </c>
      <c r="I85" s="248">
        <f t="shared" si="42"/>
        <v>9.3370525042089925E-2</v>
      </c>
      <c r="J85" s="245">
        <f t="shared" si="42"/>
        <v>0.13592006033182505</v>
      </c>
      <c r="K85" s="246">
        <f t="shared" si="42"/>
        <v>4.3474113641699931E-2</v>
      </c>
      <c r="L85" s="247">
        <f t="shared" si="42"/>
        <v>0.11823957920128038</v>
      </c>
      <c r="M85" s="245">
        <f t="shared" si="42"/>
        <v>4.0837391320867028E-2</v>
      </c>
      <c r="N85" s="249">
        <f t="shared" si="42"/>
        <v>8.8929065971274646E-2</v>
      </c>
      <c r="O85" s="250">
        <f t="shared" si="42"/>
        <v>6.09660237907476E-2</v>
      </c>
      <c r="P85" s="245">
        <f t="shared" si="42"/>
        <v>8.4853346275350405E-2</v>
      </c>
      <c r="Q85" s="246">
        <f t="shared" si="42"/>
        <v>7.1615860132318868E-2</v>
      </c>
      <c r="R85" s="247">
        <f t="shared" si="42"/>
        <v>6.8671430129624594E-2</v>
      </c>
      <c r="S85" s="248">
        <f t="shared" si="42"/>
        <v>8.9142268048541556E-2</v>
      </c>
      <c r="T85" s="245">
        <f t="shared" si="42"/>
        <v>0.14608537937057064</v>
      </c>
      <c r="U85" s="246">
        <f t="shared" si="42"/>
        <v>3.7482668515358364E-2</v>
      </c>
      <c r="V85" s="247">
        <f t="shared" si="42"/>
        <v>0.10298161950249048</v>
      </c>
      <c r="W85" s="248">
        <f t="shared" si="42"/>
        <v>5.9203175291429717E-2</v>
      </c>
      <c r="X85" s="245">
        <f t="shared" si="42"/>
        <v>9.5135017753639098E-2</v>
      </c>
      <c r="Y85" s="246">
        <f t="shared" si="42"/>
        <v>5.8517930880169246E-2</v>
      </c>
      <c r="Z85" s="247">
        <f t="shared" si="42"/>
        <v>7.0016656669921185E-2</v>
      </c>
      <c r="AA85" s="245">
        <f t="shared" si="42"/>
        <v>8.9343519614202033E-2</v>
      </c>
      <c r="AB85" s="242">
        <f t="shared" si="42"/>
        <v>8.1181217988642279E-2</v>
      </c>
      <c r="AC85" s="243">
        <f t="shared" si="42"/>
        <v>7.78351922818111E-2</v>
      </c>
      <c r="AD85" s="18"/>
    </row>
    <row r="86" spans="1:30" s="8" customFormat="1" x14ac:dyDescent="0.25">
      <c r="A86" s="235" t="s">
        <v>31</v>
      </c>
      <c r="B86" s="236">
        <f>B22/B31</f>
        <v>5.7208459143718172E-2</v>
      </c>
      <c r="C86" s="237">
        <f t="shared" ref="C86:AC86" si="43">C22/C31</f>
        <v>0.10521731226613747</v>
      </c>
      <c r="D86" s="238">
        <f t="shared" si="43"/>
        <v>6.1349422208722783E-2</v>
      </c>
      <c r="E86" s="239">
        <f t="shared" si="43"/>
        <v>8.2792653388713444E-2</v>
      </c>
      <c r="F86" s="236">
        <f t="shared" si="43"/>
        <v>4.8425901370661585E-2</v>
      </c>
      <c r="G86" s="237">
        <f t="shared" si="43"/>
        <v>0.10655052348766883</v>
      </c>
      <c r="H86" s="238">
        <f t="shared" si="43"/>
        <v>6.5042716199771561E-2</v>
      </c>
      <c r="I86" s="239">
        <f t="shared" si="43"/>
        <v>0.1005309108871854</v>
      </c>
      <c r="J86" s="236">
        <f t="shared" si="43"/>
        <v>0.1084841628959276</v>
      </c>
      <c r="K86" s="237">
        <f t="shared" si="43"/>
        <v>3.9056996947640289E-2</v>
      </c>
      <c r="L86" s="238">
        <f t="shared" si="43"/>
        <v>0.11922553958401644</v>
      </c>
      <c r="M86" s="236">
        <f t="shared" si="43"/>
        <v>3.6556715784674419E-2</v>
      </c>
      <c r="N86" s="240">
        <f t="shared" si="43"/>
        <v>9.1795789239617134E-2</v>
      </c>
      <c r="O86" s="241">
        <f t="shared" si="43"/>
        <v>6.110128549662739E-2</v>
      </c>
      <c r="P86" s="236">
        <f t="shared" si="43"/>
        <v>8.1415622991852815E-2</v>
      </c>
      <c r="Q86" s="237">
        <f t="shared" si="43"/>
        <v>8.4444539878178834E-2</v>
      </c>
      <c r="R86" s="238">
        <f t="shared" si="43"/>
        <v>6.8943248769457968E-2</v>
      </c>
      <c r="S86" s="239">
        <f t="shared" si="43"/>
        <v>9.4011658905281598E-2</v>
      </c>
      <c r="T86" s="236">
        <f t="shared" si="43"/>
        <v>0.13528364625667552</v>
      </c>
      <c r="U86" s="237">
        <f t="shared" si="43"/>
        <v>3.6122813566552898E-2</v>
      </c>
      <c r="V86" s="238">
        <f t="shared" si="43"/>
        <v>0.11270945941003942</v>
      </c>
      <c r="W86" s="239">
        <f t="shared" si="43"/>
        <v>6.0005185015608108E-2</v>
      </c>
      <c r="X86" s="236">
        <f t="shared" si="43"/>
        <v>9.1893852412623683E-2</v>
      </c>
      <c r="Y86" s="237">
        <f t="shared" si="43"/>
        <v>6.1251805292813412E-2</v>
      </c>
      <c r="Z86" s="238">
        <f t="shared" si="43"/>
        <v>6.7512497646563779E-2</v>
      </c>
      <c r="AA86" s="236">
        <f t="shared" si="43"/>
        <v>9.2123126587480383E-2</v>
      </c>
      <c r="AB86" s="242">
        <f t="shared" si="43"/>
        <v>7.9414834010573115E-2</v>
      </c>
      <c r="AC86" s="243">
        <f t="shared" si="43"/>
        <v>8.0501584832430223E-2</v>
      </c>
      <c r="AD86" s="18"/>
    </row>
    <row r="87" spans="1:30" s="8" customFormat="1" x14ac:dyDescent="0.25">
      <c r="A87" s="244" t="s">
        <v>32</v>
      </c>
      <c r="B87" s="245">
        <f>B23/B31</f>
        <v>6.1267582946994172E-2</v>
      </c>
      <c r="C87" s="246">
        <f t="shared" ref="C87:AC87" si="44">C23/C31</f>
        <v>9.4163094029782915E-2</v>
      </c>
      <c r="D87" s="247">
        <f t="shared" si="44"/>
        <v>4.8285954908809763E-2</v>
      </c>
      <c r="E87" s="248">
        <f t="shared" si="44"/>
        <v>8.2068730450310226E-2</v>
      </c>
      <c r="F87" s="245">
        <f t="shared" si="44"/>
        <v>4.0567951318458417E-2</v>
      </c>
      <c r="G87" s="246">
        <f t="shared" si="44"/>
        <v>9.8312068529294833E-2</v>
      </c>
      <c r="H87" s="247">
        <f t="shared" si="44"/>
        <v>5.9599654733034649E-2</v>
      </c>
      <c r="I87" s="248">
        <f t="shared" si="44"/>
        <v>9.2665816182018815E-2</v>
      </c>
      <c r="J87" s="245">
        <f t="shared" si="44"/>
        <v>7.7254901960784314E-2</v>
      </c>
      <c r="K87" s="246">
        <f t="shared" si="44"/>
        <v>3.0648332942005165E-2</v>
      </c>
      <c r="L87" s="247">
        <f t="shared" si="44"/>
        <v>9.7603199097502313E-2</v>
      </c>
      <c r="M87" s="245">
        <f t="shared" si="44"/>
        <v>3.6567269718442152E-2</v>
      </c>
      <c r="N87" s="249">
        <f t="shared" si="44"/>
        <v>7.8848155897187105E-2</v>
      </c>
      <c r="O87" s="250">
        <f t="shared" si="44"/>
        <v>5.7590861412897841E-2</v>
      </c>
      <c r="P87" s="245">
        <f t="shared" si="44"/>
        <v>5.8681711761507382E-2</v>
      </c>
      <c r="Q87" s="246">
        <f t="shared" si="44"/>
        <v>7.8973801054065595E-2</v>
      </c>
      <c r="R87" s="247">
        <f t="shared" si="44"/>
        <v>5.6721797950452832E-2</v>
      </c>
      <c r="S87" s="248">
        <f t="shared" si="44"/>
        <v>8.2297842340850275E-2</v>
      </c>
      <c r="T87" s="245">
        <f t="shared" si="44"/>
        <v>9.2943270748664902E-2</v>
      </c>
      <c r="U87" s="246">
        <f t="shared" si="44"/>
        <v>3.2489867747440275E-2</v>
      </c>
      <c r="V87" s="247">
        <f t="shared" si="44"/>
        <v>0.10461999253955134</v>
      </c>
      <c r="W87" s="248">
        <f t="shared" si="44"/>
        <v>5.1481747077364373E-2</v>
      </c>
      <c r="X87" s="245">
        <f t="shared" si="44"/>
        <v>6.9554530354449043E-2</v>
      </c>
      <c r="Y87" s="246">
        <f t="shared" si="44"/>
        <v>5.2224324159394639E-2</v>
      </c>
      <c r="Z87" s="247">
        <f t="shared" si="44"/>
        <v>6.1278849527203666E-2</v>
      </c>
      <c r="AA87" s="245">
        <f t="shared" si="44"/>
        <v>8.0149130320689599E-2</v>
      </c>
      <c r="AB87" s="242">
        <f t="shared" si="44"/>
        <v>6.7996968272940772E-2</v>
      </c>
      <c r="AC87" s="243">
        <f t="shared" si="44"/>
        <v>7.28999150616568E-2</v>
      </c>
      <c r="AD87" s="18"/>
    </row>
    <row r="88" spans="1:30" s="8" customFormat="1" x14ac:dyDescent="0.25">
      <c r="A88" s="235" t="s">
        <v>33</v>
      </c>
      <c r="B88" s="236">
        <f>B24/B31</f>
        <v>5.8699147466854881E-2</v>
      </c>
      <c r="C88" s="237">
        <f t="shared" ref="C88:AC88" si="45">C24/C31</f>
        <v>7.2081925739649458E-2</v>
      </c>
      <c r="D88" s="238">
        <f t="shared" si="45"/>
        <v>4.1178500918115174E-2</v>
      </c>
      <c r="E88" s="239">
        <f t="shared" si="45"/>
        <v>6.943024248402091E-2</v>
      </c>
      <c r="F88" s="236">
        <f t="shared" si="45"/>
        <v>3.7158618778326491E-2</v>
      </c>
      <c r="G88" s="237">
        <f t="shared" si="45"/>
        <v>7.5994265129335797E-2</v>
      </c>
      <c r="H88" s="238">
        <f t="shared" si="45"/>
        <v>5.5889155852162961E-2</v>
      </c>
      <c r="I88" s="239">
        <f t="shared" si="45"/>
        <v>7.2980419970225488E-2</v>
      </c>
      <c r="J88" s="236">
        <f t="shared" si="45"/>
        <v>6.4555052790346915E-2</v>
      </c>
      <c r="K88" s="237">
        <f t="shared" si="45"/>
        <v>2.2738612350316975E-2</v>
      </c>
      <c r="L88" s="238">
        <f t="shared" si="45"/>
        <v>7.3761301284270719E-2</v>
      </c>
      <c r="M88" s="236">
        <f t="shared" si="45"/>
        <v>3.8034266512157078E-2</v>
      </c>
      <c r="N88" s="240">
        <f t="shared" si="45"/>
        <v>6.2722995441543611E-2</v>
      </c>
      <c r="O88" s="241">
        <f t="shared" si="45"/>
        <v>5.4555129353576648E-2</v>
      </c>
      <c r="P88" s="236">
        <f t="shared" si="45"/>
        <v>4.3292844592438803E-2</v>
      </c>
      <c r="Q88" s="237">
        <f t="shared" si="45"/>
        <v>7.1017013448999022E-2</v>
      </c>
      <c r="R88" s="238">
        <f t="shared" si="45"/>
        <v>4.7403785723808024E-2</v>
      </c>
      <c r="S88" s="239">
        <f t="shared" si="45"/>
        <v>6.7838461633840941E-2</v>
      </c>
      <c r="T88" s="236">
        <f t="shared" si="45"/>
        <v>5.6084371746213009E-2</v>
      </c>
      <c r="U88" s="237">
        <f t="shared" si="45"/>
        <v>3.6242800767918089E-2</v>
      </c>
      <c r="V88" s="238">
        <f t="shared" si="45"/>
        <v>8.975395147782711E-2</v>
      </c>
      <c r="W88" s="239">
        <f t="shared" si="45"/>
        <v>4.7934104819183948E-2</v>
      </c>
      <c r="X88" s="236">
        <f t="shared" si="45"/>
        <v>4.6575291831939918E-2</v>
      </c>
      <c r="Y88" s="237">
        <f t="shared" si="45"/>
        <v>5.0535993978967068E-2</v>
      </c>
      <c r="Z88" s="238">
        <f t="shared" si="45"/>
        <v>5.2865122126621554E-2</v>
      </c>
      <c r="AA88" s="236">
        <f t="shared" si="45"/>
        <v>6.1805902827633673E-2</v>
      </c>
      <c r="AB88" s="242">
        <f t="shared" si="45"/>
        <v>5.6507694577795267E-2</v>
      </c>
      <c r="AC88" s="243">
        <f t="shared" si="45"/>
        <v>6.0959972620084964E-2</v>
      </c>
      <c r="AD88" s="18"/>
    </row>
    <row r="89" spans="1:30" s="8" customFormat="1" x14ac:dyDescent="0.25">
      <c r="A89" s="244" t="s">
        <v>34</v>
      </c>
      <c r="B89" s="245">
        <f>B25/B31</f>
        <v>2.5428096985529489E-2</v>
      </c>
      <c r="C89" s="246">
        <f t="shared" ref="C89:AC89" si="46">C25/C31</f>
        <v>5.0856675402584421E-2</v>
      </c>
      <c r="D89" s="247">
        <f t="shared" si="46"/>
        <v>2.0839143460672917E-2</v>
      </c>
      <c r="E89" s="248">
        <f t="shared" si="46"/>
        <v>5.9515514573473656E-2</v>
      </c>
      <c r="F89" s="245">
        <f t="shared" si="46"/>
        <v>1.7689346970663492E-2</v>
      </c>
      <c r="G89" s="246">
        <f t="shared" si="46"/>
        <v>6.4452235515234754E-2</v>
      </c>
      <c r="H89" s="247">
        <f t="shared" si="46"/>
        <v>3.3022069932752654E-2</v>
      </c>
      <c r="I89" s="248">
        <f t="shared" si="46"/>
        <v>5.4730499844782773E-2</v>
      </c>
      <c r="J89" s="245">
        <f t="shared" si="46"/>
        <v>5.4049773755656109E-2</v>
      </c>
      <c r="K89" s="246">
        <f t="shared" si="46"/>
        <v>1.5797428973937544E-2</v>
      </c>
      <c r="L89" s="247">
        <f t="shared" si="46"/>
        <v>5.5447660407729013E-2</v>
      </c>
      <c r="M89" s="245">
        <f t="shared" si="46"/>
        <v>2.9481358586786053E-2</v>
      </c>
      <c r="N89" s="249">
        <f t="shared" si="46"/>
        <v>5.1645238889394263E-2</v>
      </c>
      <c r="O89" s="250">
        <f t="shared" si="46"/>
        <v>4.4822666799376264E-2</v>
      </c>
      <c r="P89" s="245">
        <f t="shared" si="46"/>
        <v>2.9330744929919876E-2</v>
      </c>
      <c r="Q89" s="246">
        <f t="shared" si="46"/>
        <v>5.9498161707691247E-2</v>
      </c>
      <c r="R89" s="247">
        <f t="shared" si="46"/>
        <v>3.4737383373355885E-2</v>
      </c>
      <c r="S89" s="248">
        <f t="shared" si="46"/>
        <v>5.5796948704005159E-2</v>
      </c>
      <c r="T89" s="245">
        <f t="shared" si="46"/>
        <v>3.7497061095623549E-2</v>
      </c>
      <c r="U89" s="246">
        <f t="shared" si="46"/>
        <v>3.1436646757679182E-2</v>
      </c>
      <c r="V89" s="247">
        <f t="shared" si="46"/>
        <v>7.6670738218708179E-2</v>
      </c>
      <c r="W89" s="248">
        <f t="shared" si="46"/>
        <v>3.5946409376691385E-2</v>
      </c>
      <c r="X89" s="245">
        <f t="shared" si="46"/>
        <v>3.34027153711631E-2</v>
      </c>
      <c r="Y89" s="246">
        <f t="shared" si="46"/>
        <v>4.2704582901080125E-2</v>
      </c>
      <c r="Z89" s="247">
        <f t="shared" si="46"/>
        <v>4.1054215968797811E-2</v>
      </c>
      <c r="AA89" s="245">
        <f t="shared" si="46"/>
        <v>4.9346688385956398E-2</v>
      </c>
      <c r="AB89" s="242">
        <f t="shared" si="46"/>
        <v>3.9414674009340518E-2</v>
      </c>
      <c r="AC89" s="243">
        <f t="shared" si="46"/>
        <v>4.824714770269857E-2</v>
      </c>
      <c r="AD89" s="18"/>
    </row>
    <row r="90" spans="1:30" s="8" customFormat="1" x14ac:dyDescent="0.25">
      <c r="A90" s="235" t="s">
        <v>35</v>
      </c>
      <c r="B90" s="236">
        <f>B26/B31</f>
        <v>1.57561948496572E-3</v>
      </c>
      <c r="C90" s="237">
        <f t="shared" ref="C90:AC90" si="47">C26/C31</f>
        <v>2.8784596506642831E-2</v>
      </c>
      <c r="D90" s="238">
        <f t="shared" si="47"/>
        <v>1.4165205505929782E-3</v>
      </c>
      <c r="E90" s="239">
        <f t="shared" si="47"/>
        <v>3.4546205889716373E-2</v>
      </c>
      <c r="F90" s="236">
        <f t="shared" si="47"/>
        <v>1.6915258853632839E-3</v>
      </c>
      <c r="G90" s="237">
        <f t="shared" si="47"/>
        <v>3.8059782412260094E-2</v>
      </c>
      <c r="H90" s="238">
        <f t="shared" si="47"/>
        <v>4.2510683720762225E-3</v>
      </c>
      <c r="I90" s="239">
        <f t="shared" si="47"/>
        <v>2.5142924473790948E-2</v>
      </c>
      <c r="J90" s="236">
        <f t="shared" si="47"/>
        <v>1.5542986425339366E-2</v>
      </c>
      <c r="K90" s="237">
        <f t="shared" si="47"/>
        <v>5.8625851138764968E-3</v>
      </c>
      <c r="L90" s="238">
        <f t="shared" si="47"/>
        <v>3.1319146204167175E-2</v>
      </c>
      <c r="M90" s="236">
        <f t="shared" si="47"/>
        <v>6.6510890604254925E-3</v>
      </c>
      <c r="N90" s="240">
        <f t="shared" si="47"/>
        <v>1.4626732162891537E-2</v>
      </c>
      <c r="O90" s="241">
        <f t="shared" si="47"/>
        <v>9.7937131379950138E-3</v>
      </c>
      <c r="P90" s="236">
        <f t="shared" si="47"/>
        <v>8.6886770831929028E-3</v>
      </c>
      <c r="Q90" s="237">
        <f t="shared" si="47"/>
        <v>1.2747561071625403E-2</v>
      </c>
      <c r="R90" s="238">
        <f t="shared" si="47"/>
        <v>6.9460916115382685E-3</v>
      </c>
      <c r="S90" s="239">
        <f t="shared" si="47"/>
        <v>8.8779145049039318E-3</v>
      </c>
      <c r="T90" s="236">
        <f t="shared" si="47"/>
        <v>7.3892452893561276E-3</v>
      </c>
      <c r="U90" s="237">
        <f t="shared" si="47"/>
        <v>2.7197098976109216E-3</v>
      </c>
      <c r="V90" s="238">
        <f t="shared" si="47"/>
        <v>1.7416856225451832E-2</v>
      </c>
      <c r="W90" s="239">
        <f t="shared" si="47"/>
        <v>3.3278097250880466E-3</v>
      </c>
      <c r="X90" s="236">
        <f t="shared" si="47"/>
        <v>4.7612557147774497E-3</v>
      </c>
      <c r="Y90" s="237">
        <f t="shared" si="47"/>
        <v>4.2309961148064524E-3</v>
      </c>
      <c r="Z90" s="238">
        <f t="shared" si="47"/>
        <v>3.6152895678216593E-3</v>
      </c>
      <c r="AA90" s="236">
        <f t="shared" si="47"/>
        <v>5.3383901649246678E-3</v>
      </c>
      <c r="AB90" s="242">
        <f t="shared" si="47"/>
        <v>8.4572503373359312E-3</v>
      </c>
      <c r="AC90" s="243">
        <f t="shared" si="47"/>
        <v>1.4773597276981887E-2</v>
      </c>
      <c r="AD90" s="18"/>
    </row>
    <row r="91" spans="1:30" s="8" customFormat="1" x14ac:dyDescent="0.25">
      <c r="A91" s="244" t="s">
        <v>36</v>
      </c>
      <c r="B91" s="245">
        <f>B27/B31</f>
        <v>0</v>
      </c>
      <c r="C91" s="246">
        <f t="shared" ref="C91:AC91" si="48">C27/C31</f>
        <v>1.7800063625759343E-3</v>
      </c>
      <c r="D91" s="247">
        <f t="shared" si="48"/>
        <v>1.9328740456434399E-5</v>
      </c>
      <c r="E91" s="248">
        <f t="shared" si="48"/>
        <v>1.9968207717621792E-3</v>
      </c>
      <c r="F91" s="245">
        <f t="shared" si="48"/>
        <v>3.8226573680526189E-5</v>
      </c>
      <c r="G91" s="246">
        <f t="shared" si="48"/>
        <v>2.4240671799134949E-3</v>
      </c>
      <c r="H91" s="247">
        <f t="shared" si="48"/>
        <v>2.3665484637986589E-4</v>
      </c>
      <c r="I91" s="248">
        <f t="shared" si="48"/>
        <v>1.4660663423344217E-3</v>
      </c>
      <c r="J91" s="245">
        <f t="shared" si="48"/>
        <v>6.5610859728506784E-4</v>
      </c>
      <c r="K91" s="246">
        <f t="shared" si="48"/>
        <v>3.1550833528997416E-4</v>
      </c>
      <c r="L91" s="247">
        <f t="shared" si="48"/>
        <v>1.8274661047456796E-3</v>
      </c>
      <c r="M91" s="245">
        <f t="shared" si="48"/>
        <v>3.3139352030682397E-4</v>
      </c>
      <c r="N91" s="249">
        <f t="shared" si="48"/>
        <v>6.7593519108119309E-4</v>
      </c>
      <c r="O91" s="250">
        <f t="shared" si="48"/>
        <v>4.4279067868198949E-4</v>
      </c>
      <c r="P91" s="245">
        <f t="shared" si="48"/>
        <v>4.606099824294143E-4</v>
      </c>
      <c r="Q91" s="246">
        <f t="shared" si="48"/>
        <v>6.3940602043713421E-4</v>
      </c>
      <c r="R91" s="247">
        <f t="shared" si="48"/>
        <v>3.7742970371768258E-4</v>
      </c>
      <c r="S91" s="248">
        <f t="shared" si="48"/>
        <v>4.1094895553426023E-4</v>
      </c>
      <c r="T91" s="245">
        <f t="shared" si="48"/>
        <v>3.8289725590299936E-4</v>
      </c>
      <c r="U91" s="246">
        <f t="shared" si="48"/>
        <v>1.7998080204778156E-4</v>
      </c>
      <c r="V91" s="247">
        <f t="shared" si="48"/>
        <v>9.3621316403478616E-4</v>
      </c>
      <c r="W91" s="248">
        <f t="shared" si="48"/>
        <v>6.0643457404793561E-5</v>
      </c>
      <c r="X91" s="245">
        <f t="shared" si="48"/>
        <v>1.9405409026749433E-4</v>
      </c>
      <c r="Y91" s="246">
        <f t="shared" si="48"/>
        <v>1.5866235430524197E-4</v>
      </c>
      <c r="Z91" s="247">
        <f t="shared" si="48"/>
        <v>8.2305966256611486E-5</v>
      </c>
      <c r="AA91" s="245">
        <f t="shared" si="48"/>
        <v>2.2181402280525421E-4</v>
      </c>
      <c r="AB91" s="242">
        <f t="shared" si="48"/>
        <v>4.1304021897650174E-4</v>
      </c>
      <c r="AC91" s="243">
        <f t="shared" si="48"/>
        <v>8.1908014061915567E-4</v>
      </c>
      <c r="AD91" s="18"/>
    </row>
    <row r="92" spans="1:30" s="8" customFormat="1" x14ac:dyDescent="0.25">
      <c r="A92" s="235" t="s">
        <v>37</v>
      </c>
      <c r="B92" s="236">
        <f>B28/B31</f>
        <v>0</v>
      </c>
      <c r="C92" s="237">
        <f t="shared" ref="C92:AC92" si="49">C28/C31</f>
        <v>0</v>
      </c>
      <c r="D92" s="238">
        <f t="shared" si="49"/>
        <v>0</v>
      </c>
      <c r="E92" s="239">
        <f t="shared" si="49"/>
        <v>0</v>
      </c>
      <c r="F92" s="236">
        <f t="shared" si="49"/>
        <v>0</v>
      </c>
      <c r="G92" s="237">
        <f t="shared" si="49"/>
        <v>0</v>
      </c>
      <c r="H92" s="238">
        <f t="shared" si="49"/>
        <v>0</v>
      </c>
      <c r="I92" s="239">
        <f t="shared" si="49"/>
        <v>0</v>
      </c>
      <c r="J92" s="236">
        <f t="shared" si="49"/>
        <v>0</v>
      </c>
      <c r="K92" s="237">
        <f t="shared" si="49"/>
        <v>0</v>
      </c>
      <c r="L92" s="238">
        <f t="shared" si="49"/>
        <v>0</v>
      </c>
      <c r="M92" s="236">
        <f t="shared" si="49"/>
        <v>0</v>
      </c>
      <c r="N92" s="240">
        <f t="shared" si="49"/>
        <v>0</v>
      </c>
      <c r="O92" s="241">
        <f t="shared" si="49"/>
        <v>0</v>
      </c>
      <c r="P92" s="236">
        <f t="shared" si="49"/>
        <v>0</v>
      </c>
      <c r="Q92" s="237">
        <f t="shared" si="49"/>
        <v>0</v>
      </c>
      <c r="R92" s="238">
        <f t="shared" si="49"/>
        <v>0</v>
      </c>
      <c r="S92" s="239">
        <f t="shared" si="49"/>
        <v>0</v>
      </c>
      <c r="T92" s="236">
        <f t="shared" si="49"/>
        <v>0</v>
      </c>
      <c r="U92" s="237">
        <f t="shared" si="49"/>
        <v>0</v>
      </c>
      <c r="V92" s="238">
        <f t="shared" si="49"/>
        <v>0</v>
      </c>
      <c r="W92" s="239">
        <f t="shared" si="49"/>
        <v>0</v>
      </c>
      <c r="X92" s="236">
        <f t="shared" si="49"/>
        <v>0</v>
      </c>
      <c r="Y92" s="237">
        <f t="shared" si="49"/>
        <v>0</v>
      </c>
      <c r="Z92" s="238">
        <f t="shared" si="49"/>
        <v>0</v>
      </c>
      <c r="AA92" s="236">
        <f t="shared" si="49"/>
        <v>0</v>
      </c>
      <c r="AB92" s="242">
        <f t="shared" si="49"/>
        <v>0</v>
      </c>
      <c r="AC92" s="243">
        <f t="shared" si="49"/>
        <v>0</v>
      </c>
      <c r="AD92" s="18"/>
    </row>
    <row r="93" spans="1:30" s="8" customFormat="1" x14ac:dyDescent="0.25">
      <c r="A93" s="244" t="s">
        <v>38</v>
      </c>
      <c r="B93" s="245">
        <f>B29/B31</f>
        <v>0</v>
      </c>
      <c r="C93" s="246">
        <f t="shared" ref="C93:AC93" si="50">C29/C31</f>
        <v>0</v>
      </c>
      <c r="D93" s="247">
        <f t="shared" si="50"/>
        <v>0</v>
      </c>
      <c r="E93" s="248">
        <f t="shared" si="50"/>
        <v>0</v>
      </c>
      <c r="F93" s="245">
        <f t="shared" si="50"/>
        <v>0</v>
      </c>
      <c r="G93" s="246">
        <f t="shared" si="50"/>
        <v>0</v>
      </c>
      <c r="H93" s="247">
        <f t="shared" si="50"/>
        <v>0</v>
      </c>
      <c r="I93" s="248">
        <f t="shared" si="50"/>
        <v>0</v>
      </c>
      <c r="J93" s="245">
        <f t="shared" si="50"/>
        <v>0</v>
      </c>
      <c r="K93" s="246">
        <f t="shared" si="50"/>
        <v>0</v>
      </c>
      <c r="L93" s="247">
        <f t="shared" si="50"/>
        <v>0</v>
      </c>
      <c r="M93" s="245">
        <f t="shared" si="50"/>
        <v>0</v>
      </c>
      <c r="N93" s="249">
        <f t="shared" si="50"/>
        <v>0</v>
      </c>
      <c r="O93" s="250">
        <f t="shared" si="50"/>
        <v>0</v>
      </c>
      <c r="P93" s="245">
        <f t="shared" si="50"/>
        <v>0</v>
      </c>
      <c r="Q93" s="246">
        <f t="shared" si="50"/>
        <v>0</v>
      </c>
      <c r="R93" s="247">
        <f t="shared" si="50"/>
        <v>0</v>
      </c>
      <c r="S93" s="248">
        <f t="shared" si="50"/>
        <v>0</v>
      </c>
      <c r="T93" s="245">
        <f t="shared" si="50"/>
        <v>0</v>
      </c>
      <c r="U93" s="246">
        <f t="shared" si="50"/>
        <v>0</v>
      </c>
      <c r="V93" s="247">
        <f t="shared" si="50"/>
        <v>0</v>
      </c>
      <c r="W93" s="248">
        <f t="shared" si="50"/>
        <v>0</v>
      </c>
      <c r="X93" s="245">
        <f t="shared" si="50"/>
        <v>0</v>
      </c>
      <c r="Y93" s="246">
        <f t="shared" si="50"/>
        <v>0</v>
      </c>
      <c r="Z93" s="247">
        <f t="shared" si="50"/>
        <v>0</v>
      </c>
      <c r="AA93" s="245">
        <f t="shared" si="50"/>
        <v>0</v>
      </c>
      <c r="AB93" s="242">
        <f t="shared" si="50"/>
        <v>0</v>
      </c>
      <c r="AC93" s="243">
        <f t="shared" si="50"/>
        <v>0</v>
      </c>
      <c r="AD93" s="18"/>
    </row>
    <row r="94" spans="1:30" s="8" customFormat="1" ht="13.8" thickBot="1" x14ac:dyDescent="0.3">
      <c r="A94" s="235" t="s">
        <v>39</v>
      </c>
      <c r="B94" s="236">
        <f>B30/B31</f>
        <v>0</v>
      </c>
      <c r="C94" s="237">
        <f t="shared" ref="C94:AC94" si="51">C30/C31</f>
        <v>0</v>
      </c>
      <c r="D94" s="238">
        <f t="shared" si="51"/>
        <v>0</v>
      </c>
      <c r="E94" s="239">
        <f t="shared" si="51"/>
        <v>0</v>
      </c>
      <c r="F94" s="236">
        <f t="shared" si="51"/>
        <v>0</v>
      </c>
      <c r="G94" s="237">
        <f t="shared" si="51"/>
        <v>0</v>
      </c>
      <c r="H94" s="238">
        <f t="shared" si="51"/>
        <v>0</v>
      </c>
      <c r="I94" s="239">
        <f t="shared" si="51"/>
        <v>0</v>
      </c>
      <c r="J94" s="236">
        <f t="shared" si="51"/>
        <v>0</v>
      </c>
      <c r="K94" s="237">
        <f t="shared" si="51"/>
        <v>0</v>
      </c>
      <c r="L94" s="238">
        <f t="shared" si="51"/>
        <v>0</v>
      </c>
      <c r="M94" s="236">
        <f t="shared" si="51"/>
        <v>0</v>
      </c>
      <c r="N94" s="240">
        <f t="shared" si="51"/>
        <v>0</v>
      </c>
      <c r="O94" s="241">
        <f t="shared" si="51"/>
        <v>0</v>
      </c>
      <c r="P94" s="236">
        <f t="shared" si="51"/>
        <v>0</v>
      </c>
      <c r="Q94" s="237">
        <f t="shared" si="51"/>
        <v>0</v>
      </c>
      <c r="R94" s="238">
        <f t="shared" si="51"/>
        <v>0</v>
      </c>
      <c r="S94" s="239">
        <f t="shared" si="51"/>
        <v>0</v>
      </c>
      <c r="T94" s="236">
        <f t="shared" si="51"/>
        <v>0</v>
      </c>
      <c r="U94" s="237">
        <f t="shared" si="51"/>
        <v>0</v>
      </c>
      <c r="V94" s="238">
        <f t="shared" si="51"/>
        <v>0</v>
      </c>
      <c r="W94" s="239">
        <f t="shared" si="51"/>
        <v>0</v>
      </c>
      <c r="X94" s="236">
        <f t="shared" si="51"/>
        <v>0</v>
      </c>
      <c r="Y94" s="237">
        <f t="shared" si="51"/>
        <v>0</v>
      </c>
      <c r="Z94" s="238">
        <f t="shared" si="51"/>
        <v>0</v>
      </c>
      <c r="AA94" s="236">
        <f t="shared" si="51"/>
        <v>0</v>
      </c>
      <c r="AB94" s="242">
        <f t="shared" si="51"/>
        <v>0</v>
      </c>
      <c r="AC94" s="243">
        <f t="shared" si="51"/>
        <v>0</v>
      </c>
      <c r="AD94" s="18"/>
    </row>
    <row r="95" spans="1:30" s="8" customFormat="1" ht="14.4" thickTop="1" thickBot="1" x14ac:dyDescent="0.3">
      <c r="A95" s="9" t="s">
        <v>13</v>
      </c>
      <c r="B95" s="77">
        <f>SUM(B71:B94)</f>
        <v>1.0000000000000002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1</v>
      </c>
      <c r="F95" s="77">
        <f t="shared" si="52"/>
        <v>1</v>
      </c>
      <c r="G95" s="78">
        <f t="shared" si="52"/>
        <v>1</v>
      </c>
      <c r="H95" s="77">
        <f t="shared" si="52"/>
        <v>0.99999999999999989</v>
      </c>
      <c r="I95" s="78">
        <f t="shared" si="52"/>
        <v>1</v>
      </c>
      <c r="J95" s="77">
        <f t="shared" si="52"/>
        <v>0.99999999999999989</v>
      </c>
      <c r="K95" s="77">
        <f t="shared" si="52"/>
        <v>1</v>
      </c>
      <c r="L95" s="77">
        <f t="shared" si="52"/>
        <v>1</v>
      </c>
      <c r="M95" s="78">
        <f t="shared" si="52"/>
        <v>1</v>
      </c>
      <c r="N95" s="77">
        <f t="shared" si="52"/>
        <v>1</v>
      </c>
      <c r="O95" s="78">
        <f t="shared" si="52"/>
        <v>0.99999999999999989</v>
      </c>
      <c r="P95" s="77">
        <f t="shared" si="52"/>
        <v>0.99999999999999989</v>
      </c>
      <c r="Q95" s="78">
        <f t="shared" si="52"/>
        <v>1</v>
      </c>
      <c r="R95" s="77">
        <f t="shared" si="52"/>
        <v>1</v>
      </c>
      <c r="S95" s="78">
        <f t="shared" si="52"/>
        <v>1</v>
      </c>
      <c r="T95" s="77">
        <f t="shared" si="52"/>
        <v>1.0000000000000002</v>
      </c>
      <c r="U95" s="78">
        <f t="shared" si="52"/>
        <v>0.99999999999999989</v>
      </c>
      <c r="V95" s="77">
        <f t="shared" si="52"/>
        <v>1</v>
      </c>
      <c r="W95" s="78">
        <f t="shared" si="52"/>
        <v>1.0000000000000002</v>
      </c>
      <c r="X95" s="77">
        <f t="shared" si="52"/>
        <v>1</v>
      </c>
      <c r="Y95" s="78">
        <f t="shared" si="52"/>
        <v>1</v>
      </c>
      <c r="Z95" s="77">
        <f t="shared" si="52"/>
        <v>0.99999999999999967</v>
      </c>
      <c r="AA95" s="77">
        <f t="shared" si="52"/>
        <v>1</v>
      </c>
      <c r="AB95" s="77">
        <f t="shared" si="52"/>
        <v>1</v>
      </c>
      <c r="AC95" s="79">
        <f t="shared" si="52"/>
        <v>1.0000000000000002</v>
      </c>
      <c r="AD95" s="80"/>
    </row>
    <row r="96" spans="1:30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44140625" style="88" customWidth="1"/>
    <col min="2" max="27" width="7.6640625" customWidth="1"/>
    <col min="28" max="28" width="10.109375" style="88" bestFit="1" customWidth="1"/>
    <col min="29" max="29" width="10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44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44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0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291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SUM(Daily!B165,Daily!B382,Daily!B599,Daily!B816)</f>
        <v>3117</v>
      </c>
      <c r="C8" s="33">
        <f>SUM(Daily!C165,Daily!C382,Daily!C599,Daily!C816)</f>
        <v>0</v>
      </c>
      <c r="D8" s="33">
        <f>SUM(Daily!D165,Daily!D382,Daily!D599,Daily!D816)</f>
        <v>2411</v>
      </c>
      <c r="E8" s="33">
        <f>SUM(Daily!E165,Daily!E382,Daily!E599,Daily!E816)</f>
        <v>12</v>
      </c>
      <c r="F8" s="33">
        <f>SUM(Daily!F165,Daily!F382,Daily!F599,Daily!F816)</f>
        <v>4254</v>
      </c>
      <c r="G8" s="33">
        <f>SUM(Daily!G165,Daily!G382,Daily!G599,Daily!G816)</f>
        <v>36</v>
      </c>
      <c r="H8" s="33">
        <f>SUM(Daily!H165,Daily!H382,Daily!H599,Daily!H816)</f>
        <v>3496</v>
      </c>
      <c r="I8" s="33">
        <f>SUM(Daily!I165,Daily!I382,Daily!I599,Daily!I816)</f>
        <v>149</v>
      </c>
      <c r="J8" s="33">
        <f>SUM(Daily!J165,Daily!J382,Daily!J599,Daily!J816)</f>
        <v>75</v>
      </c>
      <c r="K8" s="33">
        <f>SUM(Daily!K165,Daily!K382,Daily!K599,Daily!K816)</f>
        <v>149</v>
      </c>
      <c r="L8" s="33">
        <f>SUM(Daily!L165,Daily!L382,Daily!L599,Daily!L816)</f>
        <v>232</v>
      </c>
      <c r="M8" s="33">
        <f>SUM(Daily!M165,Daily!M382,Daily!M599,Daily!M816)</f>
        <v>749</v>
      </c>
      <c r="N8" s="33">
        <f>SUM(Daily!N165,Daily!N382,Daily!N599,Daily!N816)</f>
        <v>1706</v>
      </c>
      <c r="O8" s="33">
        <f>SUM(Daily!O165,Daily!O382,Daily!O599,Daily!O816)</f>
        <v>1178</v>
      </c>
      <c r="P8" s="33">
        <f>SUM(Daily!P165,Daily!P382,Daily!P599,Daily!P816)</f>
        <v>397</v>
      </c>
      <c r="Q8" s="33">
        <f>SUM(Daily!Q165,Daily!Q382,Daily!Q599,Daily!Q816)</f>
        <v>563</v>
      </c>
      <c r="R8" s="33">
        <f>SUM(Daily!R165,Daily!R382,Daily!R599,Daily!R816)</f>
        <v>303</v>
      </c>
      <c r="S8" s="33">
        <f>SUM(Daily!S165,Daily!S382,Daily!S599,Daily!S816)</f>
        <v>1005</v>
      </c>
      <c r="T8" s="33">
        <f>SUM(Daily!T165,Daily!T382,Daily!T599,Daily!T816)</f>
        <v>8</v>
      </c>
      <c r="U8" s="33">
        <f>SUM(Daily!U165,Daily!U382,Daily!U599,Daily!U816)</f>
        <v>252</v>
      </c>
      <c r="V8" s="33">
        <f>SUM(Daily!V165,Daily!V382,Daily!V599,Daily!V816)</f>
        <v>41</v>
      </c>
      <c r="W8" s="33">
        <f>SUM(Daily!W165,Daily!W382,Daily!W599,Daily!W816)</f>
        <v>613</v>
      </c>
      <c r="X8" s="33">
        <f>SUM(Daily!X165,Daily!X382,Daily!X599,Daily!X816)</f>
        <v>7</v>
      </c>
      <c r="Y8" s="33">
        <f>SUM(Daily!Y165,Daily!Y382,Daily!Y599,Daily!Y816)</f>
        <v>221</v>
      </c>
      <c r="Z8" s="33">
        <f>SUM(Daily!Z165,Daily!Z382,Daily!Z599,Daily!Z816)</f>
        <v>129</v>
      </c>
      <c r="AA8" s="33">
        <f>SUM(Daily!AA165,Daily!AA382,Daily!AA599,Daily!AA816)</f>
        <v>0</v>
      </c>
      <c r="AB8" s="11">
        <f>B8+D8+F8+H8+J8+L8+N8+P8+R8+T8+V8+X8+Z8</f>
        <v>16176</v>
      </c>
      <c r="AC8" s="7">
        <f t="shared" ref="AB8:AC30" si="0">C8+E8+G8+I8+K8+M8+O8+Q8+S8+U8+W8+Y8+AA8</f>
        <v>4927</v>
      </c>
    </row>
    <row r="9" spans="1:29" ht="14.4" thickTop="1" thickBot="1" x14ac:dyDescent="0.3">
      <c r="A9" s="91" t="s">
        <v>18</v>
      </c>
      <c r="B9" s="33">
        <f>SUM(Daily!B166,Daily!B383,Daily!B600,Daily!B817)</f>
        <v>11102</v>
      </c>
      <c r="C9" s="33">
        <f>SUM(Daily!C166,Daily!C383,Daily!C600,Daily!C817)</f>
        <v>2084</v>
      </c>
      <c r="D9" s="33">
        <f>SUM(Daily!D166,Daily!D383,Daily!D600,Daily!D817)</f>
        <v>6224</v>
      </c>
      <c r="E9" s="33">
        <f>SUM(Daily!E166,Daily!E383,Daily!E600,Daily!E817)</f>
        <v>1701</v>
      </c>
      <c r="F9" s="33">
        <f>SUM(Daily!F166,Daily!F383,Daily!F600,Daily!F817)</f>
        <v>10035</v>
      </c>
      <c r="G9" s="33">
        <f>SUM(Daily!G166,Daily!G383,Daily!G600,Daily!G817)</f>
        <v>1602</v>
      </c>
      <c r="H9" s="33">
        <f>SUM(Daily!H166,Daily!H383,Daily!H600,Daily!H817)</f>
        <v>10579</v>
      </c>
      <c r="I9" s="33">
        <f>SUM(Daily!I166,Daily!I383,Daily!I600,Daily!I817)</f>
        <v>3432</v>
      </c>
      <c r="J9" s="33">
        <f>SUM(Daily!J166,Daily!J383,Daily!J600,Daily!J817)</f>
        <v>402</v>
      </c>
      <c r="K9" s="33">
        <f>SUM(Daily!K166,Daily!K383,Daily!K600,Daily!K817)</f>
        <v>1654</v>
      </c>
      <c r="L9" s="33">
        <f>SUM(Daily!L166,Daily!L383,Daily!L600,Daily!L817)</f>
        <v>1441</v>
      </c>
      <c r="M9" s="33">
        <f>SUM(Daily!M166,Daily!M383,Daily!M600,Daily!M817)</f>
        <v>6300</v>
      </c>
      <c r="N9" s="33">
        <f>SUM(Daily!N166,Daily!N383,Daily!N600,Daily!N817)</f>
        <v>6987</v>
      </c>
      <c r="O9" s="33">
        <f>SUM(Daily!O166,Daily!O383,Daily!O600,Daily!O817)</f>
        <v>9650</v>
      </c>
      <c r="P9" s="33">
        <f>SUM(Daily!P166,Daily!P383,Daily!P600,Daily!P817)</f>
        <v>3168</v>
      </c>
      <c r="Q9" s="33">
        <f>SUM(Daily!Q166,Daily!Q383,Daily!Q600,Daily!Q817)</f>
        <v>4570</v>
      </c>
      <c r="R9" s="33">
        <f>SUM(Daily!R166,Daily!R383,Daily!R600,Daily!R817)</f>
        <v>5673</v>
      </c>
      <c r="S9" s="33">
        <f>SUM(Daily!S166,Daily!S383,Daily!S600,Daily!S817)</f>
        <v>5341</v>
      </c>
      <c r="T9" s="33">
        <f>SUM(Daily!T166,Daily!T383,Daily!T600,Daily!T817)</f>
        <v>373</v>
      </c>
      <c r="U9" s="33">
        <f>SUM(Daily!U166,Daily!U383,Daily!U600,Daily!U817)</f>
        <v>3024</v>
      </c>
      <c r="V9" s="33">
        <f>SUM(Daily!V166,Daily!V383,Daily!V600,Daily!V817)</f>
        <v>2021</v>
      </c>
      <c r="W9" s="33">
        <f>SUM(Daily!W166,Daily!W383,Daily!W600,Daily!W817)</f>
        <v>7573</v>
      </c>
      <c r="X9" s="33">
        <f>SUM(Daily!X166,Daily!X383,Daily!X600,Daily!X817)</f>
        <v>4932</v>
      </c>
      <c r="Y9" s="33">
        <f>SUM(Daily!Y166,Daily!Y383,Daily!Y600,Daily!Y817)</f>
        <v>4399</v>
      </c>
      <c r="Z9" s="33">
        <f>SUM(Daily!Z166,Daily!Z383,Daily!Z600,Daily!Z817)</f>
        <v>13049</v>
      </c>
      <c r="AA9" s="33">
        <f>SUM(Daily!AA166,Daily!AA383,Daily!AA600,Daily!AA817)</f>
        <v>8652</v>
      </c>
      <c r="AB9" s="11">
        <f t="shared" si="0"/>
        <v>75986</v>
      </c>
      <c r="AC9" s="7">
        <f t="shared" si="0"/>
        <v>59982</v>
      </c>
    </row>
    <row r="10" spans="1:29" ht="14.4" thickTop="1" thickBot="1" x14ac:dyDescent="0.3">
      <c r="A10" s="90" t="s">
        <v>19</v>
      </c>
      <c r="B10" s="33">
        <f>SUM(Daily!B167,Daily!B384,Daily!B601,Daily!B818)</f>
        <v>16551</v>
      </c>
      <c r="C10" s="33">
        <f>SUM(Daily!C167,Daily!C384,Daily!C601,Daily!C818)</f>
        <v>5483</v>
      </c>
      <c r="D10" s="33">
        <f>SUM(Daily!D167,Daily!D384,Daily!D601,Daily!D818)</f>
        <v>7444</v>
      </c>
      <c r="E10" s="33">
        <f>SUM(Daily!E167,Daily!E384,Daily!E601,Daily!E818)</f>
        <v>4312</v>
      </c>
      <c r="F10" s="33">
        <f>SUM(Daily!F167,Daily!F384,Daily!F601,Daily!F818)</f>
        <v>12238</v>
      </c>
      <c r="G10" s="33">
        <f>SUM(Daily!G167,Daily!G384,Daily!G601,Daily!G818)</f>
        <v>4052</v>
      </c>
      <c r="H10" s="33">
        <f>SUM(Daily!H167,Daily!H384,Daily!H601,Daily!H818)</f>
        <v>13971</v>
      </c>
      <c r="I10" s="33">
        <f>SUM(Daily!I167,Daily!I384,Daily!I601,Daily!I818)</f>
        <v>7507</v>
      </c>
      <c r="J10" s="33">
        <f>SUM(Daily!J167,Daily!J384,Daily!J601,Daily!J818)</f>
        <v>960</v>
      </c>
      <c r="K10" s="33">
        <f>SUM(Daily!K167,Daily!K384,Daily!K601,Daily!K818)</f>
        <v>3377</v>
      </c>
      <c r="L10" s="33">
        <f>SUM(Daily!L167,Daily!L384,Daily!L601,Daily!L818)</f>
        <v>2564</v>
      </c>
      <c r="M10" s="33">
        <f>SUM(Daily!M167,Daily!M384,Daily!M601,Daily!M818)</f>
        <v>10412</v>
      </c>
      <c r="N10" s="33">
        <f>SUM(Daily!N167,Daily!N384,Daily!N601,Daily!N818)</f>
        <v>9621</v>
      </c>
      <c r="O10" s="33">
        <f>SUM(Daily!O167,Daily!O384,Daily!O601,Daily!O818)</f>
        <v>14305</v>
      </c>
      <c r="P10" s="33">
        <f>SUM(Daily!P167,Daily!P384,Daily!P601,Daily!P818)</f>
        <v>6287</v>
      </c>
      <c r="Q10" s="33">
        <f>SUM(Daily!Q167,Daily!Q384,Daily!Q601,Daily!Q818)</f>
        <v>7247</v>
      </c>
      <c r="R10" s="33">
        <f>SUM(Daily!R167,Daily!R384,Daily!R601,Daily!R818)</f>
        <v>9391</v>
      </c>
      <c r="S10" s="33">
        <f>SUM(Daily!S167,Daily!S384,Daily!S601,Daily!S818)</f>
        <v>7454</v>
      </c>
      <c r="T10" s="33">
        <f>SUM(Daily!T167,Daily!T384,Daily!T601,Daily!T818)</f>
        <v>1037</v>
      </c>
      <c r="U10" s="33">
        <f>SUM(Daily!U167,Daily!U384,Daily!U601,Daily!U818)</f>
        <v>5234</v>
      </c>
      <c r="V10" s="33">
        <f>SUM(Daily!V167,Daily!V384,Daily!V601,Daily!V818)</f>
        <v>3265</v>
      </c>
      <c r="W10" s="33">
        <f>SUM(Daily!W167,Daily!W384,Daily!W601,Daily!W818)</f>
        <v>12375</v>
      </c>
      <c r="X10" s="33">
        <f>SUM(Daily!X167,Daily!X384,Daily!X601,Daily!X818)</f>
        <v>7340</v>
      </c>
      <c r="Y10" s="33">
        <f>SUM(Daily!Y167,Daily!Y384,Daily!Y601,Daily!Y818)</f>
        <v>6036</v>
      </c>
      <c r="Z10" s="33">
        <f>SUM(Daily!Z167,Daily!Z384,Daily!Z601,Daily!Z818)</f>
        <v>17187</v>
      </c>
      <c r="AA10" s="33">
        <f>SUM(Daily!AA167,Daily!AA384,Daily!AA601,Daily!AA818)</f>
        <v>10676</v>
      </c>
      <c r="AB10" s="11">
        <f t="shared" si="0"/>
        <v>107856</v>
      </c>
      <c r="AC10" s="7">
        <f t="shared" si="0"/>
        <v>98470</v>
      </c>
    </row>
    <row r="11" spans="1:29" ht="14.4" thickTop="1" thickBot="1" x14ac:dyDescent="0.3">
      <c r="A11" s="91" t="s">
        <v>20</v>
      </c>
      <c r="B11" s="33">
        <f>SUM(Daily!B168,Daily!B385,Daily!B602,Daily!B819)</f>
        <v>17170</v>
      </c>
      <c r="C11" s="33">
        <f>SUM(Daily!C168,Daily!C385,Daily!C602,Daily!C819)</f>
        <v>5122.2707007007375</v>
      </c>
      <c r="D11" s="33">
        <f>SUM(Daily!D168,Daily!D385,Daily!D602,Daily!D819)</f>
        <v>6954</v>
      </c>
      <c r="E11" s="33">
        <f>SUM(Daily!E168,Daily!E385,Daily!E602,Daily!E819)</f>
        <v>5603.6237933981965</v>
      </c>
      <c r="F11" s="33">
        <f>SUM(Daily!F168,Daily!F385,Daily!F602,Daily!F819)</f>
        <v>11584</v>
      </c>
      <c r="G11" s="33">
        <f>SUM(Daily!G168,Daily!G385,Daily!G602,Daily!G819)</f>
        <v>4569.2220457852854</v>
      </c>
      <c r="H11" s="33">
        <f>SUM(Daily!H168,Daily!H385,Daily!H602,Daily!H819)</f>
        <v>13529</v>
      </c>
      <c r="I11" s="33">
        <f>SUM(Daily!I168,Daily!I385,Daily!I602,Daily!I819)</f>
        <v>8682.4254234516957</v>
      </c>
      <c r="J11" s="33">
        <f>SUM(Daily!J168,Daily!J385,Daily!J602,Daily!J819)</f>
        <v>1252</v>
      </c>
      <c r="K11" s="33">
        <f>SUM(Daily!K168,Daily!K385,Daily!K602,Daily!K819)</f>
        <v>4120.116831095871</v>
      </c>
      <c r="L11" s="33">
        <f>SUM(Daily!L168,Daily!L385,Daily!L602,Daily!L819)</f>
        <v>2999</v>
      </c>
      <c r="M11" s="33">
        <f>SUM(Daily!M168,Daily!M385,Daily!M602,Daily!M819)</f>
        <v>14126.438011341133</v>
      </c>
      <c r="N11" s="33">
        <f>SUM(Daily!N168,Daily!N385,Daily!N602,Daily!N819)</f>
        <v>9913</v>
      </c>
      <c r="O11" s="33">
        <f>SUM(Daily!O168,Daily!O385,Daily!O602,Daily!O819)</f>
        <v>17291.622780754558</v>
      </c>
      <c r="P11" s="33">
        <f>SUM(Daily!P168,Daily!P385,Daily!P602,Daily!P819)</f>
        <v>8146</v>
      </c>
      <c r="Q11" s="33">
        <f>SUM(Daily!Q168,Daily!Q385,Daily!Q602,Daily!Q819)</f>
        <v>8555.8762606365999</v>
      </c>
      <c r="R11" s="33">
        <f>SUM(Daily!R168,Daily!R385,Daily!R602,Daily!R819)</f>
        <v>11011</v>
      </c>
      <c r="S11" s="33">
        <f>SUM(Daily!S168,Daily!S385,Daily!S602,Daily!S819)</f>
        <v>8350.5676151835269</v>
      </c>
      <c r="T11" s="33">
        <f>SUM(Daily!T168,Daily!T385,Daily!T602,Daily!T819)</f>
        <v>1251</v>
      </c>
      <c r="U11" s="33">
        <f>SUM(Daily!U168,Daily!U385,Daily!U602,Daily!U819)</f>
        <v>6639.9151008390372</v>
      </c>
      <c r="V11" s="33">
        <f>SUM(Daily!V168,Daily!V385,Daily!V602,Daily!V819)</f>
        <v>3784</v>
      </c>
      <c r="W11" s="33">
        <f>SUM(Daily!W168,Daily!W385,Daily!W602,Daily!W819)</f>
        <v>13974.755435767878</v>
      </c>
      <c r="X11" s="33">
        <f>SUM(Daily!X168,Daily!X385,Daily!X602,Daily!X819)</f>
        <v>7270</v>
      </c>
      <c r="Y11" s="33">
        <f>SUM(Daily!Y168,Daily!Y385,Daily!Y602,Daily!Y819)</f>
        <v>7794.5239263013855</v>
      </c>
      <c r="Z11" s="33">
        <f>SUM(Daily!Z168,Daily!Z385,Daily!Z602,Daily!Z819)</f>
        <v>20017</v>
      </c>
      <c r="AA11" s="33">
        <f>SUM(Daily!AA168,Daily!AA385,Daily!AA602,Daily!AA819)</f>
        <v>11814.642074744095</v>
      </c>
      <c r="AB11" s="11">
        <f t="shared" si="0"/>
        <v>114880</v>
      </c>
      <c r="AC11" s="7">
        <f t="shared" si="0"/>
        <v>116645.99999999999</v>
      </c>
    </row>
    <row r="12" spans="1:29" ht="14.4" thickTop="1" thickBot="1" x14ac:dyDescent="0.3">
      <c r="A12" s="90" t="s">
        <v>21</v>
      </c>
      <c r="B12" s="33">
        <f>SUM(Daily!B169,Daily!B386,Daily!B603,Daily!B820)</f>
        <v>13952</v>
      </c>
      <c r="C12" s="33">
        <f>SUM(Daily!C169,Daily!C386,Daily!C603,Daily!C820)</f>
        <v>4756.9052040838142</v>
      </c>
      <c r="D12" s="33">
        <f>SUM(Daily!D169,Daily!D386,Daily!D603,Daily!D820)</f>
        <v>6336</v>
      </c>
      <c r="E12" s="33">
        <f>SUM(Daily!E169,Daily!E386,Daily!E603,Daily!E820)</f>
        <v>4517.6686247267789</v>
      </c>
      <c r="F12" s="33">
        <f>SUM(Daily!F169,Daily!F386,Daily!F603,Daily!F820)</f>
        <v>8742</v>
      </c>
      <c r="G12" s="33">
        <f>SUM(Daily!G169,Daily!G386,Daily!G603,Daily!G820)</f>
        <v>3807.8755718754514</v>
      </c>
      <c r="H12" s="33">
        <f>SUM(Daily!H169,Daily!H386,Daily!H603,Daily!H820)</f>
        <v>12002</v>
      </c>
      <c r="I12" s="33">
        <f>SUM(Daily!I169,Daily!I386,Daily!I603,Daily!I820)</f>
        <v>8480.2319231225574</v>
      </c>
      <c r="J12" s="33">
        <f>SUM(Daily!J169,Daily!J386,Daily!J603,Daily!J820)</f>
        <v>1045</v>
      </c>
      <c r="K12" s="33">
        <f>SUM(Daily!K169,Daily!K386,Daily!K603,Daily!K820)</f>
        <v>3797.465639961546</v>
      </c>
      <c r="L12" s="33">
        <f>SUM(Daily!L169,Daily!L386,Daily!L603,Daily!L820)</f>
        <v>2499</v>
      </c>
      <c r="M12" s="33">
        <f>SUM(Daily!M169,Daily!M386,Daily!M603,Daily!M820)</f>
        <v>13454.68148181821</v>
      </c>
      <c r="N12" s="33">
        <f>SUM(Daily!N169,Daily!N386,Daily!N603,Daily!N820)</f>
        <v>7733</v>
      </c>
      <c r="O12" s="33">
        <f>SUM(Daily!O169,Daily!O386,Daily!O603,Daily!O820)</f>
        <v>15734.841320336644</v>
      </c>
      <c r="P12" s="33">
        <f>SUM(Daily!P169,Daily!P386,Daily!P603,Daily!P820)</f>
        <v>6224</v>
      </c>
      <c r="Q12" s="33">
        <f>SUM(Daily!Q169,Daily!Q386,Daily!Q603,Daily!Q820)</f>
        <v>7435.0193645583531</v>
      </c>
      <c r="R12" s="33">
        <f>SUM(Daily!R169,Daily!R386,Daily!R603,Daily!R820)</f>
        <v>9400</v>
      </c>
      <c r="S12" s="33">
        <f>SUM(Daily!S169,Daily!S386,Daily!S603,Daily!S820)</f>
        <v>6886.2551304946601</v>
      </c>
      <c r="T12" s="33">
        <f>SUM(Daily!T169,Daily!T386,Daily!T603,Daily!T820)</f>
        <v>989</v>
      </c>
      <c r="U12" s="33">
        <f>SUM(Daily!U169,Daily!U386,Daily!U603,Daily!U820)</f>
        <v>5140.5398695839231</v>
      </c>
      <c r="V12" s="33">
        <f>SUM(Daily!V169,Daily!V386,Daily!V603,Daily!V820)</f>
        <v>3223</v>
      </c>
      <c r="W12" s="33">
        <f>SUM(Daily!W169,Daily!W386,Daily!W603,Daily!W820)</f>
        <v>12129.343268314344</v>
      </c>
      <c r="X12" s="33">
        <f>SUM(Daily!X169,Daily!X386,Daily!X603,Daily!X820)</f>
        <v>6533</v>
      </c>
      <c r="Y12" s="33">
        <f>SUM(Daily!Y169,Daily!Y386,Daily!Y603,Daily!Y820)</f>
        <v>6850.480333533138</v>
      </c>
      <c r="Z12" s="33">
        <f>SUM(Daily!Z169,Daily!Z386,Daily!Z603,Daily!Z820)</f>
        <v>16104</v>
      </c>
      <c r="AA12" s="33">
        <f>SUM(Daily!AA169,Daily!AA386,Daily!AA603,Daily!AA820)</f>
        <v>10656.692267590581</v>
      </c>
      <c r="AB12" s="11">
        <f t="shared" si="0"/>
        <v>94782</v>
      </c>
      <c r="AC12" s="7">
        <f t="shared" si="0"/>
        <v>103648</v>
      </c>
    </row>
    <row r="13" spans="1:29" ht="14.4" thickTop="1" thickBot="1" x14ac:dyDescent="0.3">
      <c r="A13" s="91" t="s">
        <v>22</v>
      </c>
      <c r="B13" s="33">
        <f>SUM(Daily!B170,Daily!B387,Daily!B604,Daily!B821)</f>
        <v>10175</v>
      </c>
      <c r="C13" s="33">
        <f>SUM(Daily!C170,Daily!C387,Daily!C604,Daily!C821)</f>
        <v>4343</v>
      </c>
      <c r="D13" s="33">
        <f>SUM(Daily!D170,Daily!D387,Daily!D604,Daily!D821)</f>
        <v>5187</v>
      </c>
      <c r="E13" s="33">
        <f>SUM(Daily!E170,Daily!E387,Daily!E604,Daily!E821)</f>
        <v>3410</v>
      </c>
      <c r="F13" s="33">
        <f>SUM(Daily!F170,Daily!F387,Daily!F604,Daily!F821)</f>
        <v>6995</v>
      </c>
      <c r="G13" s="33">
        <f>SUM(Daily!G170,Daily!G387,Daily!G604,Daily!G821)</f>
        <v>3013</v>
      </c>
      <c r="H13" s="33">
        <f>SUM(Daily!H170,Daily!H387,Daily!H604,Daily!H821)</f>
        <v>10687</v>
      </c>
      <c r="I13" s="33">
        <f>SUM(Daily!I170,Daily!I387,Daily!I604,Daily!I821)</f>
        <v>7646</v>
      </c>
      <c r="J13" s="33">
        <f>SUM(Daily!J170,Daily!J387,Daily!J604,Daily!J821)</f>
        <v>1013</v>
      </c>
      <c r="K13" s="33">
        <f>SUM(Daily!K170,Daily!K387,Daily!K604,Daily!K821)</f>
        <v>3073</v>
      </c>
      <c r="L13" s="33">
        <f>SUM(Daily!L170,Daily!L387,Daily!L604,Daily!L821)</f>
        <v>2350</v>
      </c>
      <c r="M13" s="33">
        <f>SUM(Daily!M170,Daily!M387,Daily!M604,Daily!M821)</f>
        <v>9225</v>
      </c>
      <c r="N13" s="33">
        <f>SUM(Daily!N170,Daily!N387,Daily!N604,Daily!N821)</f>
        <v>7187</v>
      </c>
      <c r="O13" s="33">
        <f>SUM(Daily!O170,Daily!O387,Daily!O604,Daily!O821)</f>
        <v>12751</v>
      </c>
      <c r="P13" s="33">
        <f>SUM(Daily!P170,Daily!P387,Daily!P604,Daily!P821)</f>
        <v>4563</v>
      </c>
      <c r="Q13" s="33">
        <f>SUM(Daily!Q170,Daily!Q387,Daily!Q604,Daily!Q821)</f>
        <v>5256</v>
      </c>
      <c r="R13" s="33">
        <f>SUM(Daily!R170,Daily!R387,Daily!R604,Daily!R821)</f>
        <v>7579</v>
      </c>
      <c r="S13" s="33">
        <f>SUM(Daily!S170,Daily!S387,Daily!S604,Daily!S821)</f>
        <v>5810</v>
      </c>
      <c r="T13" s="33">
        <f>SUM(Daily!T170,Daily!T387,Daily!T604,Daily!T821)</f>
        <v>886</v>
      </c>
      <c r="U13" s="33">
        <f>SUM(Daily!U170,Daily!U387,Daily!U604,Daily!U821)</f>
        <v>2754</v>
      </c>
      <c r="V13" s="33">
        <f>SUM(Daily!V170,Daily!V387,Daily!V604,Daily!V821)</f>
        <v>2876</v>
      </c>
      <c r="W13" s="33">
        <f>SUM(Daily!W170,Daily!W387,Daily!W604,Daily!W821)</f>
        <v>10088</v>
      </c>
      <c r="X13" s="33">
        <f>SUM(Daily!X170,Daily!X387,Daily!X604,Daily!X821)</f>
        <v>5838</v>
      </c>
      <c r="Y13" s="33">
        <f>SUM(Daily!Y170,Daily!Y387,Daily!Y604,Daily!Y821)</f>
        <v>4357</v>
      </c>
      <c r="Z13" s="33">
        <f>SUM(Daily!Z170,Daily!Z387,Daily!Z604,Daily!Z821)</f>
        <v>13243</v>
      </c>
      <c r="AA13" s="33">
        <f>SUM(Daily!AA170,Daily!AA387,Daily!AA604,Daily!AA821)</f>
        <v>10013</v>
      </c>
      <c r="AB13" s="11">
        <f t="shared" si="0"/>
        <v>78579</v>
      </c>
      <c r="AC13" s="7">
        <f t="shared" si="0"/>
        <v>81739</v>
      </c>
    </row>
    <row r="14" spans="1:29" ht="14.4" thickTop="1" thickBot="1" x14ac:dyDescent="0.3">
      <c r="A14" s="90" t="s">
        <v>23</v>
      </c>
      <c r="B14" s="33">
        <f>SUM(Daily!B171,Daily!B388,Daily!B605,Daily!B822)</f>
        <v>8431</v>
      </c>
      <c r="C14" s="33">
        <f>SUM(Daily!C171,Daily!C388,Daily!C605,Daily!C822)</f>
        <v>5289</v>
      </c>
      <c r="D14" s="33">
        <f>SUM(Daily!D171,Daily!D388,Daily!D605,Daily!D822)</f>
        <v>4178</v>
      </c>
      <c r="E14" s="33">
        <f>SUM(Daily!E171,Daily!E388,Daily!E605,Daily!E822)</f>
        <v>2808</v>
      </c>
      <c r="F14" s="33">
        <f>SUM(Daily!F171,Daily!F388,Daily!F605,Daily!F822)</f>
        <v>5731</v>
      </c>
      <c r="G14" s="33">
        <f>SUM(Daily!G171,Daily!G388,Daily!G605,Daily!G822)</f>
        <v>2789</v>
      </c>
      <c r="H14" s="33">
        <f>SUM(Daily!H171,Daily!H388,Daily!H605,Daily!H822)</f>
        <v>9932</v>
      </c>
      <c r="I14" s="33">
        <f>SUM(Daily!I171,Daily!I388,Daily!I605,Daily!I822)</f>
        <v>7676</v>
      </c>
      <c r="J14" s="33">
        <f>SUM(Daily!J171,Daily!J388,Daily!J605,Daily!J822)</f>
        <v>1098</v>
      </c>
      <c r="K14" s="33">
        <f>SUM(Daily!K171,Daily!K388,Daily!K605,Daily!K822)</f>
        <v>2815</v>
      </c>
      <c r="L14" s="33">
        <f>SUM(Daily!L171,Daily!L388,Daily!L605,Daily!L822)</f>
        <v>2467</v>
      </c>
      <c r="M14" s="33">
        <f>SUM(Daily!M171,Daily!M388,Daily!M605,Daily!M822)</f>
        <v>7404</v>
      </c>
      <c r="N14" s="33">
        <f>SUM(Daily!N171,Daily!N388,Daily!N605,Daily!N822)</f>
        <v>6571</v>
      </c>
      <c r="O14" s="33">
        <f>SUM(Daily!O171,Daily!O388,Daily!O605,Daily!O822)</f>
        <v>9738</v>
      </c>
      <c r="P14" s="33">
        <f>SUM(Daily!P171,Daily!P388,Daily!P605,Daily!P822)</f>
        <v>4363</v>
      </c>
      <c r="Q14" s="33">
        <f>SUM(Daily!Q171,Daily!Q388,Daily!Q605,Daily!Q822)</f>
        <v>4182</v>
      </c>
      <c r="R14" s="33">
        <f>SUM(Daily!R171,Daily!R388,Daily!R605,Daily!R822)</f>
        <v>6731</v>
      </c>
      <c r="S14" s="33">
        <f>SUM(Daily!S171,Daily!S388,Daily!S605,Daily!S822)</f>
        <v>5051</v>
      </c>
      <c r="T14" s="33">
        <f>SUM(Daily!T171,Daily!T388,Daily!T605,Daily!T822)</f>
        <v>966</v>
      </c>
      <c r="U14" s="33">
        <f>SUM(Daily!U171,Daily!U388,Daily!U605,Daily!U822)</f>
        <v>1764</v>
      </c>
      <c r="V14" s="33">
        <f>SUM(Daily!V171,Daily!V388,Daily!V605,Daily!V822)</f>
        <v>2927</v>
      </c>
      <c r="W14" s="33">
        <f>SUM(Daily!W171,Daily!W388,Daily!W605,Daily!W822)</f>
        <v>9941</v>
      </c>
      <c r="X14" s="33">
        <f>SUM(Daily!X171,Daily!X388,Daily!X605,Daily!X822)</f>
        <v>4675</v>
      </c>
      <c r="Y14" s="33">
        <f>SUM(Daily!Y171,Daily!Y388,Daily!Y605,Daily!Y822)</f>
        <v>3206</v>
      </c>
      <c r="Z14" s="33">
        <f>SUM(Daily!Z171,Daily!Z388,Daily!Z605,Daily!Z822)</f>
        <v>11985</v>
      </c>
      <c r="AA14" s="33">
        <f>SUM(Daily!AA171,Daily!AA388,Daily!AA605,Daily!AA822)</f>
        <v>9879</v>
      </c>
      <c r="AB14" s="11">
        <f t="shared" si="0"/>
        <v>70055</v>
      </c>
      <c r="AC14" s="7">
        <f t="shared" si="0"/>
        <v>72542</v>
      </c>
    </row>
    <row r="15" spans="1:29" ht="14.4" thickTop="1" thickBot="1" x14ac:dyDescent="0.3">
      <c r="A15" s="91" t="s">
        <v>24</v>
      </c>
      <c r="B15" s="33">
        <f>SUM(Daily!B172,Daily!B389,Daily!B606,Daily!B823)</f>
        <v>7958</v>
      </c>
      <c r="C15" s="33">
        <f>SUM(Daily!C172,Daily!C389,Daily!C606,Daily!C823)</f>
        <v>5304</v>
      </c>
      <c r="D15" s="33">
        <f>SUM(Daily!D172,Daily!D389,Daily!D606,Daily!D823)</f>
        <v>4042</v>
      </c>
      <c r="E15" s="33">
        <f>SUM(Daily!E172,Daily!E389,Daily!E606,Daily!E823)</f>
        <v>2595</v>
      </c>
      <c r="F15" s="33">
        <f>SUM(Daily!F172,Daily!F389,Daily!F606,Daily!F823)</f>
        <v>5475</v>
      </c>
      <c r="G15" s="33">
        <f>SUM(Daily!G172,Daily!G389,Daily!G606,Daily!G823)</f>
        <v>2706</v>
      </c>
      <c r="H15" s="33">
        <f>SUM(Daily!H172,Daily!H389,Daily!H606,Daily!H823)</f>
        <v>9341</v>
      </c>
      <c r="I15" s="33">
        <f>SUM(Daily!I172,Daily!I389,Daily!I606,Daily!I823)</f>
        <v>7729</v>
      </c>
      <c r="J15" s="33">
        <f>SUM(Daily!J172,Daily!J389,Daily!J606,Daily!J823)</f>
        <v>1222</v>
      </c>
      <c r="K15" s="33">
        <f>SUM(Daily!K172,Daily!K389,Daily!K606,Daily!K823)</f>
        <v>2162</v>
      </c>
      <c r="L15" s="33">
        <f>SUM(Daily!L172,Daily!L389,Daily!L606,Daily!L823)</f>
        <v>2754</v>
      </c>
      <c r="M15" s="33">
        <f>SUM(Daily!M172,Daily!M389,Daily!M606,Daily!M823)</f>
        <v>6352</v>
      </c>
      <c r="N15" s="33">
        <f>SUM(Daily!N172,Daily!N389,Daily!N606,Daily!N823)</f>
        <v>6471</v>
      </c>
      <c r="O15" s="33">
        <f>SUM(Daily!O172,Daily!O389,Daily!O606,Daily!O823)</f>
        <v>9361</v>
      </c>
      <c r="P15" s="33">
        <f>SUM(Daily!P172,Daily!P389,Daily!P606,Daily!P823)</f>
        <v>4261</v>
      </c>
      <c r="Q15" s="33">
        <f>SUM(Daily!Q172,Daily!Q389,Daily!Q606,Daily!Q823)</f>
        <v>3583</v>
      </c>
      <c r="R15" s="33">
        <f>SUM(Daily!R172,Daily!R389,Daily!R606,Daily!R823)</f>
        <v>6336</v>
      </c>
      <c r="S15" s="33">
        <f>SUM(Daily!S172,Daily!S389,Daily!S606,Daily!S823)</f>
        <v>5236</v>
      </c>
      <c r="T15" s="33">
        <f>SUM(Daily!T172,Daily!T389,Daily!T606,Daily!T823)</f>
        <v>1017</v>
      </c>
      <c r="U15" s="33">
        <f>SUM(Daily!U172,Daily!U389,Daily!U606,Daily!U823)</f>
        <v>1438</v>
      </c>
      <c r="V15" s="33">
        <f>SUM(Daily!V172,Daily!V389,Daily!V606,Daily!V823)</f>
        <v>3347</v>
      </c>
      <c r="W15" s="33">
        <f>SUM(Daily!W172,Daily!W389,Daily!W606,Daily!W823)</f>
        <v>8321</v>
      </c>
      <c r="X15" s="33">
        <f>SUM(Daily!X172,Daily!X389,Daily!X606,Daily!X823)</f>
        <v>4187</v>
      </c>
      <c r="Y15" s="33">
        <f>SUM(Daily!Y172,Daily!Y389,Daily!Y606,Daily!Y823)</f>
        <v>2756</v>
      </c>
      <c r="Z15" s="33">
        <f>SUM(Daily!Z172,Daily!Z389,Daily!Z606,Daily!Z823)</f>
        <v>11729</v>
      </c>
      <c r="AA15" s="33">
        <f>SUM(Daily!AA172,Daily!AA389,Daily!AA606,Daily!AA823)</f>
        <v>10092</v>
      </c>
      <c r="AB15" s="11">
        <f t="shared" si="0"/>
        <v>68140</v>
      </c>
      <c r="AC15" s="7">
        <f t="shared" si="0"/>
        <v>67635</v>
      </c>
    </row>
    <row r="16" spans="1:29" ht="14.4" thickTop="1" thickBot="1" x14ac:dyDescent="0.3">
      <c r="A16" s="90" t="s">
        <v>25</v>
      </c>
      <c r="B16" s="33">
        <f>SUM(Daily!B173,Daily!B390,Daily!B607,Daily!B824)</f>
        <v>7161</v>
      </c>
      <c r="C16" s="33">
        <f>SUM(Daily!C173,Daily!C390,Daily!C607,Daily!C824)</f>
        <v>5726</v>
      </c>
      <c r="D16" s="33">
        <f>SUM(Daily!D173,Daily!D390,Daily!D607,Daily!D824)</f>
        <v>3980</v>
      </c>
      <c r="E16" s="33">
        <f>SUM(Daily!E173,Daily!E390,Daily!E607,Daily!E824)</f>
        <v>2761</v>
      </c>
      <c r="F16" s="33">
        <f>SUM(Daily!F173,Daily!F390,Daily!F607,Daily!F824)</f>
        <v>4979</v>
      </c>
      <c r="G16" s="33">
        <f>SUM(Daily!G173,Daily!G390,Daily!G607,Daily!G824)</f>
        <v>2783</v>
      </c>
      <c r="H16" s="33">
        <f>SUM(Daily!H173,Daily!H390,Daily!H607,Daily!H824)</f>
        <v>9465</v>
      </c>
      <c r="I16" s="33">
        <f>SUM(Daily!I173,Daily!I390,Daily!I607,Daily!I824)</f>
        <v>7831</v>
      </c>
      <c r="J16" s="33">
        <f>SUM(Daily!J173,Daily!J390,Daily!J607,Daily!J824)</f>
        <v>1250</v>
      </c>
      <c r="K16" s="33">
        <f>SUM(Daily!K173,Daily!K390,Daily!K607,Daily!K824)</f>
        <v>1545</v>
      </c>
      <c r="L16" s="33">
        <f>SUM(Daily!L173,Daily!L390,Daily!L607,Daily!L824)</f>
        <v>3133</v>
      </c>
      <c r="M16" s="33">
        <f>SUM(Daily!M173,Daily!M390,Daily!M607,Daily!M824)</f>
        <v>5827</v>
      </c>
      <c r="N16" s="33">
        <f>SUM(Daily!N173,Daily!N390,Daily!N607,Daily!N824)</f>
        <v>6827</v>
      </c>
      <c r="O16" s="33">
        <f>SUM(Daily!O173,Daily!O390,Daily!O607,Daily!O824)</f>
        <v>8172</v>
      </c>
      <c r="P16" s="33">
        <f>SUM(Daily!P173,Daily!P390,Daily!P607,Daily!P824)</f>
        <v>4531</v>
      </c>
      <c r="Q16" s="33">
        <f>SUM(Daily!Q173,Daily!Q390,Daily!Q607,Daily!Q824)</f>
        <v>3751</v>
      </c>
      <c r="R16" s="33">
        <f>SUM(Daily!R173,Daily!R390,Daily!R607,Daily!R824)</f>
        <v>6147</v>
      </c>
      <c r="S16" s="33">
        <f>SUM(Daily!S173,Daily!S390,Daily!S607,Daily!S824)</f>
        <v>5099</v>
      </c>
      <c r="T16" s="33">
        <f>SUM(Daily!T173,Daily!T390,Daily!T607,Daily!T824)</f>
        <v>1096</v>
      </c>
      <c r="U16" s="33">
        <f>SUM(Daily!U173,Daily!U390,Daily!U607,Daily!U824)</f>
        <v>1412</v>
      </c>
      <c r="V16" s="33">
        <f>SUM(Daily!V173,Daily!V390,Daily!V607,Daily!V824)</f>
        <v>3472</v>
      </c>
      <c r="W16" s="33">
        <f>SUM(Daily!W173,Daily!W390,Daily!W607,Daily!W824)</f>
        <v>8666</v>
      </c>
      <c r="X16" s="33">
        <f>SUM(Daily!X173,Daily!X390,Daily!X607,Daily!X824)</f>
        <v>4162</v>
      </c>
      <c r="Y16" s="33">
        <f>SUM(Daily!Y173,Daily!Y390,Daily!Y607,Daily!Y824)</f>
        <v>2290</v>
      </c>
      <c r="Z16" s="33">
        <f>SUM(Daily!Z173,Daily!Z390,Daily!Z607,Daily!Z824)</f>
        <v>11349</v>
      </c>
      <c r="AA16" s="33">
        <f>SUM(Daily!AA173,Daily!AA390,Daily!AA607,Daily!AA824)</f>
        <v>10168</v>
      </c>
      <c r="AB16" s="11">
        <f t="shared" si="0"/>
        <v>67552</v>
      </c>
      <c r="AC16" s="7">
        <f t="shared" si="0"/>
        <v>66031</v>
      </c>
    </row>
    <row r="17" spans="1:29" ht="14.4" thickTop="1" thickBot="1" x14ac:dyDescent="0.3">
      <c r="A17" s="91" t="s">
        <v>26</v>
      </c>
      <c r="B17" s="33">
        <f>SUM(Daily!B174,Daily!B391,Daily!B608,Daily!B825)</f>
        <v>6815</v>
      </c>
      <c r="C17" s="33">
        <f>SUM(Daily!C174,Daily!C391,Daily!C608,Daily!C825)</f>
        <v>5736</v>
      </c>
      <c r="D17" s="33">
        <f>SUM(Daily!D174,Daily!D391,Daily!D608,Daily!D825)</f>
        <v>3535</v>
      </c>
      <c r="E17" s="33">
        <f>SUM(Daily!E174,Daily!E391,Daily!E608,Daily!E825)</f>
        <v>2746</v>
      </c>
      <c r="F17" s="33">
        <f>SUM(Daily!F174,Daily!F391,Daily!F608,Daily!F825)</f>
        <v>4162</v>
      </c>
      <c r="G17" s="33">
        <f>SUM(Daily!G174,Daily!G391,Daily!G608,Daily!G825)</f>
        <v>3081</v>
      </c>
      <c r="H17" s="33">
        <f>SUM(Daily!H174,Daily!H391,Daily!H608,Daily!H825)</f>
        <v>8693</v>
      </c>
      <c r="I17" s="33">
        <f>SUM(Daily!I174,Daily!I391,Daily!I608,Daily!I825)</f>
        <v>7858</v>
      </c>
      <c r="J17" s="33">
        <f>SUM(Daily!J174,Daily!J391,Daily!J608,Daily!J825)</f>
        <v>1415</v>
      </c>
      <c r="K17" s="33">
        <f>SUM(Daily!K174,Daily!K391,Daily!K608,Daily!K825)</f>
        <v>1510</v>
      </c>
      <c r="L17" s="33">
        <f>SUM(Daily!L174,Daily!L391,Daily!L608,Daily!L825)</f>
        <v>3134</v>
      </c>
      <c r="M17" s="33">
        <f>SUM(Daily!M174,Daily!M391,Daily!M608,Daily!M825)</f>
        <v>5503</v>
      </c>
      <c r="N17" s="33">
        <f>SUM(Daily!N174,Daily!N391,Daily!N608,Daily!N825)</f>
        <v>6775</v>
      </c>
      <c r="O17" s="33">
        <f>SUM(Daily!O174,Daily!O391,Daily!O608,Daily!O825)</f>
        <v>7845</v>
      </c>
      <c r="P17" s="33">
        <f>SUM(Daily!P174,Daily!P391,Daily!P608,Daily!P825)</f>
        <v>3913</v>
      </c>
      <c r="Q17" s="33">
        <f>SUM(Daily!Q174,Daily!Q391,Daily!Q608,Daily!Q825)</f>
        <v>3918</v>
      </c>
      <c r="R17" s="33">
        <f>SUM(Daily!R174,Daily!R391,Daily!R608,Daily!R825)</f>
        <v>5658</v>
      </c>
      <c r="S17" s="33">
        <f>SUM(Daily!S174,Daily!S391,Daily!S608,Daily!S825)</f>
        <v>5559</v>
      </c>
      <c r="T17" s="33">
        <f>SUM(Daily!T174,Daily!T391,Daily!T608,Daily!T825)</f>
        <v>978</v>
      </c>
      <c r="U17" s="33">
        <f>SUM(Daily!U174,Daily!U391,Daily!U608,Daily!U825)</f>
        <v>1514</v>
      </c>
      <c r="V17" s="33">
        <f>SUM(Daily!V174,Daily!V391,Daily!V608,Daily!V825)</f>
        <v>3611</v>
      </c>
      <c r="W17" s="33">
        <f>SUM(Daily!W174,Daily!W391,Daily!W608,Daily!W825)</f>
        <v>7303</v>
      </c>
      <c r="X17" s="33">
        <f>SUM(Daily!X174,Daily!X391,Daily!X608,Daily!X825)</f>
        <v>3943</v>
      </c>
      <c r="Y17" s="33">
        <f>SUM(Daily!Y174,Daily!Y391,Daily!Y608,Daily!Y825)</f>
        <v>2377</v>
      </c>
      <c r="Z17" s="33">
        <f>SUM(Daily!Z174,Daily!Z391,Daily!Z608,Daily!Z825)</f>
        <v>10219</v>
      </c>
      <c r="AA17" s="33">
        <f>SUM(Daily!AA174,Daily!AA391,Daily!AA608,Daily!AA825)</f>
        <v>10902</v>
      </c>
      <c r="AB17" s="11">
        <f t="shared" si="0"/>
        <v>62851</v>
      </c>
      <c r="AC17" s="7">
        <f t="shared" si="0"/>
        <v>65852</v>
      </c>
    </row>
    <row r="18" spans="1:29" ht="14.4" thickTop="1" thickBot="1" x14ac:dyDescent="0.3">
      <c r="A18" s="90" t="s">
        <v>27</v>
      </c>
      <c r="B18" s="33">
        <f>SUM(Daily!B175,Daily!B392,Daily!B609,Daily!B826)</f>
        <v>5924</v>
      </c>
      <c r="C18" s="33">
        <f>SUM(Daily!C175,Daily!C392,Daily!C609,Daily!C826)</f>
        <v>6206</v>
      </c>
      <c r="D18" s="33">
        <f>SUM(Daily!D175,Daily!D392,Daily!D609,Daily!D826)</f>
        <v>3120</v>
      </c>
      <c r="E18" s="33">
        <f>SUM(Daily!E175,Daily!E392,Daily!E609,Daily!E826)</f>
        <v>3091</v>
      </c>
      <c r="F18" s="33">
        <f>SUM(Daily!F175,Daily!F392,Daily!F609,Daily!F826)</f>
        <v>3795</v>
      </c>
      <c r="G18" s="33">
        <f>SUM(Daily!G175,Daily!G392,Daily!G609,Daily!G826)</f>
        <v>3283</v>
      </c>
      <c r="H18" s="33">
        <f>SUM(Daily!H175,Daily!H392,Daily!H609,Daily!H826)</f>
        <v>8204</v>
      </c>
      <c r="I18" s="33">
        <f>SUM(Daily!I175,Daily!I392,Daily!I609,Daily!I826)</f>
        <v>8691</v>
      </c>
      <c r="J18" s="33">
        <f>SUM(Daily!J175,Daily!J392,Daily!J609,Daily!J826)</f>
        <v>1649</v>
      </c>
      <c r="K18" s="33">
        <f>SUM(Daily!K175,Daily!K392,Daily!K609,Daily!K826)</f>
        <v>1230</v>
      </c>
      <c r="L18" s="33">
        <f>SUM(Daily!L175,Daily!L392,Daily!L609,Daily!L826)</f>
        <v>4456</v>
      </c>
      <c r="M18" s="33">
        <f>SUM(Daily!M175,Daily!M392,Daily!M609,Daily!M826)</f>
        <v>4265</v>
      </c>
      <c r="N18" s="33">
        <f>SUM(Daily!N175,Daily!N392,Daily!N609,Daily!N826)</f>
        <v>7181</v>
      </c>
      <c r="O18" s="33">
        <f>SUM(Daily!O175,Daily!O392,Daily!O609,Daily!O826)</f>
        <v>6871</v>
      </c>
      <c r="P18" s="33">
        <f>SUM(Daily!P175,Daily!P392,Daily!P609,Daily!P826)</f>
        <v>4419</v>
      </c>
      <c r="Q18" s="33">
        <f>SUM(Daily!Q175,Daily!Q392,Daily!Q609,Daily!Q826)</f>
        <v>3822</v>
      </c>
      <c r="R18" s="33">
        <f>SUM(Daily!R175,Daily!R392,Daily!R609,Daily!R826)</f>
        <v>5159</v>
      </c>
      <c r="S18" s="33">
        <f>SUM(Daily!S175,Daily!S392,Daily!S609,Daily!S826)</f>
        <v>5447</v>
      </c>
      <c r="T18" s="33">
        <f>SUM(Daily!T175,Daily!T392,Daily!T609,Daily!T826)</f>
        <v>1376</v>
      </c>
      <c r="U18" s="33">
        <f>SUM(Daily!U175,Daily!U392,Daily!U609,Daily!U826)</f>
        <v>1231</v>
      </c>
      <c r="V18" s="33">
        <f>SUM(Daily!V175,Daily!V392,Daily!V609,Daily!V826)</f>
        <v>4743</v>
      </c>
      <c r="W18" s="33">
        <f>SUM(Daily!W175,Daily!W392,Daily!W609,Daily!W826)</f>
        <v>5793</v>
      </c>
      <c r="X18" s="33">
        <f>SUM(Daily!X175,Daily!X392,Daily!X609,Daily!X826)</f>
        <v>4233</v>
      </c>
      <c r="Y18" s="33">
        <f>SUM(Daily!Y175,Daily!Y392,Daily!Y609,Daily!Y826)</f>
        <v>2047</v>
      </c>
      <c r="Z18" s="33">
        <f>SUM(Daily!Z175,Daily!Z392,Daily!Z609,Daily!Z826)</f>
        <v>10265</v>
      </c>
      <c r="AA18" s="33">
        <f>SUM(Daily!AA175,Daily!AA392,Daily!AA609,Daily!AA826)</f>
        <v>11141</v>
      </c>
      <c r="AB18" s="11">
        <f t="shared" si="0"/>
        <v>64524</v>
      </c>
      <c r="AC18" s="7">
        <f t="shared" si="0"/>
        <v>63118</v>
      </c>
    </row>
    <row r="19" spans="1:29" ht="14.4" thickTop="1" thickBot="1" x14ac:dyDescent="0.3">
      <c r="A19" s="91" t="s">
        <v>28</v>
      </c>
      <c r="B19" s="33">
        <f>SUM(Daily!B176,Daily!B393,Daily!B610,Daily!B827)</f>
        <v>5989</v>
      </c>
      <c r="C19" s="33">
        <f>SUM(Daily!C176,Daily!C393,Daily!C610,Daily!C827)</f>
        <v>8525</v>
      </c>
      <c r="D19" s="33">
        <f>SUM(Daily!D176,Daily!D393,Daily!D610,Daily!D827)</f>
        <v>3566</v>
      </c>
      <c r="E19" s="33">
        <f>SUM(Daily!E176,Daily!E393,Daily!E610,Daily!E827)</f>
        <v>3781</v>
      </c>
      <c r="F19" s="33">
        <f>SUM(Daily!F176,Daily!F393,Daily!F610,Daily!F827)</f>
        <v>3887</v>
      </c>
      <c r="G19" s="33">
        <f>SUM(Daily!G176,Daily!G393,Daily!G610,Daily!G827)</f>
        <v>4615</v>
      </c>
      <c r="H19" s="33">
        <f>SUM(Daily!H176,Daily!H393,Daily!H610,Daily!H827)</f>
        <v>8513</v>
      </c>
      <c r="I19" s="33">
        <f>SUM(Daily!I176,Daily!I393,Daily!I610,Daily!I827)</f>
        <v>10712</v>
      </c>
      <c r="J19" s="33">
        <f>SUM(Daily!J176,Daily!J393,Daily!J610,Daily!J827)</f>
        <v>1969</v>
      </c>
      <c r="K19" s="33">
        <f>SUM(Daily!K176,Daily!K393,Daily!K610,Daily!K827)</f>
        <v>1134</v>
      </c>
      <c r="L19" s="33">
        <f>SUM(Daily!L176,Daily!L393,Daily!L610,Daily!L827)</f>
        <v>6800</v>
      </c>
      <c r="M19" s="33">
        <f>SUM(Daily!M176,Daily!M393,Daily!M610,Daily!M827)</f>
        <v>3741</v>
      </c>
      <c r="N19" s="33">
        <f>SUM(Daily!N176,Daily!N393,Daily!N610,Daily!N827)</f>
        <v>9551</v>
      </c>
      <c r="O19" s="33">
        <f>SUM(Daily!O176,Daily!O393,Daily!O610,Daily!O827)</f>
        <v>7191</v>
      </c>
      <c r="P19" s="33">
        <f>SUM(Daily!P176,Daily!P393,Daily!P610,Daily!P827)</f>
        <v>5114</v>
      </c>
      <c r="Q19" s="33">
        <f>SUM(Daily!Q176,Daily!Q393,Daily!Q610,Daily!Q827)</f>
        <v>4133</v>
      </c>
      <c r="R19" s="33">
        <f>SUM(Daily!R176,Daily!R393,Daily!R610,Daily!R827)</f>
        <v>5742</v>
      </c>
      <c r="S19" s="33">
        <f>SUM(Daily!S176,Daily!S393,Daily!S610,Daily!S827)</f>
        <v>7151</v>
      </c>
      <c r="T19" s="33">
        <f>SUM(Daily!T176,Daily!T393,Daily!T610,Daily!T827)</f>
        <v>2110</v>
      </c>
      <c r="U19" s="33">
        <f>SUM(Daily!U176,Daily!U393,Daily!U610,Daily!U827)</f>
        <v>956</v>
      </c>
      <c r="V19" s="33">
        <f>SUM(Daily!V176,Daily!V393,Daily!V610,Daily!V827)</f>
        <v>7080</v>
      </c>
      <c r="W19" s="33">
        <f>SUM(Daily!W176,Daily!W393,Daily!W610,Daily!W827)</f>
        <v>5721</v>
      </c>
      <c r="X19" s="33">
        <f>SUM(Daily!X176,Daily!X393,Daily!X610,Daily!X827)</f>
        <v>5105</v>
      </c>
      <c r="Y19" s="33">
        <f>SUM(Daily!Y176,Daily!Y393,Daily!Y610,Daily!Y827)</f>
        <v>2216</v>
      </c>
      <c r="Z19" s="33">
        <f>SUM(Daily!Z176,Daily!Z393,Daily!Z610,Daily!Z827)</f>
        <v>11122</v>
      </c>
      <c r="AA19" s="33">
        <f>SUM(Daily!AA176,Daily!AA393,Daily!AA610,Daily!AA827)</f>
        <v>12858</v>
      </c>
      <c r="AB19" s="11">
        <f t="shared" si="0"/>
        <v>76548</v>
      </c>
      <c r="AC19" s="7">
        <f t="shared" si="0"/>
        <v>72734</v>
      </c>
    </row>
    <row r="20" spans="1:29" ht="14.4" thickTop="1" thickBot="1" x14ac:dyDescent="0.3">
      <c r="A20" s="90" t="s">
        <v>29</v>
      </c>
      <c r="B20" s="33">
        <f>SUM(Daily!B177,Daily!B394,Daily!B611,Daily!B828)</f>
        <v>7515</v>
      </c>
      <c r="C20" s="33">
        <f>SUM(Daily!C177,Daily!C394,Daily!C611,Daily!C828)</f>
        <v>10031</v>
      </c>
      <c r="D20" s="33">
        <f>SUM(Daily!D177,Daily!D394,Daily!D611,Daily!D828)</f>
        <v>4837</v>
      </c>
      <c r="E20" s="33">
        <f>SUM(Daily!E177,Daily!E394,Daily!E611,Daily!E828)</f>
        <v>4487</v>
      </c>
      <c r="F20" s="33">
        <f>SUM(Daily!F177,Daily!F394,Daily!F611,Daily!F828)</f>
        <v>5253</v>
      </c>
      <c r="G20" s="33">
        <f>SUM(Daily!G177,Daily!G394,Daily!G611,Daily!G828)</f>
        <v>6397</v>
      </c>
      <c r="H20" s="33">
        <f>SUM(Daily!H177,Daily!H394,Daily!H611,Daily!H828)</f>
        <v>9517</v>
      </c>
      <c r="I20" s="33">
        <f>SUM(Daily!I177,Daily!I394,Daily!I611,Daily!I828)</f>
        <v>13118</v>
      </c>
      <c r="J20" s="33">
        <f>SUM(Daily!J177,Daily!J394,Daily!J611,Daily!J828)</f>
        <v>2971</v>
      </c>
      <c r="K20" s="33">
        <f>SUM(Daily!K177,Daily!K394,Daily!K611,Daily!K828)</f>
        <v>1159</v>
      </c>
      <c r="L20" s="33">
        <f>SUM(Daily!L177,Daily!L394,Daily!L611,Daily!L828)</f>
        <v>9013</v>
      </c>
      <c r="M20" s="33">
        <f>SUM(Daily!M177,Daily!M394,Daily!M611,Daily!M828)</f>
        <v>3783</v>
      </c>
      <c r="N20" s="33">
        <f>SUM(Daily!N177,Daily!N394,Daily!N611,Daily!N828)</f>
        <v>12459</v>
      </c>
      <c r="O20" s="33">
        <f>SUM(Daily!O177,Daily!O394,Daily!O611,Daily!O828)</f>
        <v>8204</v>
      </c>
      <c r="P20" s="33">
        <f>SUM(Daily!P177,Daily!P394,Daily!P611,Daily!P828)</f>
        <v>6407</v>
      </c>
      <c r="Q20" s="33">
        <f>SUM(Daily!Q177,Daily!Q394,Daily!Q611,Daily!Q828)</f>
        <v>5037</v>
      </c>
      <c r="R20" s="33">
        <f>SUM(Daily!R177,Daily!R394,Daily!R611,Daily!R828)</f>
        <v>6902</v>
      </c>
      <c r="S20" s="33">
        <f>SUM(Daily!S177,Daily!S394,Daily!S611,Daily!S828)</f>
        <v>9058</v>
      </c>
      <c r="T20" s="33">
        <f>SUM(Daily!T177,Daily!T394,Daily!T611,Daily!T828)</f>
        <v>4106</v>
      </c>
      <c r="U20" s="33">
        <f>SUM(Daily!U177,Daily!U394,Daily!U611,Daily!U828)</f>
        <v>962</v>
      </c>
      <c r="V20" s="33">
        <f>SUM(Daily!V177,Daily!V394,Daily!V611,Daily!V828)</f>
        <v>10211</v>
      </c>
      <c r="W20" s="33">
        <f>SUM(Daily!W177,Daily!W394,Daily!W611,Daily!W828)</f>
        <v>6640</v>
      </c>
      <c r="X20" s="33">
        <f>SUM(Daily!X177,Daily!X394,Daily!X611,Daily!X828)</f>
        <v>6740</v>
      </c>
      <c r="Y20" s="33">
        <f>SUM(Daily!Y177,Daily!Y394,Daily!Y611,Daily!Y828)</f>
        <v>2501</v>
      </c>
      <c r="Z20" s="33">
        <f>SUM(Daily!Z177,Daily!Z394,Daily!Z611,Daily!Z828)</f>
        <v>12198</v>
      </c>
      <c r="AA20" s="33">
        <f>SUM(Daily!AA177,Daily!AA394,Daily!AA611,Daily!AA828)</f>
        <v>14427</v>
      </c>
      <c r="AB20" s="11">
        <f t="shared" si="0"/>
        <v>98129</v>
      </c>
      <c r="AC20" s="7">
        <f t="shared" si="0"/>
        <v>85804</v>
      </c>
    </row>
    <row r="21" spans="1:29" ht="14.4" thickTop="1" thickBot="1" x14ac:dyDescent="0.3">
      <c r="A21" s="91" t="s">
        <v>30</v>
      </c>
      <c r="B21" s="33">
        <f>SUM(Daily!B178,Daily!B395,Daily!B612,Daily!B829)</f>
        <v>8144</v>
      </c>
      <c r="C21" s="33">
        <f>SUM(Daily!C178,Daily!C395,Daily!C612,Daily!C829)</f>
        <v>15882.158369645524</v>
      </c>
      <c r="D21" s="33">
        <f>SUM(Daily!D178,Daily!D395,Daily!D612,Daily!D829)</f>
        <v>6335</v>
      </c>
      <c r="E21" s="33">
        <f>SUM(Daily!E178,Daily!E395,Daily!E612,Daily!E829)</f>
        <v>6145.0507441977807</v>
      </c>
      <c r="F21" s="33">
        <f>SUM(Daily!F178,Daily!F395,Daily!F612,Daily!F829)</f>
        <v>5695</v>
      </c>
      <c r="G21" s="33">
        <f>SUM(Daily!G178,Daily!G395,Daily!G612,Daily!G829)</f>
        <v>9356.409698259693</v>
      </c>
      <c r="H21" s="33">
        <f>SUM(Daily!H178,Daily!H395,Daily!H612,Daily!H829)</f>
        <v>11022</v>
      </c>
      <c r="I21" s="33">
        <f>SUM(Daily!I178,Daily!I395,Daily!I612,Daily!I829)</f>
        <v>18081.061962134558</v>
      </c>
      <c r="J21" s="33">
        <f>SUM(Daily!J178,Daily!J395,Daily!J612,Daily!J829)</f>
        <v>4527</v>
      </c>
      <c r="K21" s="33">
        <f>SUM(Daily!K178,Daily!K395,Daily!K612,Daily!K829)</f>
        <v>1291.6530281533046</v>
      </c>
      <c r="L21" s="33">
        <f>SUM(Daily!L178,Daily!L395,Daily!L612,Daily!L829)</f>
        <v>12918</v>
      </c>
      <c r="M21" s="33">
        <f>SUM(Daily!M178,Daily!M395,Daily!M612,Daily!M829)</f>
        <v>3911.4358993812298</v>
      </c>
      <c r="N21" s="33">
        <f>SUM(Daily!N178,Daily!N395,Daily!N612,Daily!N829)</f>
        <v>16117</v>
      </c>
      <c r="O21" s="33">
        <f>SUM(Daily!O178,Daily!O395,Daily!O612,Daily!O829)</f>
        <v>10683.088241257203</v>
      </c>
      <c r="P21" s="33">
        <f>SUM(Daily!P178,Daily!P395,Daily!P612,Daily!P829)</f>
        <v>8402</v>
      </c>
      <c r="Q21" s="33">
        <f>SUM(Daily!Q178,Daily!Q395,Daily!Q612,Daily!Q829)</f>
        <v>7396.0776534415418</v>
      </c>
      <c r="R21" s="33">
        <f>SUM(Daily!R178,Daily!R395,Daily!R612,Daily!R829)</f>
        <v>8289</v>
      </c>
      <c r="S21" s="33">
        <f>SUM(Daily!S178,Daily!S395,Daily!S612,Daily!S829)</f>
        <v>11894.505056562115</v>
      </c>
      <c r="T21" s="33">
        <f>SUM(Daily!T178,Daily!T395,Daily!T612,Daily!T829)</f>
        <v>5480</v>
      </c>
      <c r="U21" s="33">
        <f>SUM(Daily!U178,Daily!U395,Daily!U612,Daily!U829)</f>
        <v>1301.891207374287</v>
      </c>
      <c r="V21" s="33">
        <f>SUM(Daily!V178,Daily!V395,Daily!V612,Daily!V829)</f>
        <v>13456</v>
      </c>
      <c r="W21" s="33">
        <f>SUM(Daily!W178,Daily!W395,Daily!W612,Daily!W829)</f>
        <v>8192.8843696871336</v>
      </c>
      <c r="X21" s="33">
        <f>SUM(Daily!X178,Daily!X395,Daily!X612,Daily!X829)</f>
        <v>9523</v>
      </c>
      <c r="Y21" s="33">
        <f>SUM(Daily!Y178,Daily!Y395,Daily!Y612,Daily!Y829)</f>
        <v>3274.0471181509479</v>
      </c>
      <c r="Z21" s="33">
        <f>SUM(Daily!Z178,Daily!Z395,Daily!Z612,Daily!Z829)</f>
        <v>14197</v>
      </c>
      <c r="AA21" s="33">
        <f>SUM(Daily!AA178,Daily!AA395,Daily!AA612,Daily!AA829)</f>
        <v>19632.736651754683</v>
      </c>
      <c r="AB21" s="11">
        <f t="shared" si="0"/>
        <v>124105</v>
      </c>
      <c r="AC21" s="7">
        <f t="shared" si="0"/>
        <v>117043</v>
      </c>
    </row>
    <row r="22" spans="1:29" ht="14.4" thickTop="1" thickBot="1" x14ac:dyDescent="0.3">
      <c r="A22" s="90" t="s">
        <v>31</v>
      </c>
      <c r="B22" s="33">
        <f>SUM(Daily!B179,Daily!B396,Daily!B613,Daily!B830)</f>
        <v>8471</v>
      </c>
      <c r="C22" s="33">
        <f>SUM(Daily!C179,Daily!C396,Daily!C613,Daily!C830)</f>
        <v>17122.849077462732</v>
      </c>
      <c r="D22" s="33">
        <f>SUM(Daily!D179,Daily!D396,Daily!D613,Daily!D830)</f>
        <v>5121</v>
      </c>
      <c r="E22" s="33">
        <f>SUM(Daily!E179,Daily!E396,Daily!E613,Daily!E830)</f>
        <v>6834.3071604195593</v>
      </c>
      <c r="F22" s="33">
        <f>SUM(Daily!F179,Daily!F396,Daily!F613,Daily!F830)</f>
        <v>4762</v>
      </c>
      <c r="G22" s="33">
        <f>SUM(Daily!G179,Daily!G396,Daily!G613,Daily!G830)</f>
        <v>10042.036510055492</v>
      </c>
      <c r="H22" s="33">
        <f>SUM(Daily!H179,Daily!H396,Daily!H613,Daily!H830)</f>
        <v>10985</v>
      </c>
      <c r="I22" s="33">
        <f>SUM(Daily!I179,Daily!I396,Daily!I613,Daily!I830)</f>
        <v>20298.470134311876</v>
      </c>
      <c r="J22" s="33">
        <f>SUM(Daily!J179,Daily!J396,Daily!J613,Daily!J830)</f>
        <v>3487</v>
      </c>
      <c r="K22" s="33">
        <f>SUM(Daily!K179,Daily!K396,Daily!K613,Daily!K830)</f>
        <v>1295.1350163422021</v>
      </c>
      <c r="L22" s="33">
        <f>SUM(Daily!L179,Daily!L396,Daily!L613,Daily!L830)</f>
        <v>13199</v>
      </c>
      <c r="M22" s="33">
        <f>SUM(Daily!M179,Daily!M396,Daily!M613,Daily!M830)</f>
        <v>3800.6637420530878</v>
      </c>
      <c r="N22" s="33">
        <f>SUM(Daily!N179,Daily!N396,Daily!N613,Daily!N830)</f>
        <v>16402</v>
      </c>
      <c r="O22" s="33">
        <f>SUM(Daily!O179,Daily!O396,Daily!O613,Daily!O830)</f>
        <v>10676.285946827977</v>
      </c>
      <c r="P22" s="33">
        <f>SUM(Daily!P179,Daily!P396,Daily!P613,Daily!P830)</f>
        <v>8054</v>
      </c>
      <c r="Q22" s="33">
        <f>SUM(Daily!Q179,Daily!Q396,Daily!Q613,Daily!Q830)</f>
        <v>8997.4341129256591</v>
      </c>
      <c r="R22" s="33">
        <f>SUM(Daily!R179,Daily!R396,Daily!R613,Daily!R830)</f>
        <v>8109</v>
      </c>
      <c r="S22" s="33">
        <f>SUM(Daily!S179,Daily!S396,Daily!S613,Daily!S830)</f>
        <v>12965.40438257483</v>
      </c>
      <c r="T22" s="33">
        <f>SUM(Daily!T179,Daily!T396,Daily!T613,Daily!T830)</f>
        <v>5298</v>
      </c>
      <c r="U22" s="33">
        <f>SUM(Daily!U179,Daily!U396,Daily!U613,Daily!U830)</f>
        <v>1186.2292433191067</v>
      </c>
      <c r="V22" s="33">
        <f>SUM(Daily!V179,Daily!V396,Daily!V613,Daily!V830)</f>
        <v>14761</v>
      </c>
      <c r="W22" s="33">
        <f>SUM(Daily!W179,Daily!W396,Daily!W613,Daily!W830)</f>
        <v>8483.2073596072059</v>
      </c>
      <c r="X22" s="33">
        <f>SUM(Daily!X179,Daily!X396,Daily!X613,Daily!X830)</f>
        <v>9457</v>
      </c>
      <c r="Y22" s="33">
        <f>SUM(Daily!Y179,Daily!Y396,Daily!Y613,Daily!Y830)</f>
        <v>3920.4364879786667</v>
      </c>
      <c r="Z22" s="33">
        <f>SUM(Daily!Z179,Daily!Z396,Daily!Z613,Daily!Z830)</f>
        <v>13784</v>
      </c>
      <c r="AA22" s="33">
        <f>SUM(Daily!AA179,Daily!AA396,Daily!AA613,Daily!AA830)</f>
        <v>21633.540826121607</v>
      </c>
      <c r="AB22" s="11">
        <f t="shared" si="0"/>
        <v>121890</v>
      </c>
      <c r="AC22" s="7">
        <f t="shared" si="0"/>
        <v>127256.00000000001</v>
      </c>
    </row>
    <row r="23" spans="1:29" ht="14.4" thickTop="1" thickBot="1" x14ac:dyDescent="0.3">
      <c r="A23" s="91" t="s">
        <v>32</v>
      </c>
      <c r="B23" s="33">
        <f>SUM(Daily!B180,Daily!B397,Daily!B614,Daily!B831)</f>
        <v>9754</v>
      </c>
      <c r="C23" s="33">
        <f>SUM(Daily!C180,Daily!C397,Daily!C614,Daily!C831)</f>
        <v>13374</v>
      </c>
      <c r="D23" s="33">
        <f>SUM(Daily!D180,Daily!D397,Daily!D614,Daily!D831)</f>
        <v>4157</v>
      </c>
      <c r="E23" s="33">
        <f>SUM(Daily!E180,Daily!E397,Daily!E614,Daily!E831)</f>
        <v>6037</v>
      </c>
      <c r="F23" s="33">
        <f>SUM(Daily!F180,Daily!F397,Daily!F614,Daily!F831)</f>
        <v>3819</v>
      </c>
      <c r="G23" s="33">
        <f>SUM(Daily!G180,Daily!G397,Daily!G614,Daily!G831)</f>
        <v>7666</v>
      </c>
      <c r="H23" s="33">
        <f>SUM(Daily!H180,Daily!H397,Daily!H614,Daily!H831)</f>
        <v>10180</v>
      </c>
      <c r="I23" s="33">
        <f>SUM(Daily!I180,Daily!I397,Daily!I614,Daily!I831)</f>
        <v>17278</v>
      </c>
      <c r="J23" s="33">
        <f>SUM(Daily!J180,Daily!J397,Daily!J614,Daily!J831)</f>
        <v>2103</v>
      </c>
      <c r="K23" s="33">
        <f>SUM(Daily!K180,Daily!K397,Daily!K614,Daily!K831)</f>
        <v>935</v>
      </c>
      <c r="L23" s="33">
        <f>SUM(Daily!L180,Daily!L397,Daily!L614,Daily!L831)</f>
        <v>9772</v>
      </c>
      <c r="M23" s="33">
        <f>SUM(Daily!M180,Daily!M397,Daily!M614,Daily!M831)</f>
        <v>4235</v>
      </c>
      <c r="N23" s="33">
        <f>SUM(Daily!N180,Daily!N397,Daily!N614,Daily!N831)</f>
        <v>13004</v>
      </c>
      <c r="O23" s="33">
        <f>SUM(Daily!O180,Daily!O397,Daily!O614,Daily!O831)</f>
        <v>10034</v>
      </c>
      <c r="P23" s="33">
        <f>SUM(Daily!P180,Daily!P397,Daily!P614,Daily!P831)</f>
        <v>5626</v>
      </c>
      <c r="Q23" s="33">
        <f>SUM(Daily!Q180,Daily!Q397,Daily!Q614,Daily!Q831)</f>
        <v>8138</v>
      </c>
      <c r="R23" s="33">
        <f>SUM(Daily!R180,Daily!R397,Daily!R614,Daily!R831)</f>
        <v>6937</v>
      </c>
      <c r="S23" s="33">
        <f>SUM(Daily!S180,Daily!S397,Daily!S614,Daily!S831)</f>
        <v>10690</v>
      </c>
      <c r="T23" s="33">
        <f>SUM(Daily!T180,Daily!T397,Daily!T614,Daily!T831)</f>
        <v>3333</v>
      </c>
      <c r="U23" s="33">
        <f>SUM(Daily!U180,Daily!U397,Daily!U614,Daily!U831)</f>
        <v>1147</v>
      </c>
      <c r="V23" s="33">
        <f>SUM(Daily!V180,Daily!V397,Daily!V614,Daily!V831)</f>
        <v>12281</v>
      </c>
      <c r="W23" s="33">
        <f>SUM(Daily!W180,Daily!W397,Daily!W614,Daily!W831)</f>
        <v>7936</v>
      </c>
      <c r="X23" s="33">
        <f>SUM(Daily!X180,Daily!X397,Daily!X614,Daily!X831)</f>
        <v>6539</v>
      </c>
      <c r="Y23" s="33">
        <f>SUM(Daily!Y180,Daily!Y397,Daily!Y614,Daily!Y831)</f>
        <v>3143</v>
      </c>
      <c r="Z23" s="33">
        <f>SUM(Daily!Z180,Daily!Z397,Daily!Z614,Daily!Z831)</f>
        <v>12889</v>
      </c>
      <c r="AA23" s="33">
        <f>SUM(Daily!AA180,Daily!AA397,Daily!AA614,Daily!AA831)</f>
        <v>17553</v>
      </c>
      <c r="AB23" s="11">
        <f t="shared" si="0"/>
        <v>100394</v>
      </c>
      <c r="AC23" s="7">
        <f t="shared" si="0"/>
        <v>108166</v>
      </c>
    </row>
    <row r="24" spans="1:29" ht="14.4" thickTop="1" thickBot="1" x14ac:dyDescent="0.3">
      <c r="A24" s="90" t="s">
        <v>33</v>
      </c>
      <c r="B24" s="33">
        <f>SUM(Daily!B181,Daily!B398,Daily!B615,Daily!B832)</f>
        <v>10072</v>
      </c>
      <c r="C24" s="33">
        <f>SUM(Daily!C181,Daily!C398,Daily!C615,Daily!C832)</f>
        <v>9289</v>
      </c>
      <c r="D24" s="33">
        <f>SUM(Daily!D181,Daily!D398,Daily!D615,Daily!D832)</f>
        <v>3620</v>
      </c>
      <c r="E24" s="33">
        <f>SUM(Daily!E181,Daily!E398,Daily!E615,Daily!E832)</f>
        <v>5016</v>
      </c>
      <c r="F24" s="33">
        <f>SUM(Daily!F181,Daily!F398,Daily!F615,Daily!F832)</f>
        <v>3879</v>
      </c>
      <c r="G24" s="33">
        <f>SUM(Daily!G181,Daily!G398,Daily!G615,Daily!G832)</f>
        <v>6100</v>
      </c>
      <c r="H24" s="33">
        <f>SUM(Daily!H181,Daily!H398,Daily!H615,Daily!H832)</f>
        <v>9736</v>
      </c>
      <c r="I24" s="33">
        <f>SUM(Daily!I181,Daily!I398,Daily!I615,Daily!I832)</f>
        <v>12802</v>
      </c>
      <c r="J24" s="33">
        <f>SUM(Daily!J181,Daily!J398,Daily!J615,Daily!J832)</f>
        <v>1845</v>
      </c>
      <c r="K24" s="33">
        <f>SUM(Daily!K181,Daily!K398,Daily!K615,Daily!K832)</f>
        <v>678</v>
      </c>
      <c r="L24" s="33">
        <f>SUM(Daily!L181,Daily!L398,Daily!L615,Daily!L832)</f>
        <v>6496</v>
      </c>
      <c r="M24" s="33">
        <f>SUM(Daily!M181,Daily!M398,Daily!M615,Daily!M832)</f>
        <v>5144</v>
      </c>
      <c r="N24" s="33">
        <f>SUM(Daily!N181,Daily!N398,Daily!N615,Daily!N832)</f>
        <v>9648</v>
      </c>
      <c r="O24" s="33">
        <f>SUM(Daily!O181,Daily!O398,Daily!O615,Daily!O832)</f>
        <v>10230</v>
      </c>
      <c r="P24" s="33">
        <f>SUM(Daily!P181,Daily!P398,Daily!P615,Daily!P832)</f>
        <v>4192</v>
      </c>
      <c r="Q24" s="33">
        <f>SUM(Daily!Q181,Daily!Q398,Daily!Q615,Daily!Q832)</f>
        <v>6993</v>
      </c>
      <c r="R24" s="33">
        <f>SUM(Daily!R181,Daily!R398,Daily!R615,Daily!R832)</f>
        <v>5735</v>
      </c>
      <c r="S24" s="33">
        <f>SUM(Daily!S181,Daily!S398,Daily!S615,Daily!S832)</f>
        <v>8264</v>
      </c>
      <c r="T24" s="33">
        <f>SUM(Daily!T181,Daily!T398,Daily!T615,Daily!T832)</f>
        <v>1897</v>
      </c>
      <c r="U24" s="33">
        <f>SUM(Daily!U181,Daily!U398,Daily!U615,Daily!U832)</f>
        <v>1356</v>
      </c>
      <c r="V24" s="33">
        <f>SUM(Daily!V181,Daily!V398,Daily!V615,Daily!V832)</f>
        <v>9753</v>
      </c>
      <c r="W24" s="33">
        <f>SUM(Daily!W181,Daily!W398,Daily!W615,Daily!W832)</f>
        <v>7491</v>
      </c>
      <c r="X24" s="33">
        <f>SUM(Daily!X181,Daily!X398,Daily!X615,Daily!X832)</f>
        <v>4488</v>
      </c>
      <c r="Y24" s="33">
        <f>SUM(Daily!Y181,Daily!Y398,Daily!Y615,Daily!Y832)</f>
        <v>3201</v>
      </c>
      <c r="Z24" s="33">
        <f>SUM(Daily!Z181,Daily!Z398,Daily!Z615,Daily!Z832)</f>
        <v>11293</v>
      </c>
      <c r="AA24" s="33">
        <f>SUM(Daily!AA181,Daily!AA398,Daily!AA615,Daily!AA832)</f>
        <v>11888</v>
      </c>
      <c r="AB24" s="11">
        <f t="shared" si="0"/>
        <v>82654</v>
      </c>
      <c r="AC24" s="7">
        <f t="shared" si="0"/>
        <v>88452</v>
      </c>
    </row>
    <row r="25" spans="1:29" ht="14.4" thickTop="1" thickBot="1" x14ac:dyDescent="0.3">
      <c r="A25" s="91" t="s">
        <v>34</v>
      </c>
      <c r="B25" s="33">
        <f>SUM(Daily!B182,Daily!B399,Daily!B616,Daily!B833)</f>
        <v>3594</v>
      </c>
      <c r="C25" s="33">
        <f>SUM(Daily!C182,Daily!C399,Daily!C616,Daily!C833)</f>
        <v>6301</v>
      </c>
      <c r="D25" s="33">
        <f>SUM(Daily!D182,Daily!D399,Daily!D616,Daily!D833)</f>
        <v>1588</v>
      </c>
      <c r="E25" s="33">
        <f>SUM(Daily!E182,Daily!E399,Daily!E616,Daily!E833)</f>
        <v>3897</v>
      </c>
      <c r="F25" s="33">
        <f>SUM(Daily!F182,Daily!F399,Daily!F616,Daily!F833)</f>
        <v>1641</v>
      </c>
      <c r="G25" s="33">
        <f>SUM(Daily!G182,Daily!G399,Daily!G616,Daily!G833)</f>
        <v>5063</v>
      </c>
      <c r="H25" s="33">
        <f>SUM(Daily!H182,Daily!H399,Daily!H616,Daily!H833)</f>
        <v>5150</v>
      </c>
      <c r="I25" s="33">
        <f>SUM(Daily!I182,Daily!I399,Daily!I616,Daily!I833)</f>
        <v>8991</v>
      </c>
      <c r="J25" s="33">
        <f>SUM(Daily!J182,Daily!J399,Daily!J616,Daily!J833)</f>
        <v>1649</v>
      </c>
      <c r="K25" s="33">
        <f>SUM(Daily!K182,Daily!K399,Daily!K616,Daily!K833)</f>
        <v>478</v>
      </c>
      <c r="L25" s="33">
        <f>SUM(Daily!L182,Daily!L399,Daily!L616,Daily!L833)</f>
        <v>4790</v>
      </c>
      <c r="M25" s="33">
        <f>SUM(Daily!M182,Daily!M399,Daily!M616,Daily!M833)</f>
        <v>3657</v>
      </c>
      <c r="N25" s="33">
        <f>SUM(Daily!N182,Daily!N399,Daily!N616,Daily!N833)</f>
        <v>7754</v>
      </c>
      <c r="O25" s="33">
        <f>SUM(Daily!O182,Daily!O399,Daily!O616,Daily!O833)</f>
        <v>8165</v>
      </c>
      <c r="P25" s="33">
        <f>SUM(Daily!P182,Daily!P399,Daily!P616,Daily!P833)</f>
        <v>2771</v>
      </c>
      <c r="Q25" s="33">
        <f>SUM(Daily!Q182,Daily!Q399,Daily!Q616,Daily!Q833)</f>
        <v>5466</v>
      </c>
      <c r="R25" s="33">
        <f>SUM(Daily!R182,Daily!R399,Daily!R616,Daily!R833)</f>
        <v>4041</v>
      </c>
      <c r="S25" s="33">
        <f>SUM(Daily!S182,Daily!S399,Daily!S616,Daily!S833)</f>
        <v>6421</v>
      </c>
      <c r="T25" s="33">
        <f>SUM(Daily!T182,Daily!T399,Daily!T616,Daily!T833)</f>
        <v>1203</v>
      </c>
      <c r="U25" s="33">
        <f>SUM(Daily!U182,Daily!U399,Daily!U616,Daily!U833)</f>
        <v>1097</v>
      </c>
      <c r="V25" s="33">
        <f>SUM(Daily!V182,Daily!V399,Daily!V616,Daily!V833)</f>
        <v>7942</v>
      </c>
      <c r="W25" s="33">
        <f>SUM(Daily!W182,Daily!W399,Daily!W616,Daily!W833)</f>
        <v>5163</v>
      </c>
      <c r="X25" s="33">
        <f>SUM(Daily!X182,Daily!X399,Daily!X616,Daily!X833)</f>
        <v>2988</v>
      </c>
      <c r="Y25" s="33">
        <f>SUM(Daily!Y182,Daily!Y399,Daily!Y616,Daily!Y833)</f>
        <v>2468</v>
      </c>
      <c r="Z25" s="33">
        <f>SUM(Daily!Z182,Daily!Z399,Daily!Z616,Daily!Z833)</f>
        <v>8146</v>
      </c>
      <c r="AA25" s="33">
        <f>SUM(Daily!AA182,Daily!AA399,Daily!AA616,Daily!AA833)</f>
        <v>9604</v>
      </c>
      <c r="AB25" s="11">
        <f t="shared" si="0"/>
        <v>53257</v>
      </c>
      <c r="AC25" s="7">
        <f t="shared" si="0"/>
        <v>66771</v>
      </c>
    </row>
    <row r="26" spans="1:29" ht="14.4" thickTop="1" thickBot="1" x14ac:dyDescent="0.3">
      <c r="A26" s="90" t="s">
        <v>35</v>
      </c>
      <c r="B26" s="33">
        <f>SUM(Daily!B183,Daily!B400,Daily!B617,Daily!B834)</f>
        <v>0</v>
      </c>
      <c r="C26" s="33">
        <f>SUM(Daily!C183,Daily!C400,Daily!C617,Daily!C834)</f>
        <v>3212</v>
      </c>
      <c r="D26" s="33">
        <f>SUM(Daily!D183,Daily!D400,Daily!D617,Daily!D834)</f>
        <v>30</v>
      </c>
      <c r="E26" s="33">
        <f>SUM(Daily!E183,Daily!E400,Daily!E617,Daily!E834)</f>
        <v>2288</v>
      </c>
      <c r="F26" s="33">
        <f>SUM(Daily!F183,Daily!F400,Daily!F617,Daily!F834)</f>
        <v>49</v>
      </c>
      <c r="G26" s="33">
        <f>SUM(Daily!G183,Daily!G400,Daily!G617,Daily!G834)</f>
        <v>2818</v>
      </c>
      <c r="H26" s="33">
        <f>SUM(Daily!H183,Daily!H400,Daily!H617,Daily!H834)</f>
        <v>288</v>
      </c>
      <c r="I26" s="33">
        <f>SUM(Daily!I183,Daily!I400,Daily!I617,Daily!I834)</f>
        <v>3891</v>
      </c>
      <c r="J26" s="33">
        <f>SUM(Daily!J183,Daily!J400,Daily!J617,Daily!J834)</f>
        <v>233</v>
      </c>
      <c r="K26" s="33">
        <f>SUM(Daily!K183,Daily!K400,Daily!K617,Daily!K834)</f>
        <v>119</v>
      </c>
      <c r="L26" s="33">
        <f>SUM(Daily!L183,Daily!L400,Daily!L617,Daily!L834)</f>
        <v>2405</v>
      </c>
      <c r="M26" s="33">
        <f>SUM(Daily!M183,Daily!M400,Daily!M617,Daily!M834)</f>
        <v>455</v>
      </c>
      <c r="N26" s="33">
        <f>SUM(Daily!N183,Daily!N400,Daily!N617,Daily!N834)</f>
        <v>1737</v>
      </c>
      <c r="O26" s="33">
        <f>SUM(Daily!O183,Daily!O400,Daily!O617,Daily!O834)</f>
        <v>1036</v>
      </c>
      <c r="P26" s="33">
        <f>SUM(Daily!P183,Daily!P400,Daily!P617,Daily!P834)</f>
        <v>677</v>
      </c>
      <c r="Q26" s="33">
        <f>SUM(Daily!Q183,Daily!Q400,Daily!Q617,Daily!Q834)</f>
        <v>737</v>
      </c>
      <c r="R26" s="33">
        <f>SUM(Daily!R183,Daily!R400,Daily!R617,Daily!R834)</f>
        <v>637</v>
      </c>
      <c r="S26" s="33">
        <f>SUM(Daily!S183,Daily!S400,Daily!S617,Daily!S834)</f>
        <v>556</v>
      </c>
      <c r="T26" s="33">
        <f>SUM(Daily!T183,Daily!T400,Daily!T617,Daily!T834)</f>
        <v>151</v>
      </c>
      <c r="U26" s="33">
        <f>SUM(Daily!U183,Daily!U400,Daily!U617,Daily!U834)</f>
        <v>37</v>
      </c>
      <c r="V26" s="33">
        <f>SUM(Daily!V183,Daily!V400,Daily!V617,Daily!V834)</f>
        <v>1259</v>
      </c>
      <c r="W26" s="33">
        <f>SUM(Daily!W183,Daily!W400,Daily!W617,Daily!W834)</f>
        <v>136</v>
      </c>
      <c r="X26" s="33">
        <f>SUM(Daily!X183,Daily!X400,Daily!X617,Daily!X834)</f>
        <v>229</v>
      </c>
      <c r="Y26" s="33">
        <f>SUM(Daily!Y183,Daily!Y400,Daily!Y617,Daily!Y834)</f>
        <v>98</v>
      </c>
      <c r="Z26" s="33">
        <f>SUM(Daily!Z183,Daily!Z400,Daily!Z617,Daily!Z834)</f>
        <v>219</v>
      </c>
      <c r="AA26" s="33">
        <f>SUM(Daily!AA183,Daily!AA400,Daily!AA617,Daily!AA834)</f>
        <v>418</v>
      </c>
      <c r="AB26" s="11">
        <f t="shared" si="0"/>
        <v>7914</v>
      </c>
      <c r="AC26" s="7">
        <f t="shared" si="0"/>
        <v>15801</v>
      </c>
    </row>
    <row r="27" spans="1:29" ht="14.4" thickTop="1" thickBot="1" x14ac:dyDescent="0.3">
      <c r="A27" s="91" t="s">
        <v>36</v>
      </c>
      <c r="B27" s="33">
        <f>SUM(Daily!B184,Daily!B401,Daily!B618,Daily!B835)</f>
        <v>0</v>
      </c>
      <c r="C27" s="33">
        <f>SUM(Daily!C184,Daily!C401,Daily!C618,Daily!C835)</f>
        <v>0</v>
      </c>
      <c r="D27" s="33">
        <f>SUM(Daily!D184,Daily!D401,Daily!D618,Daily!D835)</f>
        <v>0</v>
      </c>
      <c r="E27" s="33">
        <f>SUM(Daily!E184,Daily!E401,Daily!E618,Daily!E835)</f>
        <v>0</v>
      </c>
      <c r="F27" s="33">
        <f>SUM(Daily!F184,Daily!F401,Daily!F618,Daily!F835)</f>
        <v>0</v>
      </c>
      <c r="G27" s="33">
        <f>SUM(Daily!G184,Daily!G401,Daily!G618,Daily!G835)</f>
        <v>0</v>
      </c>
      <c r="H27" s="33">
        <f>SUM(Daily!H184,Daily!H401,Daily!H618,Daily!H835)</f>
        <v>0</v>
      </c>
      <c r="I27" s="33">
        <f>SUM(Daily!I184,Daily!I401,Daily!I618,Daily!I835)</f>
        <v>0</v>
      </c>
      <c r="J27" s="33">
        <f>SUM(Daily!J184,Daily!J401,Daily!J618,Daily!J835)</f>
        <v>0</v>
      </c>
      <c r="K27" s="33">
        <f>SUM(Daily!K184,Daily!K401,Daily!K618,Daily!K835)</f>
        <v>0</v>
      </c>
      <c r="L27" s="33">
        <f>SUM(Daily!L184,Daily!L401,Daily!L618,Daily!L835)</f>
        <v>0</v>
      </c>
      <c r="M27" s="33">
        <f>SUM(Daily!M184,Daily!M401,Daily!M618,Daily!M835)</f>
        <v>0</v>
      </c>
      <c r="N27" s="33">
        <f>SUM(Daily!N184,Daily!N401,Daily!N618,Daily!N835)</f>
        <v>0</v>
      </c>
      <c r="O27" s="33">
        <f>SUM(Daily!O184,Daily!O401,Daily!O618,Daily!O835)</f>
        <v>0</v>
      </c>
      <c r="P27" s="33">
        <f>SUM(Daily!P184,Daily!P401,Daily!P618,Daily!P835)</f>
        <v>0</v>
      </c>
      <c r="Q27" s="33">
        <f>SUM(Daily!Q184,Daily!Q401,Daily!Q618,Daily!Q835)</f>
        <v>0</v>
      </c>
      <c r="R27" s="33">
        <f>SUM(Daily!R184,Daily!R401,Daily!R618,Daily!R835)</f>
        <v>0</v>
      </c>
      <c r="S27" s="33">
        <f>SUM(Daily!S184,Daily!S401,Daily!S618,Daily!S835)</f>
        <v>0</v>
      </c>
      <c r="T27" s="33">
        <f>SUM(Daily!T184,Daily!T401,Daily!T618,Daily!T835)</f>
        <v>0</v>
      </c>
      <c r="U27" s="33">
        <f>SUM(Daily!U184,Daily!U401,Daily!U618,Daily!U835)</f>
        <v>0</v>
      </c>
      <c r="V27" s="33">
        <f>SUM(Daily!V184,Daily!V401,Daily!V618,Daily!V835)</f>
        <v>0</v>
      </c>
      <c r="W27" s="33">
        <f>SUM(Daily!W184,Daily!W401,Daily!W618,Daily!W835)</f>
        <v>0</v>
      </c>
      <c r="X27" s="33">
        <f>SUM(Daily!X184,Daily!X401,Daily!X618,Daily!X835)</f>
        <v>0</v>
      </c>
      <c r="Y27" s="33">
        <f>SUM(Daily!Y184,Daily!Y401,Daily!Y618,Daily!Y835)</f>
        <v>0</v>
      </c>
      <c r="Z27" s="33">
        <f>SUM(Daily!Z184,Daily!Z401,Daily!Z618,Daily!Z835)</f>
        <v>0</v>
      </c>
      <c r="AA27" s="33">
        <f>SUM(Daily!AA184,Daily!AA401,Daily!AA618,Daily!AA835)</f>
        <v>0</v>
      </c>
      <c r="AB27" s="11">
        <f t="shared" si="0"/>
        <v>0</v>
      </c>
      <c r="AC27" s="7">
        <f t="shared" si="0"/>
        <v>0</v>
      </c>
    </row>
    <row r="28" spans="1:29" ht="14.4" thickTop="1" thickBot="1" x14ac:dyDescent="0.3">
      <c r="A28" s="90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4" thickTop="1" thickBot="1" x14ac:dyDescent="0.3">
      <c r="A29" s="91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4" thickTop="1" thickBot="1" x14ac:dyDescent="0.3">
      <c r="A30" s="86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4" thickTop="1" thickBot="1" x14ac:dyDescent="0.3">
      <c r="A31" s="52" t="s">
        <v>13</v>
      </c>
      <c r="B31" s="53">
        <f>SUM(B7:B30)</f>
        <v>161895</v>
      </c>
      <c r="C31" s="53">
        <f t="shared" ref="C31:AA31" si="1">SUM(C7:C30)</f>
        <v>133787.1833518928</v>
      </c>
      <c r="D31" s="53">
        <f t="shared" si="1"/>
        <v>82665</v>
      </c>
      <c r="E31" s="53">
        <f t="shared" si="1"/>
        <v>72042.650322742324</v>
      </c>
      <c r="F31" s="53">
        <f t="shared" si="1"/>
        <v>106975</v>
      </c>
      <c r="G31" s="53">
        <f t="shared" si="1"/>
        <v>83779.543825975925</v>
      </c>
      <c r="H31" s="53">
        <f t="shared" si="1"/>
        <v>175290</v>
      </c>
      <c r="I31" s="53">
        <f t="shared" si="1"/>
        <v>180853.18944302067</v>
      </c>
      <c r="J31" s="53">
        <f t="shared" si="1"/>
        <v>30165</v>
      </c>
      <c r="K31" s="53">
        <f t="shared" si="1"/>
        <v>32522.370515552924</v>
      </c>
      <c r="L31" s="53">
        <f t="shared" si="1"/>
        <v>93422</v>
      </c>
      <c r="M31" s="53">
        <f t="shared" si="1"/>
        <v>112345.21913459367</v>
      </c>
      <c r="N31" s="53">
        <f t="shared" si="1"/>
        <v>163644</v>
      </c>
      <c r="O31" s="53">
        <f t="shared" si="1"/>
        <v>179116.83828917638</v>
      </c>
      <c r="P31" s="53">
        <f t="shared" si="1"/>
        <v>91515</v>
      </c>
      <c r="Q31" s="53">
        <f t="shared" si="1"/>
        <v>99780.407391562156</v>
      </c>
      <c r="R31" s="53">
        <f t="shared" si="1"/>
        <v>119780</v>
      </c>
      <c r="S31" s="53">
        <f t="shared" si="1"/>
        <v>128238.73218481513</v>
      </c>
      <c r="T31" s="53">
        <f t="shared" si="1"/>
        <v>33555</v>
      </c>
      <c r="U31" s="53">
        <f t="shared" si="1"/>
        <v>38446.575421116351</v>
      </c>
      <c r="V31" s="53">
        <f t="shared" si="1"/>
        <v>110053</v>
      </c>
      <c r="W31" s="53">
        <f t="shared" si="1"/>
        <v>146540.19043337656</v>
      </c>
      <c r="X31" s="53">
        <f t="shared" si="1"/>
        <v>98189</v>
      </c>
      <c r="Y31" s="53">
        <f t="shared" si="1"/>
        <v>63155.48786596414</v>
      </c>
      <c r="Z31" s="53">
        <f t="shared" si="1"/>
        <v>219124</v>
      </c>
      <c r="AA31" s="53">
        <f t="shared" si="1"/>
        <v>212008.61182021096</v>
      </c>
      <c r="AB31" s="53">
        <f>SUM(AB7:AB30)</f>
        <v>1486272</v>
      </c>
      <c r="AC31" s="1">
        <f>SUM(AC7:AC30)</f>
        <v>1482617</v>
      </c>
    </row>
    <row r="32" spans="1:29" ht="15.6" thickTop="1" x14ac:dyDescent="0.25">
      <c r="AB32" s="175" t="str">
        <f>IF(AB31='Daily Total'!D46,"Correct","Wrong")</f>
        <v>Wrong</v>
      </c>
      <c r="AC32" s="175" t="str">
        <f>IF(AC31='Daily Total'!E46,"Correct","Wrong")</f>
        <v>Wrong</v>
      </c>
    </row>
    <row r="35" spans="1:29" x14ac:dyDescent="0.25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5">
      <c r="A40" s="86" t="s">
        <v>17</v>
      </c>
      <c r="B40" s="3">
        <f t="shared" ref="B40:AA49" si="3">+B8/$B$65</f>
        <v>779.25</v>
      </c>
      <c r="C40" s="30">
        <f t="shared" si="3"/>
        <v>0</v>
      </c>
      <c r="D40" s="3">
        <f t="shared" si="3"/>
        <v>602.75</v>
      </c>
      <c r="E40" s="30">
        <f t="shared" si="3"/>
        <v>3</v>
      </c>
      <c r="F40" s="3">
        <f t="shared" si="3"/>
        <v>1063.5</v>
      </c>
      <c r="G40" s="30">
        <f t="shared" si="3"/>
        <v>9</v>
      </c>
      <c r="H40" s="3">
        <f t="shared" si="3"/>
        <v>874</v>
      </c>
      <c r="I40" s="30">
        <f t="shared" si="3"/>
        <v>37.25</v>
      </c>
      <c r="J40" s="3">
        <f t="shared" si="3"/>
        <v>18.75</v>
      </c>
      <c r="K40" s="30">
        <f t="shared" si="3"/>
        <v>37.25</v>
      </c>
      <c r="L40" s="3">
        <f t="shared" si="3"/>
        <v>58</v>
      </c>
      <c r="M40" s="30">
        <f t="shared" si="3"/>
        <v>187.25</v>
      </c>
      <c r="N40" s="3">
        <f t="shared" si="3"/>
        <v>426.5</v>
      </c>
      <c r="O40" s="30">
        <f t="shared" si="3"/>
        <v>294.5</v>
      </c>
      <c r="P40" s="3">
        <f t="shared" si="3"/>
        <v>99.25</v>
      </c>
      <c r="Q40" s="30">
        <f t="shared" si="3"/>
        <v>140.75</v>
      </c>
      <c r="R40" s="3">
        <f t="shared" si="3"/>
        <v>75.75</v>
      </c>
      <c r="S40" s="30">
        <f t="shared" si="3"/>
        <v>251.25</v>
      </c>
      <c r="T40" s="3">
        <f t="shared" si="3"/>
        <v>2</v>
      </c>
      <c r="U40" s="30">
        <f t="shared" si="3"/>
        <v>63</v>
      </c>
      <c r="V40" s="3">
        <f t="shared" si="3"/>
        <v>10.25</v>
      </c>
      <c r="W40" s="30">
        <f t="shared" si="3"/>
        <v>153.25</v>
      </c>
      <c r="X40" s="3">
        <f t="shared" si="3"/>
        <v>1.75</v>
      </c>
      <c r="Y40" s="30">
        <f t="shared" si="3"/>
        <v>55.25</v>
      </c>
      <c r="Z40" s="3">
        <f t="shared" si="3"/>
        <v>32.25</v>
      </c>
      <c r="AA40" s="30">
        <f t="shared" si="3"/>
        <v>0</v>
      </c>
      <c r="AB40" s="11">
        <f>B40+D40+F40+H40+J40+L40+N40+P40+R40+T40+V40+X40+Z40</f>
        <v>4044</v>
      </c>
      <c r="AC40" s="15">
        <f t="shared" ref="AC40:AC62" si="4">C40+E40+G40+I40+K40+M40+O40+Q40+S40+U40+W40+Y40+AA40</f>
        <v>1231.75</v>
      </c>
    </row>
    <row r="41" spans="1:29" x14ac:dyDescent="0.25">
      <c r="A41" s="87" t="s">
        <v>18</v>
      </c>
      <c r="B41" s="3">
        <f t="shared" si="3"/>
        <v>2775.5</v>
      </c>
      <c r="C41" s="30">
        <f t="shared" si="3"/>
        <v>521</v>
      </c>
      <c r="D41" s="3">
        <f t="shared" si="3"/>
        <v>1556</v>
      </c>
      <c r="E41" s="30">
        <f t="shared" si="3"/>
        <v>425.25</v>
      </c>
      <c r="F41" s="3">
        <f t="shared" si="3"/>
        <v>2508.75</v>
      </c>
      <c r="G41" s="30">
        <f t="shared" si="3"/>
        <v>400.5</v>
      </c>
      <c r="H41" s="3">
        <f t="shared" si="3"/>
        <v>2644.75</v>
      </c>
      <c r="I41" s="30">
        <f t="shared" si="3"/>
        <v>858</v>
      </c>
      <c r="J41" s="3">
        <f t="shared" si="3"/>
        <v>100.5</v>
      </c>
      <c r="K41" s="30">
        <f t="shared" si="3"/>
        <v>413.5</v>
      </c>
      <c r="L41" s="3">
        <f t="shared" si="3"/>
        <v>360.25</v>
      </c>
      <c r="M41" s="30">
        <f t="shared" si="3"/>
        <v>1575</v>
      </c>
      <c r="N41" s="3">
        <f t="shared" si="3"/>
        <v>1746.75</v>
      </c>
      <c r="O41" s="30">
        <f t="shared" si="3"/>
        <v>2412.5</v>
      </c>
      <c r="P41" s="3">
        <f t="shared" si="3"/>
        <v>792</v>
      </c>
      <c r="Q41" s="30">
        <f t="shared" si="3"/>
        <v>1142.5</v>
      </c>
      <c r="R41" s="3">
        <f t="shared" si="3"/>
        <v>1418.25</v>
      </c>
      <c r="S41" s="30">
        <f t="shared" si="3"/>
        <v>1335.25</v>
      </c>
      <c r="T41" s="3">
        <f t="shared" si="3"/>
        <v>93.25</v>
      </c>
      <c r="U41" s="30">
        <f t="shared" si="3"/>
        <v>756</v>
      </c>
      <c r="V41" s="3">
        <f t="shared" si="3"/>
        <v>505.25</v>
      </c>
      <c r="W41" s="30">
        <f t="shared" si="3"/>
        <v>1893.25</v>
      </c>
      <c r="X41" s="3">
        <f t="shared" si="3"/>
        <v>1233</v>
      </c>
      <c r="Y41" s="30">
        <f t="shared" si="3"/>
        <v>1099.75</v>
      </c>
      <c r="Z41" s="3">
        <f t="shared" si="3"/>
        <v>3262.25</v>
      </c>
      <c r="AA41" s="30">
        <f t="shared" si="3"/>
        <v>2163</v>
      </c>
      <c r="AB41" s="11">
        <f t="shared" ref="AB41:AB62" si="5">B41+D41+F41+H41+J41+L41+N41+P41+R41+T41+V41+X41+Z41</f>
        <v>18996.5</v>
      </c>
      <c r="AC41" s="15">
        <f t="shared" si="4"/>
        <v>14995.5</v>
      </c>
    </row>
    <row r="42" spans="1:29" x14ac:dyDescent="0.25">
      <c r="A42" s="86" t="s">
        <v>19</v>
      </c>
      <c r="B42" s="3">
        <f t="shared" si="3"/>
        <v>4137.75</v>
      </c>
      <c r="C42" s="30">
        <f t="shared" si="3"/>
        <v>1370.75</v>
      </c>
      <c r="D42" s="3">
        <f t="shared" si="3"/>
        <v>1861</v>
      </c>
      <c r="E42" s="30">
        <f t="shared" si="3"/>
        <v>1078</v>
      </c>
      <c r="F42" s="3">
        <f t="shared" si="3"/>
        <v>3059.5</v>
      </c>
      <c r="G42" s="30">
        <f t="shared" si="3"/>
        <v>1013</v>
      </c>
      <c r="H42" s="3">
        <f t="shared" si="3"/>
        <v>3492.75</v>
      </c>
      <c r="I42" s="30">
        <f t="shared" si="3"/>
        <v>1876.75</v>
      </c>
      <c r="J42" s="3">
        <f t="shared" si="3"/>
        <v>240</v>
      </c>
      <c r="K42" s="30">
        <f t="shared" si="3"/>
        <v>844.25</v>
      </c>
      <c r="L42" s="3">
        <f t="shared" si="3"/>
        <v>641</v>
      </c>
      <c r="M42" s="30">
        <f t="shared" si="3"/>
        <v>2603</v>
      </c>
      <c r="N42" s="3">
        <f t="shared" si="3"/>
        <v>2405.25</v>
      </c>
      <c r="O42" s="30">
        <f t="shared" si="3"/>
        <v>3576.25</v>
      </c>
      <c r="P42" s="3">
        <f t="shared" si="3"/>
        <v>1571.75</v>
      </c>
      <c r="Q42" s="30">
        <f t="shared" si="3"/>
        <v>1811.75</v>
      </c>
      <c r="R42" s="3">
        <f t="shared" si="3"/>
        <v>2347.75</v>
      </c>
      <c r="S42" s="30">
        <f t="shared" si="3"/>
        <v>1863.5</v>
      </c>
      <c r="T42" s="3">
        <f t="shared" si="3"/>
        <v>259.25</v>
      </c>
      <c r="U42" s="30">
        <f t="shared" si="3"/>
        <v>1308.5</v>
      </c>
      <c r="V42" s="3">
        <f t="shared" si="3"/>
        <v>816.25</v>
      </c>
      <c r="W42" s="30">
        <f t="shared" si="3"/>
        <v>3093.75</v>
      </c>
      <c r="X42" s="3">
        <f t="shared" si="3"/>
        <v>1835</v>
      </c>
      <c r="Y42" s="30">
        <f t="shared" si="3"/>
        <v>1509</v>
      </c>
      <c r="Z42" s="3">
        <f t="shared" si="3"/>
        <v>4296.75</v>
      </c>
      <c r="AA42" s="30">
        <f t="shared" si="3"/>
        <v>2669</v>
      </c>
      <c r="AB42" s="11">
        <f t="shared" si="5"/>
        <v>26964</v>
      </c>
      <c r="AC42" s="15">
        <f t="shared" si="4"/>
        <v>24617.5</v>
      </c>
    </row>
    <row r="43" spans="1:29" x14ac:dyDescent="0.25">
      <c r="A43" s="87" t="s">
        <v>20</v>
      </c>
      <c r="B43" s="3">
        <f t="shared" si="3"/>
        <v>4292.5</v>
      </c>
      <c r="C43" s="30">
        <f t="shared" si="3"/>
        <v>1280.5676751751844</v>
      </c>
      <c r="D43" s="3">
        <f t="shared" si="3"/>
        <v>1738.5</v>
      </c>
      <c r="E43" s="30">
        <f t="shared" si="3"/>
        <v>1400.9059483495491</v>
      </c>
      <c r="F43" s="3">
        <f t="shared" si="3"/>
        <v>2896</v>
      </c>
      <c r="G43" s="30">
        <f t="shared" si="3"/>
        <v>1142.3055114463214</v>
      </c>
      <c r="H43" s="3">
        <f t="shared" si="3"/>
        <v>3382.25</v>
      </c>
      <c r="I43" s="30">
        <f t="shared" si="3"/>
        <v>2170.6063558629239</v>
      </c>
      <c r="J43" s="3">
        <f t="shared" si="3"/>
        <v>313</v>
      </c>
      <c r="K43" s="30">
        <f t="shared" si="3"/>
        <v>1030.0292077739678</v>
      </c>
      <c r="L43" s="3">
        <f t="shared" si="3"/>
        <v>749.75</v>
      </c>
      <c r="M43" s="30">
        <f t="shared" si="3"/>
        <v>3531.6095028352834</v>
      </c>
      <c r="N43" s="3">
        <f t="shared" si="3"/>
        <v>2478.25</v>
      </c>
      <c r="O43" s="30">
        <f t="shared" si="3"/>
        <v>4322.9056951886396</v>
      </c>
      <c r="P43" s="3">
        <f t="shared" si="3"/>
        <v>2036.5</v>
      </c>
      <c r="Q43" s="30">
        <f t="shared" si="3"/>
        <v>2138.96906515915</v>
      </c>
      <c r="R43" s="3">
        <f t="shared" si="3"/>
        <v>2752.75</v>
      </c>
      <c r="S43" s="30">
        <f t="shared" si="3"/>
        <v>2087.6419037958817</v>
      </c>
      <c r="T43" s="3">
        <f t="shared" si="3"/>
        <v>312.75</v>
      </c>
      <c r="U43" s="30">
        <f t="shared" si="3"/>
        <v>1659.9787752097593</v>
      </c>
      <c r="V43" s="3">
        <f t="shared" si="3"/>
        <v>946</v>
      </c>
      <c r="W43" s="30">
        <f t="shared" si="3"/>
        <v>3493.6888589419696</v>
      </c>
      <c r="X43" s="3">
        <f t="shared" si="3"/>
        <v>1817.5</v>
      </c>
      <c r="Y43" s="30">
        <f t="shared" si="3"/>
        <v>1948.6309815753464</v>
      </c>
      <c r="Z43" s="3">
        <f t="shared" si="3"/>
        <v>5004.25</v>
      </c>
      <c r="AA43" s="30">
        <f t="shared" si="3"/>
        <v>2953.6605186860238</v>
      </c>
      <c r="AB43" s="11">
        <f t="shared" si="5"/>
        <v>28720</v>
      </c>
      <c r="AC43" s="15">
        <f t="shared" si="4"/>
        <v>29161.499999999996</v>
      </c>
    </row>
    <row r="44" spans="1:29" x14ac:dyDescent="0.25">
      <c r="A44" s="86" t="s">
        <v>21</v>
      </c>
      <c r="B44" s="3">
        <f t="shared" si="3"/>
        <v>3488</v>
      </c>
      <c r="C44" s="30">
        <f t="shared" si="3"/>
        <v>1189.2263010209535</v>
      </c>
      <c r="D44" s="3">
        <f t="shared" si="3"/>
        <v>1584</v>
      </c>
      <c r="E44" s="30">
        <f t="shared" si="3"/>
        <v>1129.4171561816947</v>
      </c>
      <c r="F44" s="3">
        <f t="shared" si="3"/>
        <v>2185.5</v>
      </c>
      <c r="G44" s="30">
        <f t="shared" si="3"/>
        <v>951.96889296886286</v>
      </c>
      <c r="H44" s="3">
        <f t="shared" si="3"/>
        <v>3000.5</v>
      </c>
      <c r="I44" s="30">
        <f t="shared" si="3"/>
        <v>2120.0579807806394</v>
      </c>
      <c r="J44" s="3">
        <f t="shared" si="3"/>
        <v>261.25</v>
      </c>
      <c r="K44" s="30">
        <f t="shared" si="3"/>
        <v>949.3664099903865</v>
      </c>
      <c r="L44" s="3">
        <f t="shared" si="3"/>
        <v>624.75</v>
      </c>
      <c r="M44" s="30">
        <f t="shared" si="3"/>
        <v>3363.6703704545525</v>
      </c>
      <c r="N44" s="3">
        <f t="shared" si="3"/>
        <v>1933.25</v>
      </c>
      <c r="O44" s="30">
        <f t="shared" si="3"/>
        <v>3933.7103300841609</v>
      </c>
      <c r="P44" s="3">
        <f t="shared" si="3"/>
        <v>1556</v>
      </c>
      <c r="Q44" s="30">
        <f t="shared" si="3"/>
        <v>1858.7548411395883</v>
      </c>
      <c r="R44" s="3">
        <f t="shared" si="3"/>
        <v>2350</v>
      </c>
      <c r="S44" s="30">
        <f t="shared" si="3"/>
        <v>1721.563782623665</v>
      </c>
      <c r="T44" s="3">
        <f t="shared" si="3"/>
        <v>247.25</v>
      </c>
      <c r="U44" s="30">
        <f t="shared" si="3"/>
        <v>1285.1349673959808</v>
      </c>
      <c r="V44" s="3">
        <f t="shared" si="3"/>
        <v>805.75</v>
      </c>
      <c r="W44" s="30">
        <f t="shared" si="3"/>
        <v>3032.3358170785859</v>
      </c>
      <c r="X44" s="3">
        <f t="shared" si="3"/>
        <v>1633.25</v>
      </c>
      <c r="Y44" s="30">
        <f t="shared" si="3"/>
        <v>1712.6200833832845</v>
      </c>
      <c r="Z44" s="3">
        <f t="shared" si="3"/>
        <v>4026</v>
      </c>
      <c r="AA44" s="30">
        <f t="shared" si="3"/>
        <v>2664.1730668976452</v>
      </c>
      <c r="AB44" s="11">
        <f t="shared" si="5"/>
        <v>23695.5</v>
      </c>
      <c r="AC44" s="15">
        <f t="shared" si="4"/>
        <v>25912</v>
      </c>
    </row>
    <row r="45" spans="1:29" x14ac:dyDescent="0.25">
      <c r="A45" s="87" t="s">
        <v>22</v>
      </c>
      <c r="B45" s="3">
        <f t="shared" si="3"/>
        <v>2543.75</v>
      </c>
      <c r="C45" s="30">
        <f t="shared" si="3"/>
        <v>1085.75</v>
      </c>
      <c r="D45" s="3">
        <f t="shared" si="3"/>
        <v>1296.75</v>
      </c>
      <c r="E45" s="30">
        <f t="shared" si="3"/>
        <v>852.5</v>
      </c>
      <c r="F45" s="3">
        <f t="shared" si="3"/>
        <v>1748.75</v>
      </c>
      <c r="G45" s="30">
        <f t="shared" si="3"/>
        <v>753.25</v>
      </c>
      <c r="H45" s="3">
        <f t="shared" si="3"/>
        <v>2671.75</v>
      </c>
      <c r="I45" s="30">
        <f t="shared" si="3"/>
        <v>1911.5</v>
      </c>
      <c r="J45" s="3">
        <f t="shared" si="3"/>
        <v>253.25</v>
      </c>
      <c r="K45" s="30">
        <f t="shared" si="3"/>
        <v>768.25</v>
      </c>
      <c r="L45" s="3">
        <f t="shared" si="3"/>
        <v>587.5</v>
      </c>
      <c r="M45" s="30">
        <f t="shared" si="3"/>
        <v>2306.25</v>
      </c>
      <c r="N45" s="3">
        <f t="shared" si="3"/>
        <v>1796.75</v>
      </c>
      <c r="O45" s="30">
        <f t="shared" si="3"/>
        <v>3187.75</v>
      </c>
      <c r="P45" s="3">
        <f t="shared" si="3"/>
        <v>1140.75</v>
      </c>
      <c r="Q45" s="30">
        <f t="shared" si="3"/>
        <v>1314</v>
      </c>
      <c r="R45" s="3">
        <f t="shared" si="3"/>
        <v>1894.75</v>
      </c>
      <c r="S45" s="30">
        <f t="shared" si="3"/>
        <v>1452.5</v>
      </c>
      <c r="T45" s="3">
        <f t="shared" si="3"/>
        <v>221.5</v>
      </c>
      <c r="U45" s="30">
        <f t="shared" si="3"/>
        <v>688.5</v>
      </c>
      <c r="V45" s="3">
        <f t="shared" si="3"/>
        <v>719</v>
      </c>
      <c r="W45" s="30">
        <f t="shared" si="3"/>
        <v>2522</v>
      </c>
      <c r="X45" s="3">
        <f t="shared" si="3"/>
        <v>1459.5</v>
      </c>
      <c r="Y45" s="30">
        <f t="shared" si="3"/>
        <v>1089.25</v>
      </c>
      <c r="Z45" s="3">
        <f t="shared" si="3"/>
        <v>3310.75</v>
      </c>
      <c r="AA45" s="30">
        <f t="shared" si="3"/>
        <v>2503.25</v>
      </c>
      <c r="AB45" s="11">
        <f t="shared" si="5"/>
        <v>19644.75</v>
      </c>
      <c r="AC45" s="15">
        <f t="shared" si="4"/>
        <v>20434.75</v>
      </c>
    </row>
    <row r="46" spans="1:29" x14ac:dyDescent="0.25">
      <c r="A46" s="86" t="s">
        <v>23</v>
      </c>
      <c r="B46" s="3">
        <f t="shared" si="3"/>
        <v>2107.75</v>
      </c>
      <c r="C46" s="30">
        <f t="shared" si="3"/>
        <v>1322.25</v>
      </c>
      <c r="D46" s="3">
        <f t="shared" si="3"/>
        <v>1044.5</v>
      </c>
      <c r="E46" s="30">
        <f t="shared" si="3"/>
        <v>702</v>
      </c>
      <c r="F46" s="3">
        <f t="shared" si="3"/>
        <v>1432.75</v>
      </c>
      <c r="G46" s="30">
        <f t="shared" si="3"/>
        <v>697.25</v>
      </c>
      <c r="H46" s="3">
        <f t="shared" si="3"/>
        <v>2483</v>
      </c>
      <c r="I46" s="30">
        <f t="shared" si="3"/>
        <v>1919</v>
      </c>
      <c r="J46" s="3">
        <f t="shared" si="3"/>
        <v>274.5</v>
      </c>
      <c r="K46" s="30">
        <f t="shared" si="3"/>
        <v>703.75</v>
      </c>
      <c r="L46" s="3">
        <f t="shared" si="3"/>
        <v>616.75</v>
      </c>
      <c r="M46" s="30">
        <f t="shared" si="3"/>
        <v>1851</v>
      </c>
      <c r="N46" s="3">
        <f t="shared" si="3"/>
        <v>1642.75</v>
      </c>
      <c r="O46" s="30">
        <f t="shared" si="3"/>
        <v>2434.5</v>
      </c>
      <c r="P46" s="3">
        <f t="shared" si="3"/>
        <v>1090.75</v>
      </c>
      <c r="Q46" s="30">
        <f t="shared" si="3"/>
        <v>1045.5</v>
      </c>
      <c r="R46" s="3">
        <f t="shared" si="3"/>
        <v>1682.75</v>
      </c>
      <c r="S46" s="30">
        <f t="shared" si="3"/>
        <v>1262.75</v>
      </c>
      <c r="T46" s="3">
        <f t="shared" si="3"/>
        <v>241.5</v>
      </c>
      <c r="U46" s="30">
        <f t="shared" si="3"/>
        <v>441</v>
      </c>
      <c r="V46" s="3">
        <f t="shared" si="3"/>
        <v>731.75</v>
      </c>
      <c r="W46" s="30">
        <f t="shared" si="3"/>
        <v>2485.25</v>
      </c>
      <c r="X46" s="3">
        <f t="shared" si="3"/>
        <v>1168.75</v>
      </c>
      <c r="Y46" s="30">
        <f t="shared" si="3"/>
        <v>801.5</v>
      </c>
      <c r="Z46" s="3">
        <f t="shared" si="3"/>
        <v>2996.25</v>
      </c>
      <c r="AA46" s="30">
        <f t="shared" si="3"/>
        <v>2469.75</v>
      </c>
      <c r="AB46" s="11">
        <f t="shared" si="5"/>
        <v>17513.75</v>
      </c>
      <c r="AC46" s="15">
        <f t="shared" si="4"/>
        <v>18135.5</v>
      </c>
    </row>
    <row r="47" spans="1:29" x14ac:dyDescent="0.25">
      <c r="A47" s="87" t="s">
        <v>24</v>
      </c>
      <c r="B47" s="3">
        <f t="shared" si="3"/>
        <v>1989.5</v>
      </c>
      <c r="C47" s="30">
        <f t="shared" si="3"/>
        <v>1326</v>
      </c>
      <c r="D47" s="3">
        <f t="shared" si="3"/>
        <v>1010.5</v>
      </c>
      <c r="E47" s="30">
        <f t="shared" si="3"/>
        <v>648.75</v>
      </c>
      <c r="F47" s="3">
        <f t="shared" si="3"/>
        <v>1368.75</v>
      </c>
      <c r="G47" s="30">
        <f t="shared" si="3"/>
        <v>676.5</v>
      </c>
      <c r="H47" s="3">
        <f t="shared" si="3"/>
        <v>2335.25</v>
      </c>
      <c r="I47" s="30">
        <f t="shared" si="3"/>
        <v>1932.25</v>
      </c>
      <c r="J47" s="3">
        <f t="shared" si="3"/>
        <v>305.5</v>
      </c>
      <c r="K47" s="30">
        <f t="shared" si="3"/>
        <v>540.5</v>
      </c>
      <c r="L47" s="3">
        <f t="shared" si="3"/>
        <v>688.5</v>
      </c>
      <c r="M47" s="30">
        <f t="shared" si="3"/>
        <v>1588</v>
      </c>
      <c r="N47" s="3">
        <f t="shared" si="3"/>
        <v>1617.75</v>
      </c>
      <c r="O47" s="30">
        <f t="shared" si="3"/>
        <v>2340.25</v>
      </c>
      <c r="P47" s="3">
        <f t="shared" si="3"/>
        <v>1065.25</v>
      </c>
      <c r="Q47" s="30">
        <f t="shared" si="3"/>
        <v>895.75</v>
      </c>
      <c r="R47" s="3">
        <f t="shared" si="3"/>
        <v>1584</v>
      </c>
      <c r="S47" s="30">
        <f t="shared" si="3"/>
        <v>1309</v>
      </c>
      <c r="T47" s="3">
        <f t="shared" si="3"/>
        <v>254.25</v>
      </c>
      <c r="U47" s="30">
        <f t="shared" si="3"/>
        <v>359.5</v>
      </c>
      <c r="V47" s="3">
        <f t="shared" si="3"/>
        <v>836.75</v>
      </c>
      <c r="W47" s="30">
        <f t="shared" si="3"/>
        <v>2080.25</v>
      </c>
      <c r="X47" s="3">
        <f t="shared" si="3"/>
        <v>1046.75</v>
      </c>
      <c r="Y47" s="30">
        <f t="shared" si="3"/>
        <v>689</v>
      </c>
      <c r="Z47" s="3">
        <f t="shared" si="3"/>
        <v>2932.25</v>
      </c>
      <c r="AA47" s="30">
        <f t="shared" si="3"/>
        <v>2523</v>
      </c>
      <c r="AB47" s="11">
        <f t="shared" si="5"/>
        <v>17035</v>
      </c>
      <c r="AC47" s="15">
        <f t="shared" si="4"/>
        <v>16908.75</v>
      </c>
    </row>
    <row r="48" spans="1:29" x14ac:dyDescent="0.25">
      <c r="A48" s="86" t="s">
        <v>25</v>
      </c>
      <c r="B48" s="3">
        <f t="shared" si="3"/>
        <v>1790.25</v>
      </c>
      <c r="C48" s="30">
        <f t="shared" si="3"/>
        <v>1431.5</v>
      </c>
      <c r="D48" s="3">
        <f t="shared" si="3"/>
        <v>995</v>
      </c>
      <c r="E48" s="30">
        <f t="shared" si="3"/>
        <v>690.25</v>
      </c>
      <c r="F48" s="3">
        <f t="shared" si="3"/>
        <v>1244.75</v>
      </c>
      <c r="G48" s="30">
        <f t="shared" si="3"/>
        <v>695.75</v>
      </c>
      <c r="H48" s="3">
        <f t="shared" si="3"/>
        <v>2366.25</v>
      </c>
      <c r="I48" s="30">
        <f t="shared" si="3"/>
        <v>1957.75</v>
      </c>
      <c r="J48" s="3">
        <f t="shared" si="3"/>
        <v>312.5</v>
      </c>
      <c r="K48" s="30">
        <f t="shared" si="3"/>
        <v>386.25</v>
      </c>
      <c r="L48" s="3">
        <f t="shared" si="3"/>
        <v>783.25</v>
      </c>
      <c r="M48" s="30">
        <f t="shared" si="3"/>
        <v>1456.75</v>
      </c>
      <c r="N48" s="3">
        <f t="shared" si="3"/>
        <v>1706.75</v>
      </c>
      <c r="O48" s="30">
        <f t="shared" si="3"/>
        <v>2043</v>
      </c>
      <c r="P48" s="3">
        <f t="shared" si="3"/>
        <v>1132.75</v>
      </c>
      <c r="Q48" s="30">
        <f t="shared" si="3"/>
        <v>937.75</v>
      </c>
      <c r="R48" s="3">
        <f t="shared" si="3"/>
        <v>1536.75</v>
      </c>
      <c r="S48" s="30">
        <f t="shared" si="3"/>
        <v>1274.75</v>
      </c>
      <c r="T48" s="3">
        <f t="shared" si="3"/>
        <v>274</v>
      </c>
      <c r="U48" s="30">
        <f t="shared" si="3"/>
        <v>353</v>
      </c>
      <c r="V48" s="3">
        <f t="shared" si="3"/>
        <v>868</v>
      </c>
      <c r="W48" s="30">
        <f t="shared" si="3"/>
        <v>2166.5</v>
      </c>
      <c r="X48" s="3">
        <f t="shared" si="3"/>
        <v>1040.5</v>
      </c>
      <c r="Y48" s="30">
        <f t="shared" si="3"/>
        <v>572.5</v>
      </c>
      <c r="Z48" s="3">
        <f t="shared" si="3"/>
        <v>2837.25</v>
      </c>
      <c r="AA48" s="30">
        <f t="shared" si="3"/>
        <v>2542</v>
      </c>
      <c r="AB48" s="11">
        <f t="shared" si="5"/>
        <v>16888</v>
      </c>
      <c r="AC48" s="15">
        <f t="shared" si="4"/>
        <v>16507.75</v>
      </c>
    </row>
    <row r="49" spans="1:29" x14ac:dyDescent="0.25">
      <c r="A49" s="87" t="s">
        <v>26</v>
      </c>
      <c r="B49" s="3">
        <f t="shared" si="3"/>
        <v>1703.75</v>
      </c>
      <c r="C49" s="30">
        <f t="shared" si="3"/>
        <v>1434</v>
      </c>
      <c r="D49" s="3">
        <f t="shared" si="3"/>
        <v>883.75</v>
      </c>
      <c r="E49" s="30">
        <f t="shared" si="3"/>
        <v>686.5</v>
      </c>
      <c r="F49" s="3">
        <f t="shared" si="3"/>
        <v>1040.5</v>
      </c>
      <c r="G49" s="30">
        <f t="shared" si="3"/>
        <v>770.25</v>
      </c>
      <c r="H49" s="3">
        <f t="shared" si="3"/>
        <v>2173.25</v>
      </c>
      <c r="I49" s="30">
        <f t="shared" si="3"/>
        <v>1964.5</v>
      </c>
      <c r="J49" s="3">
        <f t="shared" si="3"/>
        <v>353.75</v>
      </c>
      <c r="K49" s="30">
        <f t="shared" si="3"/>
        <v>377.5</v>
      </c>
      <c r="L49" s="3">
        <f t="shared" si="3"/>
        <v>783.5</v>
      </c>
      <c r="M49" s="30">
        <f t="shared" si="3"/>
        <v>1375.75</v>
      </c>
      <c r="N49" s="3">
        <f t="shared" si="3"/>
        <v>1693.75</v>
      </c>
      <c r="O49" s="30">
        <f t="shared" si="3"/>
        <v>1961.25</v>
      </c>
      <c r="P49" s="3">
        <f t="shared" si="3"/>
        <v>978.25</v>
      </c>
      <c r="Q49" s="30">
        <f t="shared" si="3"/>
        <v>979.5</v>
      </c>
      <c r="R49" s="3">
        <f t="shared" si="3"/>
        <v>1414.5</v>
      </c>
      <c r="S49" s="30">
        <f t="shared" si="3"/>
        <v>1389.75</v>
      </c>
      <c r="T49" s="3">
        <f t="shared" si="3"/>
        <v>244.5</v>
      </c>
      <c r="U49" s="30">
        <f t="shared" si="3"/>
        <v>378.5</v>
      </c>
      <c r="V49" s="3">
        <f t="shared" si="3"/>
        <v>902.75</v>
      </c>
      <c r="W49" s="30">
        <f t="shared" ref="W49:AA49" si="6">+W17/$B$65</f>
        <v>1825.75</v>
      </c>
      <c r="X49" s="3">
        <f t="shared" si="6"/>
        <v>985.75</v>
      </c>
      <c r="Y49" s="30">
        <f t="shared" si="6"/>
        <v>594.25</v>
      </c>
      <c r="Z49" s="3">
        <f t="shared" si="6"/>
        <v>2554.75</v>
      </c>
      <c r="AA49" s="30">
        <f t="shared" si="6"/>
        <v>2725.5</v>
      </c>
      <c r="AB49" s="11">
        <f t="shared" si="5"/>
        <v>15712.75</v>
      </c>
      <c r="AC49" s="15">
        <f t="shared" si="4"/>
        <v>16463</v>
      </c>
    </row>
    <row r="50" spans="1:29" x14ac:dyDescent="0.25">
      <c r="A50" s="86" t="s">
        <v>27</v>
      </c>
      <c r="B50" s="3">
        <f t="shared" ref="B50:AA59" si="7">+B18/$B$65</f>
        <v>1481</v>
      </c>
      <c r="C50" s="30">
        <f t="shared" si="7"/>
        <v>1551.5</v>
      </c>
      <c r="D50" s="3">
        <f t="shared" si="7"/>
        <v>780</v>
      </c>
      <c r="E50" s="30">
        <f t="shared" si="7"/>
        <v>772.75</v>
      </c>
      <c r="F50" s="3">
        <f t="shared" si="7"/>
        <v>948.75</v>
      </c>
      <c r="G50" s="30">
        <f t="shared" si="7"/>
        <v>820.75</v>
      </c>
      <c r="H50" s="3">
        <f t="shared" si="7"/>
        <v>2051</v>
      </c>
      <c r="I50" s="30">
        <f t="shared" si="7"/>
        <v>2172.75</v>
      </c>
      <c r="J50" s="3">
        <f t="shared" si="7"/>
        <v>412.25</v>
      </c>
      <c r="K50" s="30">
        <f t="shared" si="7"/>
        <v>307.5</v>
      </c>
      <c r="L50" s="3">
        <f t="shared" si="7"/>
        <v>1114</v>
      </c>
      <c r="M50" s="30">
        <f t="shared" si="7"/>
        <v>1066.25</v>
      </c>
      <c r="N50" s="3">
        <f t="shared" si="7"/>
        <v>1795.25</v>
      </c>
      <c r="O50" s="30">
        <f t="shared" si="7"/>
        <v>1717.75</v>
      </c>
      <c r="P50" s="3">
        <f t="shared" si="7"/>
        <v>1104.75</v>
      </c>
      <c r="Q50" s="30">
        <f t="shared" si="7"/>
        <v>955.5</v>
      </c>
      <c r="R50" s="3">
        <f t="shared" si="7"/>
        <v>1289.75</v>
      </c>
      <c r="S50" s="30">
        <f t="shared" si="7"/>
        <v>1361.75</v>
      </c>
      <c r="T50" s="3">
        <f t="shared" si="7"/>
        <v>344</v>
      </c>
      <c r="U50" s="30">
        <f t="shared" si="7"/>
        <v>307.75</v>
      </c>
      <c r="V50" s="3">
        <f t="shared" si="7"/>
        <v>1185.75</v>
      </c>
      <c r="W50" s="30">
        <f t="shared" si="7"/>
        <v>1448.25</v>
      </c>
      <c r="X50" s="3">
        <f t="shared" si="7"/>
        <v>1058.25</v>
      </c>
      <c r="Y50" s="30">
        <f t="shared" si="7"/>
        <v>511.75</v>
      </c>
      <c r="Z50" s="3">
        <f t="shared" si="7"/>
        <v>2566.25</v>
      </c>
      <c r="AA50" s="30">
        <f t="shared" si="7"/>
        <v>2785.25</v>
      </c>
      <c r="AB50" s="11">
        <f t="shared" si="5"/>
        <v>16131</v>
      </c>
      <c r="AC50" s="15">
        <f t="shared" si="4"/>
        <v>15779.5</v>
      </c>
    </row>
    <row r="51" spans="1:29" x14ac:dyDescent="0.25">
      <c r="A51" s="87" t="s">
        <v>28</v>
      </c>
      <c r="B51" s="3">
        <f t="shared" si="7"/>
        <v>1497.25</v>
      </c>
      <c r="C51" s="30">
        <f t="shared" si="7"/>
        <v>2131.25</v>
      </c>
      <c r="D51" s="3">
        <f t="shared" si="7"/>
        <v>891.5</v>
      </c>
      <c r="E51" s="30">
        <f t="shared" si="7"/>
        <v>945.25</v>
      </c>
      <c r="F51" s="3">
        <f t="shared" si="7"/>
        <v>971.75</v>
      </c>
      <c r="G51" s="30">
        <f t="shared" si="7"/>
        <v>1153.75</v>
      </c>
      <c r="H51" s="3">
        <f t="shared" si="7"/>
        <v>2128.25</v>
      </c>
      <c r="I51" s="30">
        <f t="shared" si="7"/>
        <v>2678</v>
      </c>
      <c r="J51" s="3">
        <f t="shared" si="7"/>
        <v>492.25</v>
      </c>
      <c r="K51" s="30">
        <f t="shared" si="7"/>
        <v>283.5</v>
      </c>
      <c r="L51" s="3">
        <f t="shared" si="7"/>
        <v>1700</v>
      </c>
      <c r="M51" s="30">
        <f t="shared" si="7"/>
        <v>935.25</v>
      </c>
      <c r="N51" s="3">
        <f t="shared" si="7"/>
        <v>2387.75</v>
      </c>
      <c r="O51" s="30">
        <f t="shared" si="7"/>
        <v>1797.75</v>
      </c>
      <c r="P51" s="3">
        <f t="shared" si="7"/>
        <v>1278.5</v>
      </c>
      <c r="Q51" s="30">
        <f t="shared" si="7"/>
        <v>1033.25</v>
      </c>
      <c r="R51" s="3">
        <f t="shared" si="7"/>
        <v>1435.5</v>
      </c>
      <c r="S51" s="30">
        <f t="shared" si="7"/>
        <v>1787.75</v>
      </c>
      <c r="T51" s="3">
        <f t="shared" si="7"/>
        <v>527.5</v>
      </c>
      <c r="U51" s="30">
        <f t="shared" si="7"/>
        <v>239</v>
      </c>
      <c r="V51" s="3">
        <f t="shared" si="7"/>
        <v>1770</v>
      </c>
      <c r="W51" s="30">
        <f t="shared" si="7"/>
        <v>1430.25</v>
      </c>
      <c r="X51" s="3">
        <f t="shared" si="7"/>
        <v>1276.25</v>
      </c>
      <c r="Y51" s="30">
        <f t="shared" si="7"/>
        <v>554</v>
      </c>
      <c r="Z51" s="3">
        <f t="shared" si="7"/>
        <v>2780.5</v>
      </c>
      <c r="AA51" s="30">
        <f t="shared" si="7"/>
        <v>3214.5</v>
      </c>
      <c r="AB51" s="11">
        <f t="shared" si="5"/>
        <v>19137</v>
      </c>
      <c r="AC51" s="15">
        <f t="shared" si="4"/>
        <v>18183.5</v>
      </c>
    </row>
    <row r="52" spans="1:29" x14ac:dyDescent="0.25">
      <c r="A52" s="86" t="s">
        <v>29</v>
      </c>
      <c r="B52" s="3">
        <f t="shared" si="7"/>
        <v>1878.75</v>
      </c>
      <c r="C52" s="30">
        <f t="shared" si="7"/>
        <v>2507.75</v>
      </c>
      <c r="D52" s="3">
        <f t="shared" si="7"/>
        <v>1209.25</v>
      </c>
      <c r="E52" s="30">
        <f t="shared" si="7"/>
        <v>1121.75</v>
      </c>
      <c r="F52" s="3">
        <f t="shared" si="7"/>
        <v>1313.25</v>
      </c>
      <c r="G52" s="30">
        <f t="shared" si="7"/>
        <v>1599.25</v>
      </c>
      <c r="H52" s="3">
        <f t="shared" si="7"/>
        <v>2379.25</v>
      </c>
      <c r="I52" s="30">
        <f t="shared" si="7"/>
        <v>3279.5</v>
      </c>
      <c r="J52" s="3">
        <f t="shared" si="7"/>
        <v>742.75</v>
      </c>
      <c r="K52" s="30">
        <f t="shared" si="7"/>
        <v>289.75</v>
      </c>
      <c r="L52" s="3">
        <f t="shared" si="7"/>
        <v>2253.25</v>
      </c>
      <c r="M52" s="30">
        <f t="shared" si="7"/>
        <v>945.75</v>
      </c>
      <c r="N52" s="3">
        <f t="shared" si="7"/>
        <v>3114.75</v>
      </c>
      <c r="O52" s="30">
        <f t="shared" si="7"/>
        <v>2051</v>
      </c>
      <c r="P52" s="3">
        <f t="shared" si="7"/>
        <v>1601.75</v>
      </c>
      <c r="Q52" s="30">
        <f t="shared" si="7"/>
        <v>1259.25</v>
      </c>
      <c r="R52" s="3">
        <f t="shared" si="7"/>
        <v>1725.5</v>
      </c>
      <c r="S52" s="30">
        <f t="shared" si="7"/>
        <v>2264.5</v>
      </c>
      <c r="T52" s="3">
        <f t="shared" si="7"/>
        <v>1026.5</v>
      </c>
      <c r="U52" s="30">
        <f t="shared" si="7"/>
        <v>240.5</v>
      </c>
      <c r="V52" s="3">
        <f t="shared" si="7"/>
        <v>2552.75</v>
      </c>
      <c r="W52" s="30">
        <f t="shared" si="7"/>
        <v>1660</v>
      </c>
      <c r="X52" s="3">
        <f t="shared" si="7"/>
        <v>1685</v>
      </c>
      <c r="Y52" s="30">
        <f t="shared" si="7"/>
        <v>625.25</v>
      </c>
      <c r="Z52" s="3">
        <f t="shared" si="7"/>
        <v>3049.5</v>
      </c>
      <c r="AA52" s="30">
        <f t="shared" si="7"/>
        <v>3606.75</v>
      </c>
      <c r="AB52" s="11">
        <f t="shared" si="5"/>
        <v>24532.25</v>
      </c>
      <c r="AC52" s="15">
        <f t="shared" si="4"/>
        <v>21451</v>
      </c>
    </row>
    <row r="53" spans="1:29" x14ac:dyDescent="0.25">
      <c r="A53" s="87" t="s">
        <v>30</v>
      </c>
      <c r="B53" s="3">
        <f t="shared" si="7"/>
        <v>2036</v>
      </c>
      <c r="C53" s="30">
        <f t="shared" si="7"/>
        <v>3970.5395924113809</v>
      </c>
      <c r="D53" s="3">
        <f t="shared" si="7"/>
        <v>1583.75</v>
      </c>
      <c r="E53" s="30">
        <f t="shared" si="7"/>
        <v>1536.2626860494452</v>
      </c>
      <c r="F53" s="3">
        <f t="shared" si="7"/>
        <v>1423.75</v>
      </c>
      <c r="G53" s="30">
        <f t="shared" si="7"/>
        <v>2339.1024245649232</v>
      </c>
      <c r="H53" s="3">
        <f t="shared" si="7"/>
        <v>2755.5</v>
      </c>
      <c r="I53" s="30">
        <f t="shared" si="7"/>
        <v>4520.2654905336394</v>
      </c>
      <c r="J53" s="3">
        <f t="shared" si="7"/>
        <v>1131.75</v>
      </c>
      <c r="K53" s="30">
        <f t="shared" si="7"/>
        <v>322.91325703832615</v>
      </c>
      <c r="L53" s="3">
        <f t="shared" si="7"/>
        <v>3229.5</v>
      </c>
      <c r="M53" s="30">
        <f t="shared" si="7"/>
        <v>977.85897484530744</v>
      </c>
      <c r="N53" s="3">
        <f t="shared" si="7"/>
        <v>4029.25</v>
      </c>
      <c r="O53" s="30">
        <f t="shared" si="7"/>
        <v>2670.7720603143007</v>
      </c>
      <c r="P53" s="3">
        <f t="shared" si="7"/>
        <v>2100.5</v>
      </c>
      <c r="Q53" s="30">
        <f t="shared" si="7"/>
        <v>1849.0194133603854</v>
      </c>
      <c r="R53" s="3">
        <f t="shared" si="7"/>
        <v>2072.25</v>
      </c>
      <c r="S53" s="30">
        <f t="shared" si="7"/>
        <v>2973.6262641405287</v>
      </c>
      <c r="T53" s="3">
        <f t="shared" si="7"/>
        <v>1370</v>
      </c>
      <c r="U53" s="30">
        <f t="shared" si="7"/>
        <v>325.47280184357174</v>
      </c>
      <c r="V53" s="3">
        <f t="shared" si="7"/>
        <v>3364</v>
      </c>
      <c r="W53" s="30">
        <f t="shared" si="7"/>
        <v>2048.2210924217834</v>
      </c>
      <c r="X53" s="3">
        <f t="shared" si="7"/>
        <v>2380.75</v>
      </c>
      <c r="Y53" s="30">
        <f t="shared" si="7"/>
        <v>818.51177953773697</v>
      </c>
      <c r="Z53" s="3">
        <f t="shared" si="7"/>
        <v>3549.25</v>
      </c>
      <c r="AA53" s="30">
        <f t="shared" si="7"/>
        <v>4908.1841629386709</v>
      </c>
      <c r="AB53" s="11">
        <f t="shared" si="5"/>
        <v>31026.25</v>
      </c>
      <c r="AC53" s="15">
        <f t="shared" si="4"/>
        <v>29260.75</v>
      </c>
    </row>
    <row r="54" spans="1:29" x14ac:dyDescent="0.25">
      <c r="A54" s="86" t="s">
        <v>31</v>
      </c>
      <c r="B54" s="3">
        <f t="shared" si="7"/>
        <v>2117.75</v>
      </c>
      <c r="C54" s="30">
        <f t="shared" si="7"/>
        <v>4280.7122693656829</v>
      </c>
      <c r="D54" s="3">
        <f t="shared" si="7"/>
        <v>1280.25</v>
      </c>
      <c r="E54" s="30">
        <f t="shared" si="7"/>
        <v>1708.5767901048898</v>
      </c>
      <c r="F54" s="3">
        <f t="shared" si="7"/>
        <v>1190.5</v>
      </c>
      <c r="G54" s="30">
        <f t="shared" si="7"/>
        <v>2510.509127513873</v>
      </c>
      <c r="H54" s="3">
        <f t="shared" si="7"/>
        <v>2746.25</v>
      </c>
      <c r="I54" s="30">
        <f t="shared" si="7"/>
        <v>5074.617533577969</v>
      </c>
      <c r="J54" s="3">
        <f t="shared" si="7"/>
        <v>871.75</v>
      </c>
      <c r="K54" s="30">
        <f t="shared" si="7"/>
        <v>323.78375408555053</v>
      </c>
      <c r="L54" s="3">
        <f t="shared" si="7"/>
        <v>3299.75</v>
      </c>
      <c r="M54" s="30">
        <f t="shared" si="7"/>
        <v>950.16593551327196</v>
      </c>
      <c r="N54" s="3">
        <f t="shared" si="7"/>
        <v>4100.5</v>
      </c>
      <c r="O54" s="30">
        <f t="shared" si="7"/>
        <v>2669.0714867069942</v>
      </c>
      <c r="P54" s="3">
        <f t="shared" si="7"/>
        <v>2013.5</v>
      </c>
      <c r="Q54" s="30">
        <f t="shared" si="7"/>
        <v>2249.3585282314148</v>
      </c>
      <c r="R54" s="3">
        <f t="shared" si="7"/>
        <v>2027.25</v>
      </c>
      <c r="S54" s="30">
        <f t="shared" si="7"/>
        <v>3241.3510956437076</v>
      </c>
      <c r="T54" s="3">
        <f t="shared" si="7"/>
        <v>1324.5</v>
      </c>
      <c r="U54" s="30">
        <f t="shared" si="7"/>
        <v>296.55731082977667</v>
      </c>
      <c r="V54" s="3">
        <f t="shared" si="7"/>
        <v>3690.25</v>
      </c>
      <c r="W54" s="30">
        <f t="shared" si="7"/>
        <v>2120.8018399018015</v>
      </c>
      <c r="X54" s="3">
        <f t="shared" si="7"/>
        <v>2364.25</v>
      </c>
      <c r="Y54" s="30">
        <f t="shared" si="7"/>
        <v>980.10912199466668</v>
      </c>
      <c r="Z54" s="3">
        <f t="shared" si="7"/>
        <v>3446</v>
      </c>
      <c r="AA54" s="30">
        <f t="shared" si="7"/>
        <v>5408.3852065304018</v>
      </c>
      <c r="AB54" s="11">
        <f t="shared" si="5"/>
        <v>30472.5</v>
      </c>
      <c r="AC54" s="15">
        <f t="shared" si="4"/>
        <v>31814.000000000004</v>
      </c>
    </row>
    <row r="55" spans="1:29" x14ac:dyDescent="0.25">
      <c r="A55" s="87" t="s">
        <v>32</v>
      </c>
      <c r="B55" s="3">
        <f t="shared" si="7"/>
        <v>2438.5</v>
      </c>
      <c r="C55" s="30">
        <f t="shared" si="7"/>
        <v>3343.5</v>
      </c>
      <c r="D55" s="3">
        <f t="shared" si="7"/>
        <v>1039.25</v>
      </c>
      <c r="E55" s="30">
        <f t="shared" si="7"/>
        <v>1509.25</v>
      </c>
      <c r="F55" s="3">
        <f t="shared" si="7"/>
        <v>954.75</v>
      </c>
      <c r="G55" s="30">
        <f t="shared" si="7"/>
        <v>1916.5</v>
      </c>
      <c r="H55" s="3">
        <f t="shared" si="7"/>
        <v>2545</v>
      </c>
      <c r="I55" s="30">
        <f t="shared" si="7"/>
        <v>4319.5</v>
      </c>
      <c r="J55" s="3">
        <f t="shared" si="7"/>
        <v>525.75</v>
      </c>
      <c r="K55" s="30">
        <f t="shared" si="7"/>
        <v>233.75</v>
      </c>
      <c r="L55" s="3">
        <f t="shared" si="7"/>
        <v>2443</v>
      </c>
      <c r="M55" s="30">
        <f t="shared" si="7"/>
        <v>1058.75</v>
      </c>
      <c r="N55" s="3">
        <f t="shared" si="7"/>
        <v>3251</v>
      </c>
      <c r="O55" s="30">
        <f t="shared" si="7"/>
        <v>2508.5</v>
      </c>
      <c r="P55" s="3">
        <f t="shared" si="7"/>
        <v>1406.5</v>
      </c>
      <c r="Q55" s="30">
        <f t="shared" si="7"/>
        <v>2034.5</v>
      </c>
      <c r="R55" s="3">
        <f t="shared" si="7"/>
        <v>1734.25</v>
      </c>
      <c r="S55" s="30">
        <f t="shared" si="7"/>
        <v>2672.5</v>
      </c>
      <c r="T55" s="3">
        <f t="shared" si="7"/>
        <v>833.25</v>
      </c>
      <c r="U55" s="30">
        <f t="shared" si="7"/>
        <v>286.75</v>
      </c>
      <c r="V55" s="3">
        <f t="shared" si="7"/>
        <v>3070.25</v>
      </c>
      <c r="W55" s="30">
        <f t="shared" si="7"/>
        <v>1984</v>
      </c>
      <c r="X55" s="3">
        <f t="shared" si="7"/>
        <v>1634.75</v>
      </c>
      <c r="Y55" s="30">
        <f t="shared" si="7"/>
        <v>785.75</v>
      </c>
      <c r="Z55" s="3">
        <f t="shared" si="7"/>
        <v>3222.25</v>
      </c>
      <c r="AA55" s="30">
        <f t="shared" si="7"/>
        <v>4388.25</v>
      </c>
      <c r="AB55" s="11">
        <f t="shared" si="5"/>
        <v>25098.5</v>
      </c>
      <c r="AC55" s="15">
        <f t="shared" si="4"/>
        <v>27041.5</v>
      </c>
    </row>
    <row r="56" spans="1:29" x14ac:dyDescent="0.25">
      <c r="A56" s="86" t="s">
        <v>33</v>
      </c>
      <c r="B56" s="3">
        <f t="shared" si="7"/>
        <v>2518</v>
      </c>
      <c r="C56" s="30">
        <f t="shared" si="7"/>
        <v>2322.25</v>
      </c>
      <c r="D56" s="3">
        <f t="shared" si="7"/>
        <v>905</v>
      </c>
      <c r="E56" s="30">
        <f t="shared" si="7"/>
        <v>1254</v>
      </c>
      <c r="F56" s="3">
        <f t="shared" si="7"/>
        <v>969.75</v>
      </c>
      <c r="G56" s="30">
        <f t="shared" si="7"/>
        <v>1525</v>
      </c>
      <c r="H56" s="3">
        <f t="shared" si="7"/>
        <v>2434</v>
      </c>
      <c r="I56" s="30">
        <f t="shared" si="7"/>
        <v>3200.5</v>
      </c>
      <c r="J56" s="3">
        <f t="shared" si="7"/>
        <v>461.25</v>
      </c>
      <c r="K56" s="30">
        <f t="shared" si="7"/>
        <v>169.5</v>
      </c>
      <c r="L56" s="3">
        <f t="shared" si="7"/>
        <v>1624</v>
      </c>
      <c r="M56" s="30">
        <f t="shared" si="7"/>
        <v>1286</v>
      </c>
      <c r="N56" s="3">
        <f t="shared" si="7"/>
        <v>2412</v>
      </c>
      <c r="O56" s="30">
        <f t="shared" si="7"/>
        <v>2557.5</v>
      </c>
      <c r="P56" s="3">
        <f t="shared" si="7"/>
        <v>1048</v>
      </c>
      <c r="Q56" s="30">
        <f t="shared" si="7"/>
        <v>1748.25</v>
      </c>
      <c r="R56" s="3">
        <f t="shared" si="7"/>
        <v>1433.75</v>
      </c>
      <c r="S56" s="30">
        <f t="shared" si="7"/>
        <v>2066</v>
      </c>
      <c r="T56" s="3">
        <f t="shared" si="7"/>
        <v>474.25</v>
      </c>
      <c r="U56" s="30">
        <f t="shared" si="7"/>
        <v>339</v>
      </c>
      <c r="V56" s="3">
        <f t="shared" si="7"/>
        <v>2438.25</v>
      </c>
      <c r="W56" s="30">
        <f t="shared" si="7"/>
        <v>1872.75</v>
      </c>
      <c r="X56" s="3">
        <f t="shared" si="7"/>
        <v>1122</v>
      </c>
      <c r="Y56" s="30">
        <f t="shared" si="7"/>
        <v>800.25</v>
      </c>
      <c r="Z56" s="3">
        <f t="shared" si="7"/>
        <v>2823.25</v>
      </c>
      <c r="AA56" s="30">
        <f t="shared" si="7"/>
        <v>2972</v>
      </c>
      <c r="AB56" s="11">
        <f t="shared" si="5"/>
        <v>20663.5</v>
      </c>
      <c r="AC56" s="15">
        <f t="shared" si="4"/>
        <v>22113</v>
      </c>
    </row>
    <row r="57" spans="1:29" x14ac:dyDescent="0.25">
      <c r="A57" s="87" t="s">
        <v>34</v>
      </c>
      <c r="B57" s="3">
        <f t="shared" si="7"/>
        <v>898.5</v>
      </c>
      <c r="C57" s="30">
        <f t="shared" si="7"/>
        <v>1575.25</v>
      </c>
      <c r="D57" s="3">
        <f t="shared" si="7"/>
        <v>397</v>
      </c>
      <c r="E57" s="30">
        <f t="shared" si="7"/>
        <v>974.25</v>
      </c>
      <c r="F57" s="3">
        <f t="shared" si="7"/>
        <v>410.25</v>
      </c>
      <c r="G57" s="30">
        <f t="shared" si="7"/>
        <v>1265.75</v>
      </c>
      <c r="H57" s="3">
        <f t="shared" si="7"/>
        <v>1287.5</v>
      </c>
      <c r="I57" s="30">
        <f t="shared" si="7"/>
        <v>2247.75</v>
      </c>
      <c r="J57" s="3">
        <f t="shared" si="7"/>
        <v>412.25</v>
      </c>
      <c r="K57" s="30">
        <f t="shared" si="7"/>
        <v>119.5</v>
      </c>
      <c r="L57" s="3">
        <f t="shared" si="7"/>
        <v>1197.5</v>
      </c>
      <c r="M57" s="30">
        <f t="shared" si="7"/>
        <v>914.25</v>
      </c>
      <c r="N57" s="3">
        <f t="shared" si="7"/>
        <v>1938.5</v>
      </c>
      <c r="O57" s="30">
        <f t="shared" si="7"/>
        <v>2041.25</v>
      </c>
      <c r="P57" s="3">
        <f t="shared" si="7"/>
        <v>692.75</v>
      </c>
      <c r="Q57" s="30">
        <f t="shared" si="7"/>
        <v>1366.5</v>
      </c>
      <c r="R57" s="3">
        <f t="shared" si="7"/>
        <v>1010.25</v>
      </c>
      <c r="S57" s="30">
        <f t="shared" si="7"/>
        <v>1605.25</v>
      </c>
      <c r="T57" s="3">
        <f t="shared" si="7"/>
        <v>300.75</v>
      </c>
      <c r="U57" s="30">
        <f t="shared" si="7"/>
        <v>274.25</v>
      </c>
      <c r="V57" s="3">
        <f t="shared" si="7"/>
        <v>1985.5</v>
      </c>
      <c r="W57" s="30">
        <f t="shared" si="7"/>
        <v>1290.75</v>
      </c>
      <c r="X57" s="3">
        <f t="shared" si="7"/>
        <v>747</v>
      </c>
      <c r="Y57" s="30">
        <f t="shared" si="7"/>
        <v>617</v>
      </c>
      <c r="Z57" s="3">
        <f t="shared" si="7"/>
        <v>2036.5</v>
      </c>
      <c r="AA57" s="30">
        <f t="shared" si="7"/>
        <v>2401</v>
      </c>
      <c r="AB57" s="11">
        <f t="shared" si="5"/>
        <v>13314.25</v>
      </c>
      <c r="AC57" s="15">
        <f t="shared" si="4"/>
        <v>16692.75</v>
      </c>
    </row>
    <row r="58" spans="1:29" x14ac:dyDescent="0.25">
      <c r="A58" s="86" t="s">
        <v>35</v>
      </c>
      <c r="B58" s="3">
        <f t="shared" si="7"/>
        <v>0</v>
      </c>
      <c r="C58" s="30">
        <f t="shared" si="7"/>
        <v>803</v>
      </c>
      <c r="D58" s="3">
        <f t="shared" si="7"/>
        <v>7.5</v>
      </c>
      <c r="E58" s="30">
        <f t="shared" si="7"/>
        <v>572</v>
      </c>
      <c r="F58" s="3">
        <f t="shared" si="7"/>
        <v>12.25</v>
      </c>
      <c r="G58" s="30">
        <f t="shared" si="7"/>
        <v>704.5</v>
      </c>
      <c r="H58" s="3">
        <f t="shared" si="7"/>
        <v>72</v>
      </c>
      <c r="I58" s="30">
        <f t="shared" si="7"/>
        <v>972.75</v>
      </c>
      <c r="J58" s="3">
        <f t="shared" si="7"/>
        <v>58.25</v>
      </c>
      <c r="K58" s="30">
        <f t="shared" si="7"/>
        <v>29.75</v>
      </c>
      <c r="L58" s="3">
        <f t="shared" si="7"/>
        <v>601.25</v>
      </c>
      <c r="M58" s="30">
        <f t="shared" si="7"/>
        <v>113.75</v>
      </c>
      <c r="N58" s="3">
        <f t="shared" si="7"/>
        <v>434.25</v>
      </c>
      <c r="O58" s="30">
        <f t="shared" si="7"/>
        <v>259</v>
      </c>
      <c r="P58" s="3">
        <f t="shared" si="7"/>
        <v>169.25</v>
      </c>
      <c r="Q58" s="30">
        <f t="shared" si="7"/>
        <v>184.25</v>
      </c>
      <c r="R58" s="3">
        <f t="shared" si="7"/>
        <v>159.25</v>
      </c>
      <c r="S58" s="30">
        <f t="shared" si="7"/>
        <v>139</v>
      </c>
      <c r="T58" s="3">
        <f t="shared" si="7"/>
        <v>37.75</v>
      </c>
      <c r="U58" s="30">
        <f t="shared" si="7"/>
        <v>9.25</v>
      </c>
      <c r="V58" s="3">
        <f t="shared" si="7"/>
        <v>314.75</v>
      </c>
      <c r="W58" s="30">
        <f t="shared" si="7"/>
        <v>34</v>
      </c>
      <c r="X58" s="3">
        <f t="shared" si="7"/>
        <v>57.25</v>
      </c>
      <c r="Y58" s="30">
        <f t="shared" si="7"/>
        <v>24.5</v>
      </c>
      <c r="Z58" s="3">
        <f t="shared" si="7"/>
        <v>54.75</v>
      </c>
      <c r="AA58" s="30">
        <f t="shared" si="7"/>
        <v>104.5</v>
      </c>
      <c r="AB58" s="11">
        <f t="shared" si="5"/>
        <v>1978.5</v>
      </c>
      <c r="AC58" s="15">
        <f t="shared" si="4"/>
        <v>3950.25</v>
      </c>
    </row>
    <row r="59" spans="1:29" x14ac:dyDescent="0.25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5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5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8" thickBot="1" x14ac:dyDescent="0.3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4" thickTop="1" thickBot="1" x14ac:dyDescent="0.3">
      <c r="A63" s="9" t="s">
        <v>47</v>
      </c>
      <c r="B63" s="14">
        <f>SUM(B39:B62)</f>
        <v>40473.75</v>
      </c>
      <c r="C63" s="42">
        <f>SUM(C39:C62)</f>
        <v>33446.795837973201</v>
      </c>
      <c r="D63" s="14">
        <f t="shared" ref="D63:AC63" si="10">SUM(D39:D62)</f>
        <v>20666.25</v>
      </c>
      <c r="E63" s="42">
        <f t="shared" si="10"/>
        <v>18010.662580685581</v>
      </c>
      <c r="F63" s="14">
        <f t="shared" si="10"/>
        <v>26743.75</v>
      </c>
      <c r="G63" s="42">
        <f t="shared" si="10"/>
        <v>20944.885956493981</v>
      </c>
      <c r="H63" s="14">
        <f t="shared" si="10"/>
        <v>43822.5</v>
      </c>
      <c r="I63" s="42">
        <f t="shared" si="10"/>
        <v>45213.297360755168</v>
      </c>
      <c r="J63" s="14">
        <f t="shared" si="10"/>
        <v>7541.25</v>
      </c>
      <c r="K63" s="42">
        <f t="shared" si="10"/>
        <v>8130.592628888231</v>
      </c>
      <c r="L63" s="14">
        <f t="shared" si="10"/>
        <v>23355.5</v>
      </c>
      <c r="M63" s="42">
        <f t="shared" si="10"/>
        <v>28086.304783648418</v>
      </c>
      <c r="N63" s="14">
        <f t="shared" si="10"/>
        <v>40911</v>
      </c>
      <c r="O63" s="42">
        <f t="shared" si="10"/>
        <v>44779.209572294094</v>
      </c>
      <c r="P63" s="14">
        <f t="shared" si="10"/>
        <v>22878.75</v>
      </c>
      <c r="Q63" s="42">
        <f t="shared" si="10"/>
        <v>24945.101847890539</v>
      </c>
      <c r="R63" s="14">
        <f t="shared" si="10"/>
        <v>29945</v>
      </c>
      <c r="S63" s="42">
        <f t="shared" si="10"/>
        <v>32059.683046203783</v>
      </c>
      <c r="T63" s="14">
        <f t="shared" si="10"/>
        <v>8388.75</v>
      </c>
      <c r="U63" s="42">
        <f t="shared" si="10"/>
        <v>9611.6438552790878</v>
      </c>
      <c r="V63" s="14">
        <f t="shared" si="10"/>
        <v>27513.25</v>
      </c>
      <c r="W63" s="42">
        <f t="shared" si="10"/>
        <v>36635.047608344139</v>
      </c>
      <c r="X63" s="14">
        <f t="shared" si="10"/>
        <v>24547.25</v>
      </c>
      <c r="Y63" s="42">
        <f t="shared" si="10"/>
        <v>15788.871966491035</v>
      </c>
      <c r="Z63" s="14">
        <f t="shared" si="10"/>
        <v>54781</v>
      </c>
      <c r="AA63" s="42">
        <f t="shared" si="10"/>
        <v>53002.152955052741</v>
      </c>
      <c r="AB63" s="14">
        <f t="shared" si="10"/>
        <v>371568</v>
      </c>
      <c r="AC63" s="42">
        <f t="shared" si="10"/>
        <v>370654.25</v>
      </c>
    </row>
    <row r="64" spans="1:29" ht="15.6" thickTop="1" x14ac:dyDescent="0.25">
      <c r="AB64" s="175" t="str">
        <f>IF(AB63='Daily Total'!D47,"Correct","Wrong")</f>
        <v>Wrong</v>
      </c>
      <c r="AC64" s="175" t="str">
        <f>IF(AC63='Daily Total'!E47,"Correct","Wrong")</f>
        <v>Wrong</v>
      </c>
    </row>
    <row r="65" spans="1:31" x14ac:dyDescent="0.25">
      <c r="A65" t="s">
        <v>82</v>
      </c>
      <c r="B65">
        <f>COUNTIF('Daily Total'!$G$7:$G$36,2)</f>
        <v>4</v>
      </c>
    </row>
    <row r="67" spans="1:31" s="8" customFormat="1" x14ac:dyDescent="0.25">
      <c r="A67" s="43" t="s">
        <v>54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1.9253219679421847E-2</v>
      </c>
      <c r="C72" s="82">
        <f t="shared" ref="C72:AC72" si="12">C8/C31</f>
        <v>0</v>
      </c>
      <c r="D72" s="81">
        <f t="shared" si="12"/>
        <v>2.9165910603036353E-2</v>
      </c>
      <c r="E72" s="82">
        <f t="shared" si="12"/>
        <v>1.6656799751593615E-4</v>
      </c>
      <c r="F72" s="81">
        <f t="shared" si="12"/>
        <v>3.9766300537508764E-2</v>
      </c>
      <c r="G72" s="82">
        <f t="shared" si="12"/>
        <v>4.2969916468843516E-4</v>
      </c>
      <c r="H72" s="81">
        <f t="shared" si="12"/>
        <v>1.994409264647156E-2</v>
      </c>
      <c r="I72" s="82">
        <f t="shared" si="12"/>
        <v>8.2387266964370411E-4</v>
      </c>
      <c r="J72" s="81">
        <f t="shared" si="12"/>
        <v>2.4863252113376429E-3</v>
      </c>
      <c r="K72" s="82">
        <f t="shared" si="12"/>
        <v>4.5814618565010465E-3</v>
      </c>
      <c r="L72" s="81">
        <f t="shared" si="12"/>
        <v>2.4833550983708336E-3</v>
      </c>
      <c r="M72" s="82">
        <f t="shared" si="12"/>
        <v>6.6669503675334035E-3</v>
      </c>
      <c r="N72" s="81">
        <f t="shared" si="12"/>
        <v>1.0425069052333114E-2</v>
      </c>
      <c r="O72" s="82">
        <f t="shared" si="12"/>
        <v>6.576712782849427E-3</v>
      </c>
      <c r="P72" s="81">
        <f t="shared" si="12"/>
        <v>4.338086652461345E-3</v>
      </c>
      <c r="Q72" s="82">
        <f t="shared" si="12"/>
        <v>5.6423902719764767E-3</v>
      </c>
      <c r="R72" s="81">
        <f t="shared" si="12"/>
        <v>2.5296376690599432E-3</v>
      </c>
      <c r="S72" s="82">
        <f t="shared" si="12"/>
        <v>7.8369458499606328E-3</v>
      </c>
      <c r="T72" s="81">
        <f t="shared" si="12"/>
        <v>2.3841454328714051E-4</v>
      </c>
      <c r="U72" s="82">
        <f t="shared" si="12"/>
        <v>6.5545499759021922E-3</v>
      </c>
      <c r="V72" s="81">
        <f t="shared" si="12"/>
        <v>3.7254777243691677E-4</v>
      </c>
      <c r="W72" s="82">
        <f t="shared" si="12"/>
        <v>4.1831527459266953E-3</v>
      </c>
      <c r="X72" s="81">
        <f t="shared" si="12"/>
        <v>7.1291081485706141E-5</v>
      </c>
      <c r="Y72" s="82">
        <f t="shared" si="12"/>
        <v>3.4993000207524591E-3</v>
      </c>
      <c r="Z72" s="81">
        <f t="shared" si="12"/>
        <v>5.8870776364067831E-4</v>
      </c>
      <c r="AA72" s="81">
        <f t="shared" si="12"/>
        <v>0</v>
      </c>
      <c r="AB72" s="100">
        <f t="shared" si="12"/>
        <v>1.0883606769151273E-2</v>
      </c>
      <c r="AC72" s="101">
        <f t="shared" si="12"/>
        <v>3.323177867244204E-3</v>
      </c>
      <c r="AD72" s="18"/>
      <c r="AE72" s="18"/>
    </row>
    <row r="73" spans="1:31" s="8" customFormat="1" x14ac:dyDescent="0.25">
      <c r="A73" s="87" t="s">
        <v>18</v>
      </c>
      <c r="B73" s="81">
        <f>B9/B31</f>
        <v>6.8575311158466906E-2</v>
      </c>
      <c r="C73" s="82">
        <f t="shared" ref="C73:AC73" si="13">C9/C31</f>
        <v>1.5576977912141058E-2</v>
      </c>
      <c r="D73" s="81">
        <f t="shared" si="13"/>
        <v>7.5291840561301643E-2</v>
      </c>
      <c r="E73" s="82">
        <f t="shared" si="13"/>
        <v>2.3611013647883948E-2</v>
      </c>
      <c r="F73" s="81">
        <f t="shared" si="13"/>
        <v>9.3806964243982244E-2</v>
      </c>
      <c r="G73" s="82">
        <f t="shared" si="13"/>
        <v>1.9121612828635365E-2</v>
      </c>
      <c r="H73" s="81">
        <f t="shared" si="13"/>
        <v>6.0351417650750187E-2</v>
      </c>
      <c r="I73" s="82">
        <f t="shared" si="13"/>
        <v>1.8976718135685855E-2</v>
      </c>
      <c r="J73" s="81">
        <f t="shared" si="13"/>
        <v>1.3326703132769766E-2</v>
      </c>
      <c r="K73" s="82">
        <f t="shared" si="13"/>
        <v>5.0857301413776722E-2</v>
      </c>
      <c r="L73" s="81">
        <f t="shared" si="13"/>
        <v>1.5424632313587806E-2</v>
      </c>
      <c r="M73" s="82">
        <f t="shared" si="13"/>
        <v>5.6077152624112739E-2</v>
      </c>
      <c r="N73" s="81">
        <f t="shared" si="13"/>
        <v>4.2696340837427585E-2</v>
      </c>
      <c r="O73" s="82">
        <f t="shared" si="13"/>
        <v>5.38754485182487E-2</v>
      </c>
      <c r="P73" s="81">
        <f t="shared" si="13"/>
        <v>3.4617275856416982E-2</v>
      </c>
      <c r="Q73" s="82">
        <f t="shared" si="13"/>
        <v>4.5800574676611895E-2</v>
      </c>
      <c r="R73" s="81">
        <f t="shared" si="13"/>
        <v>4.7361830021706464E-2</v>
      </c>
      <c r="S73" s="82">
        <f t="shared" si="13"/>
        <v>4.1648883367800739E-2</v>
      </c>
      <c r="T73" s="81">
        <f t="shared" si="13"/>
        <v>1.1116078080762927E-2</v>
      </c>
      <c r="U73" s="82">
        <f t="shared" si="13"/>
        <v>7.8654599710826306E-2</v>
      </c>
      <c r="V73" s="81">
        <f t="shared" si="13"/>
        <v>1.8363879221829481E-2</v>
      </c>
      <c r="W73" s="82">
        <f t="shared" si="13"/>
        <v>5.1678655375045457E-2</v>
      </c>
      <c r="X73" s="81">
        <f t="shared" si="13"/>
        <v>5.0229659126786098E-2</v>
      </c>
      <c r="Y73" s="82">
        <f t="shared" si="13"/>
        <v>6.9653487743393971E-2</v>
      </c>
      <c r="Z73" s="81">
        <f t="shared" si="13"/>
        <v>5.9550756649203188E-2</v>
      </c>
      <c r="AA73" s="81">
        <f t="shared" si="13"/>
        <v>4.0809662993016201E-2</v>
      </c>
      <c r="AB73" s="100">
        <f t="shared" si="13"/>
        <v>5.1125231451578178E-2</v>
      </c>
      <c r="AC73" s="101">
        <f t="shared" si="13"/>
        <v>4.0456840842914926E-2</v>
      </c>
      <c r="AD73" s="18"/>
      <c r="AE73" s="18"/>
    </row>
    <row r="74" spans="1:31" s="8" customFormat="1" x14ac:dyDescent="0.25">
      <c r="A74" s="86" t="s">
        <v>19</v>
      </c>
      <c r="B74" s="81">
        <f>B10/B31</f>
        <v>0.10223292875011582</v>
      </c>
      <c r="C74" s="82">
        <f t="shared" ref="C74:AC74" si="14">C10/C31</f>
        <v>4.0982998988612962E-2</v>
      </c>
      <c r="D74" s="81">
        <f t="shared" si="14"/>
        <v>9.0050202625052922E-2</v>
      </c>
      <c r="E74" s="82">
        <f t="shared" si="14"/>
        <v>5.9853433774059724E-2</v>
      </c>
      <c r="F74" s="81">
        <f t="shared" si="14"/>
        <v>0.11440056087870998</v>
      </c>
      <c r="G74" s="82">
        <f t="shared" si="14"/>
        <v>4.8365028203264979E-2</v>
      </c>
      <c r="H74" s="81">
        <f t="shared" si="14"/>
        <v>7.9702207769981173E-2</v>
      </c>
      <c r="I74" s="82">
        <f t="shared" si="14"/>
        <v>4.1508806248424741E-2</v>
      </c>
      <c r="J74" s="81">
        <f t="shared" si="14"/>
        <v>3.1824962705121827E-2</v>
      </c>
      <c r="K74" s="82">
        <f t="shared" si="14"/>
        <v>0.10383621939197339</v>
      </c>
      <c r="L74" s="81">
        <f t="shared" si="14"/>
        <v>2.7445355483719038E-2</v>
      </c>
      <c r="M74" s="82">
        <f t="shared" si="14"/>
        <v>9.2678621130517752E-2</v>
      </c>
      <c r="N74" s="81">
        <f t="shared" si="14"/>
        <v>5.8792256361369803E-2</v>
      </c>
      <c r="O74" s="82">
        <f t="shared" si="14"/>
        <v>7.9864071611766604E-2</v>
      </c>
      <c r="P74" s="81">
        <f t="shared" si="14"/>
        <v>6.8699120362782057E-2</v>
      </c>
      <c r="Q74" s="82">
        <f t="shared" si="14"/>
        <v>7.2629488989366831E-2</v>
      </c>
      <c r="R74" s="81">
        <f t="shared" si="14"/>
        <v>7.8402070462514614E-2</v>
      </c>
      <c r="S74" s="82">
        <f t="shared" si="14"/>
        <v>5.8125964542892095E-2</v>
      </c>
      <c r="T74" s="81">
        <f t="shared" si="14"/>
        <v>3.0904485173595588E-2</v>
      </c>
      <c r="U74" s="82">
        <f t="shared" si="14"/>
        <v>0.13613696259473046</v>
      </c>
      <c r="V74" s="81">
        <f t="shared" si="14"/>
        <v>2.9667523829427639E-2</v>
      </c>
      <c r="W74" s="82">
        <f t="shared" si="14"/>
        <v>8.4447822562549527E-2</v>
      </c>
      <c r="X74" s="81">
        <f t="shared" si="14"/>
        <v>7.475379115786901E-2</v>
      </c>
      <c r="Y74" s="82">
        <f t="shared" si="14"/>
        <v>9.5573642195754954E-2</v>
      </c>
      <c r="Z74" s="81">
        <f t="shared" si="14"/>
        <v>7.8435041346452239E-2</v>
      </c>
      <c r="AA74" s="81">
        <f t="shared" si="14"/>
        <v>5.0356444996930295E-2</v>
      </c>
      <c r="AB74" s="100">
        <f t="shared" si="14"/>
        <v>7.2568143650691128E-2</v>
      </c>
      <c r="AC74" s="101">
        <f t="shared" si="14"/>
        <v>6.6416343533090477E-2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0.10605639457673183</v>
      </c>
      <c r="C75" s="82">
        <f t="shared" ref="C75:AC75" si="15">C11/C31</f>
        <v>3.8286707084847736E-2</v>
      </c>
      <c r="D75" s="81">
        <f t="shared" si="15"/>
        <v>8.412266376338233E-2</v>
      </c>
      <c r="E75" s="82">
        <f t="shared" si="15"/>
        <v>7.7782032841582624E-2</v>
      </c>
      <c r="F75" s="81">
        <f t="shared" si="15"/>
        <v>0.10828698293993924</v>
      </c>
      <c r="G75" s="82">
        <f t="shared" si="15"/>
        <v>5.4538636009719997E-2</v>
      </c>
      <c r="H75" s="81">
        <f t="shared" si="15"/>
        <v>7.7180672029208738E-2</v>
      </c>
      <c r="I75" s="82">
        <f t="shared" si="15"/>
        <v>4.8008141024171253E-2</v>
      </c>
      <c r="J75" s="81">
        <f t="shared" si="15"/>
        <v>4.150505552792972E-2</v>
      </c>
      <c r="K75" s="82">
        <f t="shared" si="15"/>
        <v>0.12668562487244092</v>
      </c>
      <c r="L75" s="81">
        <f t="shared" si="15"/>
        <v>3.2101646293164351E-2</v>
      </c>
      <c r="M75" s="82">
        <f t="shared" si="15"/>
        <v>0.12574133657095943</v>
      </c>
      <c r="N75" s="81">
        <f t="shared" si="15"/>
        <v>6.0576617535626112E-2</v>
      </c>
      <c r="O75" s="82">
        <f t="shared" si="15"/>
        <v>9.6538231390830953E-2</v>
      </c>
      <c r="P75" s="81">
        <f t="shared" si="15"/>
        <v>8.9012730153526745E-2</v>
      </c>
      <c r="Q75" s="82">
        <f t="shared" si="15"/>
        <v>8.5747056805062921E-2</v>
      </c>
      <c r="R75" s="81">
        <f t="shared" si="15"/>
        <v>9.1926865920854903E-2</v>
      </c>
      <c r="S75" s="82">
        <f t="shared" si="15"/>
        <v>6.5117359419530549E-2</v>
      </c>
      <c r="T75" s="81">
        <f t="shared" si="15"/>
        <v>3.72820742065266E-2</v>
      </c>
      <c r="U75" s="82">
        <f t="shared" si="15"/>
        <v>0.17270498160395681</v>
      </c>
      <c r="V75" s="81">
        <f t="shared" si="15"/>
        <v>3.43834334366169E-2</v>
      </c>
      <c r="W75" s="82">
        <f t="shared" si="15"/>
        <v>9.536465999149496E-2</v>
      </c>
      <c r="X75" s="81">
        <f t="shared" si="15"/>
        <v>7.4040880343011942E-2</v>
      </c>
      <c r="Y75" s="82">
        <f t="shared" si="15"/>
        <v>0.1234179988102352</v>
      </c>
      <c r="Z75" s="81">
        <f t="shared" si="15"/>
        <v>9.1350103137949293E-2</v>
      </c>
      <c r="AA75" s="81">
        <f t="shared" si="15"/>
        <v>5.5727180010797066E-2</v>
      </c>
      <c r="AB75" s="100">
        <f t="shared" si="15"/>
        <v>7.729406192137106E-2</v>
      </c>
      <c r="AC75" s="101">
        <f t="shared" si="15"/>
        <v>7.8675747006812943E-2</v>
      </c>
      <c r="AD75" s="18"/>
      <c r="AE75" s="18"/>
    </row>
    <row r="76" spans="1:31" s="8" customFormat="1" x14ac:dyDescent="0.25">
      <c r="A76" s="86" t="s">
        <v>21</v>
      </c>
      <c r="B76" s="81">
        <f>B12/B31</f>
        <v>8.6179313752740974E-2</v>
      </c>
      <c r="C76" s="82">
        <f t="shared" ref="C76:AC76" si="16">C12/C31</f>
        <v>3.5555761657467572E-2</v>
      </c>
      <c r="D76" s="81">
        <f t="shared" si="16"/>
        <v>7.6646706586826346E-2</v>
      </c>
      <c r="E76" s="82">
        <f t="shared" si="16"/>
        <v>6.2708251355109393E-2</v>
      </c>
      <c r="F76" s="81">
        <f t="shared" si="16"/>
        <v>8.1720028043935494E-2</v>
      </c>
      <c r="G76" s="82">
        <f t="shared" si="16"/>
        <v>4.5451137568677191E-2</v>
      </c>
      <c r="H76" s="81">
        <f t="shared" si="16"/>
        <v>6.8469393576359172E-2</v>
      </c>
      <c r="I76" s="82">
        <f t="shared" si="16"/>
        <v>4.6890143044971438E-2</v>
      </c>
      <c r="J76" s="81">
        <f t="shared" si="16"/>
        <v>3.4642797944637822E-2</v>
      </c>
      <c r="K76" s="82">
        <f t="shared" si="16"/>
        <v>0.11676472470373933</v>
      </c>
      <c r="L76" s="81">
        <f t="shared" si="16"/>
        <v>2.6749587891503071E-2</v>
      </c>
      <c r="M76" s="82">
        <f t="shared" si="16"/>
        <v>0.11976194078805445</v>
      </c>
      <c r="N76" s="81">
        <f t="shared" si="16"/>
        <v>4.7255016988096109E-2</v>
      </c>
      <c r="O76" s="82">
        <f t="shared" si="16"/>
        <v>8.7846801398612367E-2</v>
      </c>
      <c r="P76" s="81">
        <f t="shared" si="16"/>
        <v>6.8010708627001037E-2</v>
      </c>
      <c r="Q76" s="82">
        <f t="shared" si="16"/>
        <v>7.4513820487639035E-2</v>
      </c>
      <c r="R76" s="81">
        <f t="shared" si="16"/>
        <v>7.8477208215060948E-2</v>
      </c>
      <c r="S76" s="82">
        <f t="shared" si="16"/>
        <v>5.3698714991741538E-2</v>
      </c>
      <c r="T76" s="81">
        <f t="shared" si="16"/>
        <v>2.9473997913872747E-2</v>
      </c>
      <c r="U76" s="82">
        <f t="shared" si="16"/>
        <v>0.13370605348533954</v>
      </c>
      <c r="V76" s="81">
        <f t="shared" si="16"/>
        <v>2.9285889525955677E-2</v>
      </c>
      <c r="W76" s="82">
        <f t="shared" si="16"/>
        <v>8.2771444696797106E-2</v>
      </c>
      <c r="X76" s="81">
        <f t="shared" si="16"/>
        <v>6.6534947906588315E-2</v>
      </c>
      <c r="Y76" s="82">
        <f t="shared" si="16"/>
        <v>0.10847007227736119</v>
      </c>
      <c r="Z76" s="81">
        <f t="shared" si="16"/>
        <v>7.3492634307515375E-2</v>
      </c>
      <c r="AA76" s="81">
        <f t="shared" si="16"/>
        <v>5.0265374486899356E-2</v>
      </c>
      <c r="AB76" s="100">
        <f t="shared" si="16"/>
        <v>6.377163803126211E-2</v>
      </c>
      <c r="AC76" s="101">
        <f t="shared" si="16"/>
        <v>6.990881663976603E-2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6.2849377683066185E-2</v>
      </c>
      <c r="C77" s="82">
        <f t="shared" ref="C77:AC77" si="17">C13/C31</f>
        <v>3.2462003393679759E-2</v>
      </c>
      <c r="D77" s="81">
        <f t="shared" si="17"/>
        <v>6.2747232807113043E-2</v>
      </c>
      <c r="E77" s="82">
        <f t="shared" si="17"/>
        <v>4.733307262744519E-2</v>
      </c>
      <c r="F77" s="81">
        <f t="shared" si="17"/>
        <v>6.5389109605047901E-2</v>
      </c>
      <c r="G77" s="82">
        <f t="shared" si="17"/>
        <v>3.5963432866840422E-2</v>
      </c>
      <c r="H77" s="81">
        <f t="shared" si="17"/>
        <v>6.0967539505961552E-2</v>
      </c>
      <c r="I77" s="82">
        <f t="shared" si="17"/>
        <v>4.2277385450307126E-2</v>
      </c>
      <c r="J77" s="81">
        <f t="shared" si="17"/>
        <v>3.35819658544671E-2</v>
      </c>
      <c r="K77" s="82">
        <f t="shared" si="17"/>
        <v>9.4488807282065213E-2</v>
      </c>
      <c r="L77" s="81">
        <f t="shared" si="17"/>
        <v>2.5154674487808011E-2</v>
      </c>
      <c r="M77" s="82">
        <f t="shared" si="17"/>
        <v>8.2112973485307938E-2</v>
      </c>
      <c r="N77" s="81">
        <f t="shared" si="17"/>
        <v>4.3918506025274376E-2</v>
      </c>
      <c r="O77" s="82">
        <f t="shared" si="17"/>
        <v>7.1188170368517018E-2</v>
      </c>
      <c r="P77" s="81">
        <f t="shared" si="17"/>
        <v>4.9860678577282415E-2</v>
      </c>
      <c r="Q77" s="82">
        <f t="shared" si="17"/>
        <v>5.2675671881897618E-2</v>
      </c>
      <c r="R77" s="81">
        <f t="shared" si="17"/>
        <v>6.3274336283185836E-2</v>
      </c>
      <c r="S77" s="82">
        <f t="shared" si="17"/>
        <v>4.5306124764449035E-2</v>
      </c>
      <c r="T77" s="81">
        <f t="shared" si="17"/>
        <v>2.6404410669050811E-2</v>
      </c>
      <c r="U77" s="82">
        <f t="shared" si="17"/>
        <v>7.1631867593788243E-2</v>
      </c>
      <c r="V77" s="81">
        <f t="shared" si="17"/>
        <v>2.6132863256794453E-2</v>
      </c>
      <c r="W77" s="82">
        <f t="shared" si="17"/>
        <v>6.8841182546343402E-2</v>
      </c>
      <c r="X77" s="81">
        <f t="shared" si="17"/>
        <v>5.9456761959078917E-2</v>
      </c>
      <c r="Y77" s="82">
        <f t="shared" si="17"/>
        <v>6.898846240008355E-2</v>
      </c>
      <c r="Z77" s="81">
        <f t="shared" si="17"/>
        <v>6.0436100107701576E-2</v>
      </c>
      <c r="AA77" s="81">
        <f t="shared" si="17"/>
        <v>4.7229213540114563E-2</v>
      </c>
      <c r="AB77" s="100">
        <f t="shared" si="17"/>
        <v>5.2869865004521378E-2</v>
      </c>
      <c r="AC77" s="101">
        <f t="shared" si="17"/>
        <v>5.5131568031393137E-2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5.2076963463973565E-2</v>
      </c>
      <c r="C78" s="82">
        <f t="shared" ref="C78:AC78" si="18">C14/C31</f>
        <v>3.9532934825966433E-2</v>
      </c>
      <c r="D78" s="81">
        <f t="shared" si="18"/>
        <v>5.0541341559305633E-2</v>
      </c>
      <c r="E78" s="82">
        <f t="shared" si="18"/>
        <v>3.8976911418729061E-2</v>
      </c>
      <c r="F78" s="81">
        <f t="shared" si="18"/>
        <v>5.3573264781490999E-2</v>
      </c>
      <c r="G78" s="82">
        <f t="shared" si="18"/>
        <v>3.3289749175445714E-2</v>
      </c>
      <c r="H78" s="81">
        <f t="shared" si="18"/>
        <v>5.6660391351474701E-2</v>
      </c>
      <c r="I78" s="82">
        <f t="shared" si="18"/>
        <v>4.2443265853591088E-2</v>
      </c>
      <c r="J78" s="81">
        <f t="shared" si="18"/>
        <v>3.6399801093983095E-2</v>
      </c>
      <c r="K78" s="82">
        <f t="shared" si="18"/>
        <v>8.655580621510367E-2</v>
      </c>
      <c r="L78" s="81">
        <f t="shared" si="18"/>
        <v>2.6407056153796751E-2</v>
      </c>
      <c r="M78" s="82">
        <f t="shared" si="18"/>
        <v>6.5904006036338211E-2</v>
      </c>
      <c r="N78" s="81">
        <f t="shared" si="18"/>
        <v>4.0154237246706262E-2</v>
      </c>
      <c r="O78" s="82">
        <f t="shared" si="18"/>
        <v>5.4366747945150867E-2</v>
      </c>
      <c r="P78" s="81">
        <f t="shared" si="18"/>
        <v>4.7675244495437905E-2</v>
      </c>
      <c r="Q78" s="82">
        <f t="shared" si="18"/>
        <v>4.1912035732514431E-2</v>
      </c>
      <c r="R78" s="81">
        <f t="shared" si="18"/>
        <v>5.6194690265486728E-2</v>
      </c>
      <c r="S78" s="82">
        <f t="shared" si="18"/>
        <v>3.938747610761309E-2</v>
      </c>
      <c r="T78" s="81">
        <f t="shared" si="18"/>
        <v>2.8788556101922217E-2</v>
      </c>
      <c r="U78" s="82">
        <f t="shared" si="18"/>
        <v>4.5881849831315345E-2</v>
      </c>
      <c r="V78" s="81">
        <f t="shared" si="18"/>
        <v>2.6596276339581837E-2</v>
      </c>
      <c r="W78" s="82">
        <f t="shared" si="18"/>
        <v>6.7838044775297354E-2</v>
      </c>
      <c r="X78" s="81">
        <f t="shared" si="18"/>
        <v>4.7612257992239455E-2</v>
      </c>
      <c r="Y78" s="82">
        <f t="shared" si="18"/>
        <v>5.0763601206028887E-2</v>
      </c>
      <c r="Z78" s="81">
        <f t="shared" si="18"/>
        <v>5.4695058505686275E-2</v>
      </c>
      <c r="AA78" s="81">
        <f t="shared" si="18"/>
        <v>4.6597163743412738E-2</v>
      </c>
      <c r="AB78" s="100">
        <f t="shared" si="18"/>
        <v>4.7134710201093742E-2</v>
      </c>
      <c r="AC78" s="101">
        <f t="shared" si="18"/>
        <v>4.8928347644738995E-2</v>
      </c>
      <c r="AD78" s="18"/>
      <c r="AE78" s="18"/>
    </row>
    <row r="79" spans="1:31" s="8" customFormat="1" x14ac:dyDescent="0.25">
      <c r="A79" s="87" t="s">
        <v>24</v>
      </c>
      <c r="B79" s="81">
        <f>B15/B31</f>
        <v>4.9155316717625623E-2</v>
      </c>
      <c r="C79" s="82">
        <f t="shared" ref="C79:AC79" si="19">C15/C31</f>
        <v>3.9645053189057665E-2</v>
      </c>
      <c r="D79" s="81">
        <f t="shared" si="19"/>
        <v>4.8896147099739912E-2</v>
      </c>
      <c r="E79" s="82">
        <f t="shared" si="19"/>
        <v>3.6020329462821195E-2</v>
      </c>
      <c r="F79" s="81">
        <f t="shared" si="19"/>
        <v>5.1180182285580744E-2</v>
      </c>
      <c r="G79" s="82">
        <f t="shared" si="19"/>
        <v>3.2299053879080712E-2</v>
      </c>
      <c r="H79" s="81">
        <f t="shared" si="19"/>
        <v>5.3288835643790292E-2</v>
      </c>
      <c r="I79" s="82">
        <f t="shared" si="19"/>
        <v>4.2736321232726096E-2</v>
      </c>
      <c r="J79" s="81">
        <f t="shared" si="19"/>
        <v>4.051052544339466E-2</v>
      </c>
      <c r="K79" s="82">
        <f t="shared" si="19"/>
        <v>6.6477319018491701E-2</v>
      </c>
      <c r="L79" s="81">
        <f t="shared" si="19"/>
        <v>2.9479137676350325E-2</v>
      </c>
      <c r="M79" s="82">
        <f t="shared" si="19"/>
        <v>5.6540011661645094E-2</v>
      </c>
      <c r="N79" s="81">
        <f t="shared" si="19"/>
        <v>3.9543154652782873E-2</v>
      </c>
      <c r="O79" s="82">
        <f t="shared" si="19"/>
        <v>5.2261976536717734E-2</v>
      </c>
      <c r="P79" s="81">
        <f t="shared" si="19"/>
        <v>4.6560673113697208E-2</v>
      </c>
      <c r="Q79" s="82">
        <f t="shared" si="19"/>
        <v>3.5908853187374273E-2</v>
      </c>
      <c r="R79" s="81">
        <f t="shared" si="19"/>
        <v>5.2896977792619801E-2</v>
      </c>
      <c r="S79" s="82">
        <f t="shared" si="19"/>
        <v>4.083009798049142E-2</v>
      </c>
      <c r="T79" s="81">
        <f t="shared" si="19"/>
        <v>3.0308448815377739E-2</v>
      </c>
      <c r="U79" s="82">
        <f t="shared" si="19"/>
        <v>3.7402551052965687E-2</v>
      </c>
      <c r="V79" s="81">
        <f t="shared" si="19"/>
        <v>3.0412619374301474E-2</v>
      </c>
      <c r="W79" s="82">
        <f t="shared" si="19"/>
        <v>5.6783057094381785E-2</v>
      </c>
      <c r="X79" s="81">
        <f t="shared" si="19"/>
        <v>4.2642251168664512E-2</v>
      </c>
      <c r="Y79" s="82">
        <f t="shared" si="19"/>
        <v>4.3638329670560076E-2</v>
      </c>
      <c r="Z79" s="81">
        <f t="shared" si="19"/>
        <v>5.3526770230554389E-2</v>
      </c>
      <c r="AA79" s="81">
        <f t="shared" si="19"/>
        <v>4.7601839912796984E-2</v>
      </c>
      <c r="AB79" s="100">
        <f t="shared" si="19"/>
        <v>4.5846251560952504E-2</v>
      </c>
      <c r="AC79" s="101">
        <f t="shared" si="19"/>
        <v>4.5618659438007254E-2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4.4232372834244416E-2</v>
      </c>
      <c r="C80" s="82">
        <f t="shared" ref="C80:AC80" si="20">C16/C31</f>
        <v>4.2799316470690831E-2</v>
      </c>
      <c r="D80" s="81">
        <f t="shared" si="20"/>
        <v>4.8146131978467309E-2</v>
      </c>
      <c r="E80" s="82">
        <f t="shared" si="20"/>
        <v>3.8324520095124978E-2</v>
      </c>
      <c r="F80" s="81">
        <f t="shared" si="20"/>
        <v>4.6543584949754614E-2</v>
      </c>
      <c r="G80" s="82">
        <f t="shared" si="20"/>
        <v>3.3218132647997639E-2</v>
      </c>
      <c r="H80" s="81">
        <f t="shared" si="20"/>
        <v>5.3996234810884822E-2</v>
      </c>
      <c r="I80" s="82">
        <f t="shared" si="20"/>
        <v>4.3300314603891589E-2</v>
      </c>
      <c r="J80" s="81">
        <f t="shared" si="20"/>
        <v>4.143875352229405E-2</v>
      </c>
      <c r="K80" s="82">
        <f t="shared" si="20"/>
        <v>4.7505762203316218E-2</v>
      </c>
      <c r="L80" s="81">
        <f t="shared" si="20"/>
        <v>3.3535997944809576E-2</v>
      </c>
      <c r="M80" s="82">
        <f t="shared" si="20"/>
        <v>5.1866915609635703E-2</v>
      </c>
      <c r="N80" s="81">
        <f t="shared" si="20"/>
        <v>4.1718608687150154E-2</v>
      </c>
      <c r="O80" s="82">
        <f t="shared" si="20"/>
        <v>4.5623851325505532E-2</v>
      </c>
      <c r="P80" s="81">
        <f t="shared" si="20"/>
        <v>4.9511009124187294E-2</v>
      </c>
      <c r="Q80" s="82">
        <f t="shared" si="20"/>
        <v>3.7592550462138122E-2</v>
      </c>
      <c r="R80" s="81">
        <f t="shared" si="20"/>
        <v>5.1319084989146772E-2</v>
      </c>
      <c r="S80" s="82">
        <f t="shared" si="20"/>
        <v>3.9761777998954494E-2</v>
      </c>
      <c r="T80" s="81">
        <f t="shared" si="20"/>
        <v>3.2662792430338247E-2</v>
      </c>
      <c r="U80" s="82">
        <f t="shared" si="20"/>
        <v>3.672628796021387E-2</v>
      </c>
      <c r="V80" s="81">
        <f t="shared" si="20"/>
        <v>3.1548435753682318E-2</v>
      </c>
      <c r="W80" s="82">
        <f t="shared" si="20"/>
        <v>5.9137360026428616E-2</v>
      </c>
      <c r="X80" s="81">
        <f t="shared" si="20"/>
        <v>4.2387640163358421E-2</v>
      </c>
      <c r="Y80" s="82">
        <f t="shared" si="20"/>
        <v>3.6259715147163495E-2</v>
      </c>
      <c r="Z80" s="81">
        <f t="shared" si="20"/>
        <v>5.1792592322155495E-2</v>
      </c>
      <c r="AA80" s="81">
        <f t="shared" si="20"/>
        <v>4.796031591689652E-2</v>
      </c>
      <c r="AB80" s="100">
        <f t="shared" si="20"/>
        <v>4.54506308401154E-2</v>
      </c>
      <c r="AC80" s="101">
        <f t="shared" si="20"/>
        <v>4.4536788664908067E-2</v>
      </c>
      <c r="AD80" s="18"/>
      <c r="AE80" s="18"/>
    </row>
    <row r="81" spans="1:31" s="8" customFormat="1" x14ac:dyDescent="0.25">
      <c r="A81" s="87" t="s">
        <v>26</v>
      </c>
      <c r="B81" s="81">
        <f>B17/B31</f>
        <v>4.2095185150869394E-2</v>
      </c>
      <c r="C81" s="82">
        <f t="shared" ref="C81:AC81" si="21">C17/C31</f>
        <v>4.2874062046084981E-2</v>
      </c>
      <c r="D81" s="81">
        <f t="shared" si="21"/>
        <v>4.2762958930623603E-2</v>
      </c>
      <c r="E81" s="82">
        <f t="shared" si="21"/>
        <v>3.8116310098230057E-2</v>
      </c>
      <c r="F81" s="81">
        <f t="shared" si="21"/>
        <v>3.8906286515541011E-2</v>
      </c>
      <c r="G81" s="82">
        <f t="shared" si="21"/>
        <v>3.6775086844585241E-2</v>
      </c>
      <c r="H81" s="81">
        <f t="shared" si="21"/>
        <v>4.9592104512522106E-2</v>
      </c>
      <c r="I81" s="82">
        <f t="shared" si="21"/>
        <v>4.344960696684716E-2</v>
      </c>
      <c r="J81" s="81">
        <f t="shared" si="21"/>
        <v>4.6908668987236862E-2</v>
      </c>
      <c r="K81" s="82">
        <f t="shared" si="21"/>
        <v>4.6429579888030738E-2</v>
      </c>
      <c r="L81" s="81">
        <f t="shared" si="21"/>
        <v>3.3546702061612893E-2</v>
      </c>
      <c r="M81" s="82">
        <f t="shared" si="21"/>
        <v>4.898294776039562E-2</v>
      </c>
      <c r="N81" s="81">
        <f t="shared" si="21"/>
        <v>4.1400845738309988E-2</v>
      </c>
      <c r="O81" s="82">
        <f t="shared" si="21"/>
        <v>4.3798227318721357E-2</v>
      </c>
      <c r="P81" s="81">
        <f t="shared" si="21"/>
        <v>4.2758017811287768E-2</v>
      </c>
      <c r="Q81" s="82">
        <f t="shared" si="21"/>
        <v>3.926622572931409E-2</v>
      </c>
      <c r="R81" s="81">
        <f t="shared" si="21"/>
        <v>4.7236600434129236E-2</v>
      </c>
      <c r="S81" s="82">
        <f t="shared" si="21"/>
        <v>4.3348837790976279E-2</v>
      </c>
      <c r="T81" s="81">
        <f t="shared" si="21"/>
        <v>2.9146177916852929E-2</v>
      </c>
      <c r="U81" s="82">
        <f t="shared" si="21"/>
        <v>3.9379320093317141E-2</v>
      </c>
      <c r="V81" s="81">
        <f t="shared" si="21"/>
        <v>3.2811463567553815E-2</v>
      </c>
      <c r="W81" s="82">
        <f t="shared" si="21"/>
        <v>4.9836157428226197E-2</v>
      </c>
      <c r="X81" s="81">
        <f t="shared" si="21"/>
        <v>4.015724775687704E-2</v>
      </c>
      <c r="Y81" s="82">
        <f t="shared" si="21"/>
        <v>3.7637267644020797E-2</v>
      </c>
      <c r="Z81" s="81">
        <f t="shared" si="21"/>
        <v>4.6635694857706141E-2</v>
      </c>
      <c r="AA81" s="81">
        <f t="shared" si="21"/>
        <v>5.1422439430173668E-2</v>
      </c>
      <c r="AB81" s="100">
        <f t="shared" si="21"/>
        <v>4.2287683546484087E-2</v>
      </c>
      <c r="AC81" s="101">
        <f t="shared" si="21"/>
        <v>4.4416056203321556E-2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3.6591618024027918E-2</v>
      </c>
      <c r="C82" s="82">
        <f t="shared" ref="C82:AC82" si="22">C18/C31</f>
        <v>4.6387104089610075E-2</v>
      </c>
      <c r="D82" s="81">
        <f t="shared" si="22"/>
        <v>3.7742696425331158E-2</v>
      </c>
      <c r="E82" s="82">
        <f t="shared" si="22"/>
        <v>4.290514002681322E-2</v>
      </c>
      <c r="F82" s="81">
        <f t="shared" si="22"/>
        <v>3.5475578406169668E-2</v>
      </c>
      <c r="G82" s="82">
        <f t="shared" si="22"/>
        <v>3.9186176602003686E-2</v>
      </c>
      <c r="H82" s="81">
        <f t="shared" si="22"/>
        <v>4.6802441668092873E-2</v>
      </c>
      <c r="I82" s="82">
        <f t="shared" si="22"/>
        <v>4.8055552831365318E-2</v>
      </c>
      <c r="J82" s="81">
        <f t="shared" si="22"/>
        <v>5.4666003646610312E-2</v>
      </c>
      <c r="K82" s="82">
        <f t="shared" si="22"/>
        <v>3.7820121365746896E-2</v>
      </c>
      <c r="L82" s="81">
        <f t="shared" si="22"/>
        <v>4.769754447560532E-2</v>
      </c>
      <c r="M82" s="82">
        <f t="shared" si="22"/>
        <v>3.7963342212990608E-2</v>
      </c>
      <c r="N82" s="81">
        <f t="shared" si="22"/>
        <v>4.3881841069638973E-2</v>
      </c>
      <c r="O82" s="82">
        <f t="shared" si="22"/>
        <v>3.8360435934599674E-2</v>
      </c>
      <c r="P82" s="81">
        <f t="shared" si="22"/>
        <v>4.8287166038354368E-2</v>
      </c>
      <c r="Q82" s="82">
        <f t="shared" si="22"/>
        <v>3.8304113000877604E-2</v>
      </c>
      <c r="R82" s="81">
        <f t="shared" si="22"/>
        <v>4.3070629487393555E-2</v>
      </c>
      <c r="S82" s="82">
        <f t="shared" si="22"/>
        <v>4.2475466711179667E-2</v>
      </c>
      <c r="T82" s="81">
        <f t="shared" si="22"/>
        <v>4.1007301445388167E-2</v>
      </c>
      <c r="U82" s="82">
        <f t="shared" si="22"/>
        <v>3.2018456429903169E-2</v>
      </c>
      <c r="V82" s="81">
        <f t="shared" si="22"/>
        <v>4.3097416699226739E-2</v>
      </c>
      <c r="W82" s="82">
        <f t="shared" si="22"/>
        <v>3.9531817058977729E-2</v>
      </c>
      <c r="X82" s="81">
        <f t="shared" si="22"/>
        <v>4.3110735418427727E-2</v>
      </c>
      <c r="Y82" s="82">
        <f t="shared" si="22"/>
        <v>3.2412068518010331E-2</v>
      </c>
      <c r="Z82" s="81">
        <f t="shared" si="22"/>
        <v>4.6845621657143899E-2</v>
      </c>
      <c r="AA82" s="81">
        <f t="shared" si="22"/>
        <v>5.2549752127276174E-2</v>
      </c>
      <c r="AB82" s="100">
        <f t="shared" si="22"/>
        <v>4.3413318692675368E-2</v>
      </c>
      <c r="AC82" s="101">
        <f t="shared" si="22"/>
        <v>4.2572019611268455E-2</v>
      </c>
      <c r="AD82" s="18"/>
      <c r="AE82" s="18"/>
    </row>
    <row r="83" spans="1:31" s="8" customFormat="1" x14ac:dyDescent="0.25">
      <c r="A83" s="87" t="s">
        <v>28</v>
      </c>
      <c r="B83" s="81">
        <f>B19/B31</f>
        <v>3.6993112820037678E-2</v>
      </c>
      <c r="C83" s="82">
        <f t="shared" ref="C83:AC83" si="23">C19/C31</f>
        <v>6.3720603023513678E-2</v>
      </c>
      <c r="D83" s="81">
        <f t="shared" si="23"/>
        <v>4.3137966491259908E-2</v>
      </c>
      <c r="E83" s="82">
        <f t="shared" si="23"/>
        <v>5.2482799883979546E-2</v>
      </c>
      <c r="F83" s="81">
        <f t="shared" si="23"/>
        <v>3.6335592428137414E-2</v>
      </c>
      <c r="G83" s="82">
        <f t="shared" si="23"/>
        <v>5.5085045695475787E-2</v>
      </c>
      <c r="H83" s="81">
        <f t="shared" si="23"/>
        <v>4.8565234753836499E-2</v>
      </c>
      <c r="I83" s="82">
        <f t="shared" si="23"/>
        <v>5.9230362665928578E-2</v>
      </c>
      <c r="J83" s="81">
        <f t="shared" si="23"/>
        <v>6.527432454831758E-2</v>
      </c>
      <c r="K83" s="82">
        <f t="shared" si="23"/>
        <v>3.4868307015249574E-2</v>
      </c>
      <c r="L83" s="81">
        <f t="shared" si="23"/>
        <v>7.27879942625934E-2</v>
      </c>
      <c r="M83" s="82">
        <f t="shared" si="23"/>
        <v>3.3299147296318374E-2</v>
      </c>
      <c r="N83" s="81">
        <f t="shared" si="23"/>
        <v>5.8364498545623429E-2</v>
      </c>
      <c r="O83" s="82">
        <f t="shared" si="23"/>
        <v>4.0146979305152999E-2</v>
      </c>
      <c r="P83" s="81">
        <f t="shared" si="23"/>
        <v>5.5881549472764025E-2</v>
      </c>
      <c r="Q83" s="82">
        <f t="shared" si="23"/>
        <v>4.1420957360708305E-2</v>
      </c>
      <c r="R83" s="81">
        <f t="shared" si="23"/>
        <v>4.7937886124561693E-2</v>
      </c>
      <c r="S83" s="82">
        <f t="shared" si="23"/>
        <v>5.576318385379949E-2</v>
      </c>
      <c r="T83" s="81">
        <f t="shared" si="23"/>
        <v>6.2881835791983309E-2</v>
      </c>
      <c r="U83" s="82">
        <f t="shared" si="23"/>
        <v>2.4865673718105143E-2</v>
      </c>
      <c r="V83" s="81">
        <f t="shared" si="23"/>
        <v>6.4332639728130997E-2</v>
      </c>
      <c r="W83" s="82">
        <f t="shared" si="23"/>
        <v>3.9040484273159259E-2</v>
      </c>
      <c r="X83" s="81">
        <f t="shared" si="23"/>
        <v>5.1991567283504264E-2</v>
      </c>
      <c r="Y83" s="82">
        <f t="shared" si="23"/>
        <v>3.508800382799751E-2</v>
      </c>
      <c r="Z83" s="81">
        <f t="shared" si="23"/>
        <v>5.0756649203190889E-2</v>
      </c>
      <c r="AA83" s="81">
        <f t="shared" si="23"/>
        <v>6.0648479746209231E-2</v>
      </c>
      <c r="AB83" s="100">
        <f t="shared" si="23"/>
        <v>5.1503358739180986E-2</v>
      </c>
      <c r="AC83" s="101">
        <f t="shared" si="23"/>
        <v>4.9057848385658603E-2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4.6418975261743725E-2</v>
      </c>
      <c r="C84" s="82">
        <f t="shared" ref="C84:AC84" si="24">C20/C31</f>
        <v>7.4977286677872818E-2</v>
      </c>
      <c r="D84" s="81">
        <f t="shared" si="24"/>
        <v>5.851327647734833E-2</v>
      </c>
      <c r="E84" s="82">
        <f t="shared" si="24"/>
        <v>6.228255040450046E-2</v>
      </c>
      <c r="F84" s="81">
        <f t="shared" si="24"/>
        <v>4.9104931058658569E-2</v>
      </c>
      <c r="G84" s="82">
        <f t="shared" si="24"/>
        <v>7.6355154347553328E-2</v>
      </c>
      <c r="H84" s="81">
        <f t="shared" si="24"/>
        <v>5.4292886074505109E-2</v>
      </c>
      <c r="I84" s="82">
        <f t="shared" si="24"/>
        <v>7.2533971009302756E-2</v>
      </c>
      <c r="J84" s="81">
        <f t="shared" si="24"/>
        <v>9.84916293717885E-2</v>
      </c>
      <c r="K84" s="82">
        <f t="shared" si="24"/>
        <v>3.5637008669024917E-2</v>
      </c>
      <c r="L84" s="81">
        <f t="shared" si="24"/>
        <v>9.6476204748346214E-2</v>
      </c>
      <c r="M84" s="82">
        <f t="shared" si="24"/>
        <v>3.3672994980479126E-2</v>
      </c>
      <c r="N84" s="81">
        <f t="shared" si="24"/>
        <v>7.6134780376915748E-2</v>
      </c>
      <c r="O84" s="82">
        <f t="shared" si="24"/>
        <v>4.5802505662560868E-2</v>
      </c>
      <c r="P84" s="81">
        <f t="shared" si="24"/>
        <v>7.0010380811888762E-2</v>
      </c>
      <c r="Q84" s="82">
        <f t="shared" si="24"/>
        <v>5.0480852220151883E-2</v>
      </c>
      <c r="R84" s="81">
        <f t="shared" si="24"/>
        <v>5.762230756386709E-2</v>
      </c>
      <c r="S84" s="82">
        <f t="shared" si="24"/>
        <v>7.0633886078550659E-2</v>
      </c>
      <c r="T84" s="81">
        <f t="shared" si="24"/>
        <v>0.12236626434212487</v>
      </c>
      <c r="U84" s="82">
        <f t="shared" si="24"/>
        <v>2.50217344318171E-2</v>
      </c>
      <c r="V84" s="81">
        <f t="shared" si="24"/>
        <v>9.278256839886237E-2</v>
      </c>
      <c r="W84" s="82">
        <f t="shared" si="24"/>
        <v>4.5311801358814449E-2</v>
      </c>
      <c r="X84" s="81">
        <f t="shared" si="24"/>
        <v>6.8643127030522763E-2</v>
      </c>
      <c r="Y84" s="82">
        <f t="shared" si="24"/>
        <v>3.9600675800461088E-2</v>
      </c>
      <c r="Z84" s="81">
        <f t="shared" si="24"/>
        <v>5.5667110859604609E-2</v>
      </c>
      <c r="AA84" s="81">
        <f t="shared" si="24"/>
        <v>6.8049122515053712E-2</v>
      </c>
      <c r="AB84" s="100">
        <f t="shared" si="24"/>
        <v>6.6023581147999832E-2</v>
      </c>
      <c r="AC84" s="101">
        <f t="shared" si="24"/>
        <v>5.7873341530550369E-2</v>
      </c>
      <c r="AD84" s="18"/>
      <c r="AE84" s="18"/>
    </row>
    <row r="85" spans="1:31" s="8" customFormat="1" x14ac:dyDescent="0.25">
      <c r="A85" s="87" t="s">
        <v>30</v>
      </c>
      <c r="B85" s="81">
        <f>B21/B31</f>
        <v>5.0304209518515088E-2</v>
      </c>
      <c r="C85" s="82">
        <f t="shared" ref="C85:AC85" si="25">C21/C31</f>
        <v>0.1187121065840185</v>
      </c>
      <c r="D85" s="81">
        <f t="shared" si="25"/>
        <v>7.663460956874131E-2</v>
      </c>
      <c r="E85" s="82">
        <f t="shared" si="25"/>
        <v>8.5297399757903125E-2</v>
      </c>
      <c r="F85" s="81">
        <f t="shared" si="25"/>
        <v>5.3236737555503622E-2</v>
      </c>
      <c r="G85" s="82">
        <f t="shared" si="25"/>
        <v>0.11167892866180455</v>
      </c>
      <c r="H85" s="81">
        <f t="shared" si="25"/>
        <v>6.2878658223515321E-2</v>
      </c>
      <c r="I85" s="82">
        <f t="shared" si="25"/>
        <v>9.9976461669376029E-2</v>
      </c>
      <c r="J85" s="81">
        <f t="shared" si="25"/>
        <v>0.15007458975634014</v>
      </c>
      <c r="K85" s="82">
        <f t="shared" si="25"/>
        <v>3.9715832753815017E-2</v>
      </c>
      <c r="L85" s="81">
        <f t="shared" si="25"/>
        <v>0.1382757808653208</v>
      </c>
      <c r="M85" s="82">
        <f t="shared" si="25"/>
        <v>3.4816220303021408E-2</v>
      </c>
      <c r="N85" s="81">
        <f t="shared" si="25"/>
        <v>9.8488181662633525E-2</v>
      </c>
      <c r="O85" s="82">
        <f t="shared" si="25"/>
        <v>5.9643126482669485E-2</v>
      </c>
      <c r="P85" s="81">
        <f t="shared" si="25"/>
        <v>9.1810085778287712E-2</v>
      </c>
      <c r="Q85" s="82">
        <f t="shared" si="25"/>
        <v>7.4123546363341314E-2</v>
      </c>
      <c r="R85" s="81">
        <f t="shared" si="25"/>
        <v>6.9201870095174492E-2</v>
      </c>
      <c r="S85" s="82">
        <f t="shared" si="25"/>
        <v>9.2752827900855955E-2</v>
      </c>
      <c r="T85" s="81">
        <f t="shared" si="25"/>
        <v>0.16331396215169125</v>
      </c>
      <c r="U85" s="82">
        <f t="shared" si="25"/>
        <v>3.3862345166358762E-2</v>
      </c>
      <c r="V85" s="81">
        <f t="shared" si="25"/>
        <v>0.12226836160758907</v>
      </c>
      <c r="W85" s="82">
        <f t="shared" si="25"/>
        <v>5.5908787517319147E-2</v>
      </c>
      <c r="X85" s="81">
        <f t="shared" si="25"/>
        <v>9.6986424141197083E-2</v>
      </c>
      <c r="Y85" s="82">
        <f t="shared" si="25"/>
        <v>5.1841054970543622E-2</v>
      </c>
      <c r="Z85" s="81">
        <f t="shared" si="25"/>
        <v>6.4789799382997754E-2</v>
      </c>
      <c r="AA85" s="81">
        <f t="shared" si="25"/>
        <v>9.2603486637626659E-2</v>
      </c>
      <c r="AB85" s="100">
        <f t="shared" si="25"/>
        <v>8.3500866597769452E-2</v>
      </c>
      <c r="AC85" s="101">
        <f t="shared" si="25"/>
        <v>7.8943516767985264E-2</v>
      </c>
      <c r="AD85" s="18"/>
      <c r="AE85" s="18"/>
    </row>
    <row r="86" spans="1:31" s="8" customFormat="1" x14ac:dyDescent="0.25">
      <c r="A86" s="86" t="s">
        <v>31</v>
      </c>
      <c r="B86" s="81">
        <f>B22/B31</f>
        <v>5.2324037184594954E-2</v>
      </c>
      <c r="C86" s="82">
        <f t="shared" ref="C86:AC86" si="26">C22/C31</f>
        <v>0.12798572066821587</v>
      </c>
      <c r="D86" s="81">
        <f t="shared" si="26"/>
        <v>6.1948829613500275E-2</v>
      </c>
      <c r="E86" s="82">
        <f t="shared" si="26"/>
        <v>9.486473817665915E-2</v>
      </c>
      <c r="F86" s="81">
        <f t="shared" si="26"/>
        <v>4.4515073615330684E-2</v>
      </c>
      <c r="G86" s="82">
        <f t="shared" si="26"/>
        <v>0.11986263055948926</v>
      </c>
      <c r="H86" s="81">
        <f t="shared" si="26"/>
        <v>6.2667579439785501E-2</v>
      </c>
      <c r="I86" s="82">
        <f t="shared" si="26"/>
        <v>0.11223728039757397</v>
      </c>
      <c r="J86" s="81">
        <f t="shared" si="26"/>
        <v>0.11559754682579149</v>
      </c>
      <c r="K86" s="82">
        <f t="shared" si="26"/>
        <v>3.9822897156984283E-2</v>
      </c>
      <c r="L86" s="81">
        <f t="shared" si="26"/>
        <v>0.14128363768705443</v>
      </c>
      <c r="M86" s="82">
        <f t="shared" si="26"/>
        <v>3.3830222339054354E-2</v>
      </c>
      <c r="N86" s="81">
        <f t="shared" si="26"/>
        <v>0.10022976705531519</v>
      </c>
      <c r="O86" s="82">
        <f t="shared" si="26"/>
        <v>5.9605149626366087E-2</v>
      </c>
      <c r="P86" s="81">
        <f t="shared" si="26"/>
        <v>8.8007430475878265E-2</v>
      </c>
      <c r="Q86" s="82">
        <f t="shared" si="26"/>
        <v>9.0172352951191886E-2</v>
      </c>
      <c r="R86" s="81">
        <f t="shared" si="26"/>
        <v>6.769911504424779E-2</v>
      </c>
      <c r="S86" s="82">
        <f t="shared" si="26"/>
        <v>0.10110365380008081</v>
      </c>
      <c r="T86" s="81">
        <f t="shared" si="26"/>
        <v>0.15789003129190882</v>
      </c>
      <c r="U86" s="82">
        <f t="shared" si="26"/>
        <v>3.0853963723062407E-2</v>
      </c>
      <c r="V86" s="81">
        <f t="shared" si="26"/>
        <v>0.13412628460832507</v>
      </c>
      <c r="W86" s="82">
        <f t="shared" si="26"/>
        <v>5.7889970898216042E-2</v>
      </c>
      <c r="X86" s="81">
        <f t="shared" si="26"/>
        <v>9.6314251087188996E-2</v>
      </c>
      <c r="Y86" s="82">
        <f t="shared" si="26"/>
        <v>6.2075943365350439E-2</v>
      </c>
      <c r="Z86" s="81">
        <f t="shared" si="26"/>
        <v>6.2905021814132642E-2</v>
      </c>
      <c r="AA86" s="81">
        <f t="shared" si="26"/>
        <v>0.10204085881411004</v>
      </c>
      <c r="AB86" s="100">
        <f t="shared" si="26"/>
        <v>8.2010560651078673E-2</v>
      </c>
      <c r="AC86" s="101">
        <f t="shared" si="26"/>
        <v>8.5832011908672304E-2</v>
      </c>
      <c r="AD86" s="18"/>
      <c r="AE86" s="18"/>
    </row>
    <row r="87" spans="1:31" s="8" customFormat="1" x14ac:dyDescent="0.25">
      <c r="A87" s="87" t="s">
        <v>32</v>
      </c>
      <c r="B87" s="81">
        <f>B23/B31</f>
        <v>6.024892677352605E-2</v>
      </c>
      <c r="C87" s="82">
        <f t="shared" ref="C87:AC87" si="27">C23/C31</f>
        <v>9.9964732532137474E-2</v>
      </c>
      <c r="D87" s="81">
        <f t="shared" si="27"/>
        <v>5.0287304179519751E-2</v>
      </c>
      <c r="E87" s="82">
        <f t="shared" si="27"/>
        <v>8.3797583416975546E-2</v>
      </c>
      <c r="F87" s="81">
        <f t="shared" si="27"/>
        <v>3.5699929890161256E-2</v>
      </c>
      <c r="G87" s="82">
        <f t="shared" si="27"/>
        <v>9.1502049902820667E-2</v>
      </c>
      <c r="H87" s="81">
        <f t="shared" si="27"/>
        <v>5.8075189685663754E-2</v>
      </c>
      <c r="I87" s="82">
        <f t="shared" si="27"/>
        <v>9.5536053598012885E-2</v>
      </c>
      <c r="J87" s="81">
        <f t="shared" si="27"/>
        <v>6.9716558925907515E-2</v>
      </c>
      <c r="K87" s="82">
        <f t="shared" si="27"/>
        <v>2.8749441851197842E-2</v>
      </c>
      <c r="L87" s="81">
        <f t="shared" si="27"/>
        <v>0.10460062940206803</v>
      </c>
      <c r="M87" s="82">
        <f t="shared" si="27"/>
        <v>3.7696308152875786E-2</v>
      </c>
      <c r="N87" s="81">
        <f t="shared" si="27"/>
        <v>7.946518051379825E-2</v>
      </c>
      <c r="O87" s="82">
        <f t="shared" si="27"/>
        <v>5.6019300562912697E-2</v>
      </c>
      <c r="P87" s="81">
        <f t="shared" si="27"/>
        <v>6.1476260722285965E-2</v>
      </c>
      <c r="Q87" s="82">
        <f t="shared" si="27"/>
        <v>8.1559097750167966E-2</v>
      </c>
      <c r="R87" s="81">
        <f t="shared" si="27"/>
        <v>5.7914509934880613E-2</v>
      </c>
      <c r="S87" s="82">
        <f t="shared" si="27"/>
        <v>8.336015038415838E-2</v>
      </c>
      <c r="T87" s="81">
        <f t="shared" si="27"/>
        <v>9.9329459097004913E-2</v>
      </c>
      <c r="U87" s="82">
        <f t="shared" si="27"/>
        <v>2.9833606437935773E-2</v>
      </c>
      <c r="V87" s="81">
        <f t="shared" si="27"/>
        <v>0.11159168764140914</v>
      </c>
      <c r="W87" s="82">
        <f t="shared" si="27"/>
        <v>5.4155791503546907E-2</v>
      </c>
      <c r="X87" s="81">
        <f t="shared" si="27"/>
        <v>6.6596054547861772E-2</v>
      </c>
      <c r="Y87" s="82">
        <f t="shared" si="27"/>
        <v>4.9766063191063255E-2</v>
      </c>
      <c r="Z87" s="81">
        <f t="shared" si="27"/>
        <v>5.8820576477245763E-2</v>
      </c>
      <c r="AA87" s="81">
        <f t="shared" si="27"/>
        <v>8.2793806578411164E-2</v>
      </c>
      <c r="AB87" s="100">
        <f t="shared" si="27"/>
        <v>6.7547528312448868E-2</v>
      </c>
      <c r="AC87" s="101">
        <f t="shared" si="27"/>
        <v>7.2956130949530462E-2</v>
      </c>
      <c r="AD87" s="18"/>
      <c r="AE87" s="18"/>
    </row>
    <row r="88" spans="1:31" s="8" customFormat="1" x14ac:dyDescent="0.25">
      <c r="A88" s="86" t="s">
        <v>33</v>
      </c>
      <c r="B88" s="81">
        <f>B24/B31</f>
        <v>6.2213162852466107E-2</v>
      </c>
      <c r="C88" s="82">
        <f t="shared" ref="C88:AC88" si="28">C24/C31</f>
        <v>6.9431164983626809E-2</v>
      </c>
      <c r="D88" s="81">
        <f t="shared" si="28"/>
        <v>4.3791205467852173E-2</v>
      </c>
      <c r="E88" s="82">
        <f t="shared" si="28"/>
        <v>6.9625422961661312E-2</v>
      </c>
      <c r="F88" s="81">
        <f t="shared" si="28"/>
        <v>3.6260808600140221E-2</v>
      </c>
      <c r="G88" s="82">
        <f t="shared" si="28"/>
        <v>7.2810136238873738E-2</v>
      </c>
      <c r="H88" s="81">
        <f t="shared" si="28"/>
        <v>5.5542244280905928E-2</v>
      </c>
      <c r="I88" s="82">
        <f t="shared" si="28"/>
        <v>7.0786697428044956E-2</v>
      </c>
      <c r="J88" s="81">
        <f t="shared" si="28"/>
        <v>6.1163600198906015E-2</v>
      </c>
      <c r="K88" s="82">
        <f t="shared" si="28"/>
        <v>2.0847188850387312E-2</v>
      </c>
      <c r="L88" s="81">
        <f t="shared" si="28"/>
        <v>6.9533942754383335E-2</v>
      </c>
      <c r="M88" s="82">
        <f t="shared" si="28"/>
        <v>4.5787440174354904E-2</v>
      </c>
      <c r="N88" s="81">
        <f t="shared" si="28"/>
        <v>5.895724866172912E-2</v>
      </c>
      <c r="O88" s="82">
        <f t="shared" si="28"/>
        <v>5.7113558377376604E-2</v>
      </c>
      <c r="P88" s="81">
        <f t="shared" si="28"/>
        <v>4.5806698355460855E-2</v>
      </c>
      <c r="Q88" s="82">
        <f t="shared" si="28"/>
        <v>7.0083899062045291E-2</v>
      </c>
      <c r="R88" s="81">
        <f t="shared" si="28"/>
        <v>4.7879445650358989E-2</v>
      </c>
      <c r="S88" s="82">
        <f t="shared" si="28"/>
        <v>6.4442308959278286E-2</v>
      </c>
      <c r="T88" s="81">
        <f t="shared" si="28"/>
        <v>5.6534048576963196E-2</v>
      </c>
      <c r="U88" s="82">
        <f t="shared" si="28"/>
        <v>3.5269721298902275E-2</v>
      </c>
      <c r="V88" s="81">
        <f t="shared" si="28"/>
        <v>8.8620937184810955E-2</v>
      </c>
      <c r="W88" s="82">
        <f t="shared" si="28"/>
        <v>5.1119081924529977E-2</v>
      </c>
      <c r="X88" s="81">
        <f t="shared" si="28"/>
        <v>4.570776767254988E-2</v>
      </c>
      <c r="Y88" s="82">
        <f t="shared" si="28"/>
        <v>5.0684431522301454E-2</v>
      </c>
      <c r="Z88" s="81">
        <f t="shared" si="28"/>
        <v>5.1537029261970388E-2</v>
      </c>
      <c r="AA88" s="81">
        <f t="shared" si="28"/>
        <v>5.6073193904412455E-2</v>
      </c>
      <c r="AB88" s="100">
        <f t="shared" si="28"/>
        <v>5.5611624251819314E-2</v>
      </c>
      <c r="AC88" s="101">
        <f t="shared" si="28"/>
        <v>5.9659372582399908E-2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2.2199573797831929E-2</v>
      </c>
      <c r="C89" s="82">
        <f t="shared" ref="C89:AC89" si="29">C25/C31</f>
        <v>4.7097187055854514E-2</v>
      </c>
      <c r="D89" s="81">
        <f t="shared" si="29"/>
        <v>1.9210064719046755E-2</v>
      </c>
      <c r="E89" s="82">
        <f t="shared" si="29"/>
        <v>5.4092957193300262E-2</v>
      </c>
      <c r="F89" s="81">
        <f t="shared" si="29"/>
        <v>1.5340032717924749E-2</v>
      </c>
      <c r="G89" s="82">
        <f t="shared" si="29"/>
        <v>6.0432413078265197E-2</v>
      </c>
      <c r="H89" s="81">
        <f t="shared" si="29"/>
        <v>2.9379884762393747E-2</v>
      </c>
      <c r="I89" s="82">
        <f t="shared" si="29"/>
        <v>4.9714356864204987E-2</v>
      </c>
      <c r="J89" s="81">
        <f t="shared" si="29"/>
        <v>5.4666003646610312E-2</v>
      </c>
      <c r="K89" s="82">
        <f t="shared" si="29"/>
        <v>1.4697575620184566E-2</v>
      </c>
      <c r="L89" s="81">
        <f t="shared" si="29"/>
        <v>5.127271948791505E-2</v>
      </c>
      <c r="M89" s="82">
        <f t="shared" si="29"/>
        <v>3.2551451927996869E-2</v>
      </c>
      <c r="N89" s="81">
        <f t="shared" si="29"/>
        <v>4.7383344332820022E-2</v>
      </c>
      <c r="O89" s="82">
        <f t="shared" si="29"/>
        <v>4.5584770689274683E-2</v>
      </c>
      <c r="P89" s="81">
        <f t="shared" si="29"/>
        <v>3.0279189203955635E-2</v>
      </c>
      <c r="Q89" s="82">
        <f t="shared" si="29"/>
        <v>5.4780293475352432E-2</v>
      </c>
      <c r="R89" s="81">
        <f t="shared" si="29"/>
        <v>3.3736850893304395E-2</v>
      </c>
      <c r="S89" s="82">
        <f t="shared" si="29"/>
        <v>5.0070675922982311E-2</v>
      </c>
      <c r="T89" s="81">
        <f t="shared" si="29"/>
        <v>3.5851586946803758E-2</v>
      </c>
      <c r="U89" s="82">
        <f t="shared" si="29"/>
        <v>2.8533100490336132E-2</v>
      </c>
      <c r="V89" s="81">
        <f t="shared" si="29"/>
        <v>7.2165229480341292E-2</v>
      </c>
      <c r="W89" s="82">
        <f t="shared" si="29"/>
        <v>3.5232655183066112E-2</v>
      </c>
      <c r="X89" s="81">
        <f t="shared" si="29"/>
        <v>3.0431107354184278E-2</v>
      </c>
      <c r="Y89" s="82">
        <f t="shared" si="29"/>
        <v>3.9078155887860039E-2</v>
      </c>
      <c r="Z89" s="81">
        <f t="shared" si="29"/>
        <v>3.7175298004782677E-2</v>
      </c>
      <c r="AA89" s="81">
        <f t="shared" si="29"/>
        <v>4.5300046623315715E-2</v>
      </c>
      <c r="AB89" s="100">
        <f t="shared" si="29"/>
        <v>3.5832606683029754E-2</v>
      </c>
      <c r="AC89" s="101">
        <f t="shared" si="29"/>
        <v>4.5035906103869039E-2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0">C26/C31</f>
        <v>2.4008278816601284E-2</v>
      </c>
      <c r="D90" s="81">
        <f t="shared" si="30"/>
        <v>3.6291054255126111E-4</v>
      </c>
      <c r="E90" s="82">
        <f t="shared" si="30"/>
        <v>3.1758964859705162E-2</v>
      </c>
      <c r="F90" s="81">
        <f t="shared" si="30"/>
        <v>4.580509464828231E-4</v>
      </c>
      <c r="G90" s="82">
        <f t="shared" si="30"/>
        <v>3.3635895724778063E-2</v>
      </c>
      <c r="H90" s="81">
        <f t="shared" si="30"/>
        <v>1.6429916138969707E-3</v>
      </c>
      <c r="I90" s="82">
        <f t="shared" si="30"/>
        <v>2.1514688305930552E-2</v>
      </c>
      <c r="J90" s="81">
        <f t="shared" si="30"/>
        <v>7.724183656555611E-3</v>
      </c>
      <c r="K90" s="82">
        <f t="shared" si="30"/>
        <v>3.6590198719706345E-3</v>
      </c>
      <c r="L90" s="81">
        <f t="shared" si="30"/>
        <v>2.5743400911990753E-2</v>
      </c>
      <c r="M90" s="82">
        <f t="shared" si="30"/>
        <v>4.0500165784081417E-3</v>
      </c>
      <c r="N90" s="81">
        <f t="shared" si="30"/>
        <v>1.0614504656449366E-2</v>
      </c>
      <c r="O90" s="82">
        <f t="shared" si="30"/>
        <v>5.7839341621663889E-3</v>
      </c>
      <c r="P90" s="81">
        <f t="shared" si="30"/>
        <v>7.3976943670436539E-3</v>
      </c>
      <c r="Q90" s="82">
        <f t="shared" si="30"/>
        <v>7.3862195922676076E-3</v>
      </c>
      <c r="R90" s="81">
        <f t="shared" si="30"/>
        <v>5.3180831524461515E-3</v>
      </c>
      <c r="S90" s="82">
        <f t="shared" si="30"/>
        <v>4.3356635747045886E-3</v>
      </c>
      <c r="T90" s="81">
        <f t="shared" si="30"/>
        <v>4.5000745045447772E-3</v>
      </c>
      <c r="U90" s="82">
        <f t="shared" si="30"/>
        <v>9.6237440122373457E-4</v>
      </c>
      <c r="V90" s="81">
        <f t="shared" si="30"/>
        <v>1.1439942573123859E-2</v>
      </c>
      <c r="W90" s="82">
        <f t="shared" si="30"/>
        <v>9.2807303987933211E-4</v>
      </c>
      <c r="X90" s="81">
        <f t="shared" si="30"/>
        <v>2.3322368086038151E-3</v>
      </c>
      <c r="Y90" s="82">
        <f t="shared" si="30"/>
        <v>1.5517258010576515E-3</v>
      </c>
      <c r="Z90" s="81">
        <f t="shared" si="30"/>
        <v>9.994341103667329E-4</v>
      </c>
      <c r="AA90" s="81">
        <f t="shared" si="30"/>
        <v>1.971618022547477E-3</v>
      </c>
      <c r="AB90" s="100">
        <f t="shared" si="30"/>
        <v>5.3247319467769026E-3</v>
      </c>
      <c r="AC90" s="101">
        <f t="shared" si="30"/>
        <v>1.0657506287868006E-2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</v>
      </c>
      <c r="C95" s="78">
        <f t="shared" ref="C95:AC95" si="35">SUM(C71:C94)</f>
        <v>1</v>
      </c>
      <c r="D95" s="77">
        <f t="shared" si="35"/>
        <v>0.99999999999999989</v>
      </c>
      <c r="E95" s="78">
        <f t="shared" si="35"/>
        <v>1</v>
      </c>
      <c r="F95" s="77">
        <f t="shared" si="35"/>
        <v>1.0000000000000002</v>
      </c>
      <c r="G95" s="78">
        <f t="shared" si="35"/>
        <v>1</v>
      </c>
      <c r="H95" s="77">
        <f t="shared" si="35"/>
        <v>1</v>
      </c>
      <c r="I95" s="78">
        <f t="shared" si="35"/>
        <v>1.0000000000000002</v>
      </c>
      <c r="J95" s="77">
        <f t="shared" si="35"/>
        <v>1</v>
      </c>
      <c r="K95" s="77">
        <f t="shared" si="35"/>
        <v>1</v>
      </c>
      <c r="L95" s="77">
        <f t="shared" si="35"/>
        <v>1</v>
      </c>
      <c r="M95" s="78">
        <f t="shared" si="35"/>
        <v>0.99999999999999989</v>
      </c>
      <c r="N95" s="77">
        <f t="shared" si="35"/>
        <v>1</v>
      </c>
      <c r="O95" s="78">
        <f t="shared" si="35"/>
        <v>1</v>
      </c>
      <c r="P95" s="77">
        <f t="shared" si="35"/>
        <v>0.99999999999999989</v>
      </c>
      <c r="Q95" s="78">
        <f t="shared" si="35"/>
        <v>0.99999999999999989</v>
      </c>
      <c r="R95" s="77">
        <f t="shared" si="35"/>
        <v>1</v>
      </c>
      <c r="S95" s="78">
        <f t="shared" si="35"/>
        <v>0.99999999999999989</v>
      </c>
      <c r="T95" s="77">
        <f t="shared" si="35"/>
        <v>1.0000000000000002</v>
      </c>
      <c r="U95" s="78">
        <f t="shared" si="35"/>
        <v>0.99999999999999989</v>
      </c>
      <c r="V95" s="77">
        <f t="shared" si="35"/>
        <v>1</v>
      </c>
      <c r="W95" s="78">
        <f t="shared" si="35"/>
        <v>0.99999999999999978</v>
      </c>
      <c r="X95" s="77">
        <f t="shared" si="35"/>
        <v>1</v>
      </c>
      <c r="Y95" s="78">
        <f t="shared" si="35"/>
        <v>0.99999999999999978</v>
      </c>
      <c r="Z95" s="77">
        <f t="shared" si="35"/>
        <v>1</v>
      </c>
      <c r="AA95" s="77">
        <f t="shared" si="35"/>
        <v>1</v>
      </c>
      <c r="AB95" s="77">
        <f t="shared" si="35"/>
        <v>1</v>
      </c>
      <c r="AC95" s="79">
        <f t="shared" si="35"/>
        <v>1</v>
      </c>
      <c r="AD95" s="80"/>
    </row>
    <row r="96" spans="1:31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88671875" customWidth="1"/>
    <col min="2" max="3" width="9" customWidth="1"/>
    <col min="4" max="5" width="8.4414062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44140625" customWidth="1"/>
    <col min="12" max="12" width="8" customWidth="1"/>
    <col min="13" max="13" width="8.44140625" customWidth="1"/>
    <col min="14" max="14" width="9" customWidth="1"/>
    <col min="15" max="15" width="8.6640625" customWidth="1"/>
    <col min="16" max="17" width="8.44140625" customWidth="1"/>
    <col min="18" max="18" width="9" customWidth="1"/>
    <col min="19" max="19" width="8.6640625" customWidth="1"/>
    <col min="20" max="21" width="8" customWidth="1"/>
    <col min="22" max="22" width="8.44140625" customWidth="1"/>
    <col min="23" max="23" width="9" customWidth="1"/>
    <col min="24" max="25" width="8.44140625" customWidth="1"/>
    <col min="26" max="26" width="9" customWidth="1"/>
    <col min="27" max="27" width="9.44140625" customWidth="1"/>
    <col min="28" max="29" width="11.44140625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43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42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301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4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302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SUM(Daily!B9,Daily!B195,Daily!B412,Daily!B629,Daily!B846)</f>
        <v>0</v>
      </c>
      <c r="C7" s="33">
        <f>SUM(Daily!C9,Daily!C195,Daily!C412,Daily!C629,Daily!C846)</f>
        <v>0</v>
      </c>
      <c r="D7" s="33">
        <f>SUM(Daily!D9,Daily!D195,Daily!D412,Daily!D629,Daily!D846)</f>
        <v>0</v>
      </c>
      <c r="E7" s="33">
        <f>SUM(Daily!E9,Daily!E195,Daily!E412,Daily!E629,Daily!E846)</f>
        <v>0</v>
      </c>
      <c r="F7" s="33">
        <f>SUM(Daily!F9,Daily!F195,Daily!F412,Daily!F629,Daily!F846)</f>
        <v>0</v>
      </c>
      <c r="G7" s="33">
        <f>SUM(Daily!G9,Daily!G195,Daily!G412,Daily!G629,Daily!G846)</f>
        <v>0</v>
      </c>
      <c r="H7" s="33">
        <f>SUM(Daily!H9,Daily!H195,Daily!H412,Daily!H629,Daily!H846)</f>
        <v>0</v>
      </c>
      <c r="I7" s="33">
        <f>SUM(Daily!I9,Daily!I195,Daily!I412,Daily!I629,Daily!I846)</f>
        <v>0</v>
      </c>
      <c r="J7" s="33">
        <f>SUM(Daily!J9,Daily!J195,Daily!J412,Daily!J629,Daily!J846)</f>
        <v>0</v>
      </c>
      <c r="K7" s="33">
        <f>SUM(Daily!K9,Daily!K195,Daily!K412,Daily!K629,Daily!K846)</f>
        <v>0</v>
      </c>
      <c r="L7" s="33">
        <f>SUM(Daily!L9,Daily!L195,Daily!L412,Daily!L629,Daily!L846)</f>
        <v>0</v>
      </c>
      <c r="M7" s="33">
        <f>SUM(Daily!M9,Daily!M195,Daily!M412,Daily!M629,Daily!M846)</f>
        <v>0</v>
      </c>
      <c r="N7" s="33">
        <f>SUM(Daily!N9,Daily!N195,Daily!N412,Daily!N629,Daily!N846)</f>
        <v>0</v>
      </c>
      <c r="O7" s="33">
        <f>SUM(Daily!O9,Daily!O195,Daily!O412,Daily!O629,Daily!O846)</f>
        <v>0</v>
      </c>
      <c r="P7" s="33">
        <f>SUM(Daily!P9,Daily!P195,Daily!P412,Daily!P629,Daily!P846)</f>
        <v>0</v>
      </c>
      <c r="Q7" s="33">
        <f>SUM(Daily!Q9,Daily!Q195,Daily!Q412,Daily!Q629,Daily!Q846)</f>
        <v>0</v>
      </c>
      <c r="R7" s="33">
        <f>SUM(Daily!R9,Daily!R195,Daily!R412,Daily!R629,Daily!R846)</f>
        <v>0</v>
      </c>
      <c r="S7" s="33">
        <f>SUM(Daily!S9,Daily!S195,Daily!S412,Daily!S629,Daily!S846)</f>
        <v>0</v>
      </c>
      <c r="T7" s="33">
        <f>SUM(Daily!T9,Daily!T195,Daily!T412,Daily!T629,Daily!T846)</f>
        <v>0</v>
      </c>
      <c r="U7" s="33">
        <f>SUM(Daily!U9,Daily!U195,Daily!U412,Daily!U629,Daily!U846)</f>
        <v>0</v>
      </c>
      <c r="V7" s="33">
        <f>SUM(Daily!V9,Daily!V195,Daily!V412,Daily!V629,Daily!V846)</f>
        <v>0</v>
      </c>
      <c r="W7" s="33">
        <f>SUM(Daily!W9,Daily!W195,Daily!W412,Daily!W629,Daily!W846)</f>
        <v>0</v>
      </c>
      <c r="X7" s="33">
        <f>SUM(Daily!X9,Daily!X195,Daily!X412,Daily!X629,Daily!X846)</f>
        <v>0</v>
      </c>
      <c r="Y7" s="33">
        <f>SUM(Daily!Y9,Daily!Y195,Daily!Y412,Daily!Y629,Daily!Y846)</f>
        <v>0</v>
      </c>
      <c r="Z7" s="33">
        <f>SUM(Daily!Z9,Daily!Z195,Daily!Z412,Daily!Z629,Daily!Z846)</f>
        <v>0</v>
      </c>
      <c r="AA7" s="33">
        <f>SUM(Daily!AA9,Daily!AA195,Daily!AA412,Daily!AA629,Daily!AA846)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SUM(Daily!B10,Daily!B196,Daily!B413,Daily!B630,Daily!B847)</f>
        <v>3362</v>
      </c>
      <c r="C8" s="33">
        <f>SUM(Daily!C10,Daily!C196,Daily!C413,Daily!C630,Daily!C847)</f>
        <v>0</v>
      </c>
      <c r="D8" s="33">
        <f>SUM(Daily!D10,Daily!D196,Daily!D413,Daily!D630,Daily!D847)</f>
        <v>2549</v>
      </c>
      <c r="E8" s="33">
        <f>SUM(Daily!E10,Daily!E196,Daily!E413,Daily!E630,Daily!E847)</f>
        <v>11</v>
      </c>
      <c r="F8" s="33">
        <f>SUM(Daily!F10,Daily!F196,Daily!F413,Daily!F630,Daily!F847)</f>
        <v>3520</v>
      </c>
      <c r="G8" s="33">
        <f>SUM(Daily!G10,Daily!G196,Daily!G413,Daily!G630,Daily!G847)</f>
        <v>41</v>
      </c>
      <c r="H8" s="33">
        <f>SUM(Daily!H10,Daily!H196,Daily!H413,Daily!H630,Daily!H847)</f>
        <v>3347</v>
      </c>
      <c r="I8" s="33">
        <f>SUM(Daily!I10,Daily!I196,Daily!I413,Daily!I630,Daily!I847)</f>
        <v>211</v>
      </c>
      <c r="J8" s="33">
        <f>SUM(Daily!J10,Daily!J196,Daily!J413,Daily!J630,Daily!J847)</f>
        <v>87</v>
      </c>
      <c r="K8" s="33">
        <f>SUM(Daily!K10,Daily!K196,Daily!K413,Daily!K630,Daily!K847)</f>
        <v>156</v>
      </c>
      <c r="L8" s="33">
        <f>SUM(Daily!L10,Daily!L196,Daily!L413,Daily!L630,Daily!L847)</f>
        <v>275</v>
      </c>
      <c r="M8" s="33">
        <f>SUM(Daily!M10,Daily!M196,Daily!M413,Daily!M630,Daily!M847)</f>
        <v>769</v>
      </c>
      <c r="N8" s="33">
        <f>SUM(Daily!N10,Daily!N196,Daily!N413,Daily!N630,Daily!N847)</f>
        <v>1427</v>
      </c>
      <c r="O8" s="33">
        <f>SUM(Daily!O10,Daily!O196,Daily!O413,Daily!O630,Daily!O847)</f>
        <v>1217</v>
      </c>
      <c r="P8" s="33">
        <f>SUM(Daily!P10,Daily!P196,Daily!P413,Daily!P630,Daily!P847)</f>
        <v>528</v>
      </c>
      <c r="Q8" s="33">
        <f>SUM(Daily!Q10,Daily!Q196,Daily!Q413,Daily!Q630,Daily!Q847)</f>
        <v>542</v>
      </c>
      <c r="R8" s="33">
        <f>SUM(Daily!R10,Daily!R196,Daily!R413,Daily!R630,Daily!R847)</f>
        <v>375</v>
      </c>
      <c r="S8" s="33">
        <f>SUM(Daily!S10,Daily!S196,Daily!S413,Daily!S630,Daily!S847)</f>
        <v>931</v>
      </c>
      <c r="T8" s="33">
        <f>SUM(Daily!T10,Daily!T196,Daily!T413,Daily!T630,Daily!T847)</f>
        <v>11</v>
      </c>
      <c r="U8" s="33">
        <f>SUM(Daily!U10,Daily!U196,Daily!U413,Daily!U630,Daily!U847)</f>
        <v>295</v>
      </c>
      <c r="V8" s="33">
        <f>SUM(Daily!V10,Daily!V196,Daily!V413,Daily!V630,Daily!V847)</f>
        <v>101</v>
      </c>
      <c r="W8" s="33">
        <f>SUM(Daily!W10,Daily!W196,Daily!W413,Daily!W630,Daily!W847)</f>
        <v>780</v>
      </c>
      <c r="X8" s="33">
        <f>SUM(Daily!X10,Daily!X196,Daily!X413,Daily!X630,Daily!X847)</f>
        <v>13</v>
      </c>
      <c r="Y8" s="33">
        <f>SUM(Daily!Y10,Daily!Y196,Daily!Y413,Daily!Y630,Daily!Y847)</f>
        <v>350</v>
      </c>
      <c r="Z8" s="33">
        <f>SUM(Daily!Z10,Daily!Z196,Daily!Z413,Daily!Z630,Daily!Z847)</f>
        <v>167</v>
      </c>
      <c r="AA8" s="33">
        <f>SUM(Daily!AA10,Daily!AA196,Daily!AA413,Daily!AA630,Daily!AA847)</f>
        <v>261</v>
      </c>
      <c r="AB8" s="108">
        <f t="shared" ref="AB8:AC30" si="0">B8+D8+F8+H8+J8+L8+N8+P8+R8+T8+V8+X8+Z8</f>
        <v>15762</v>
      </c>
      <c r="AC8" s="19">
        <f t="shared" si="0"/>
        <v>5564</v>
      </c>
    </row>
    <row r="9" spans="1:29" ht="14.4" thickTop="1" thickBot="1" x14ac:dyDescent="0.3">
      <c r="A9" s="91" t="s">
        <v>18</v>
      </c>
      <c r="B9" s="33">
        <f>SUM(Daily!B11,Daily!B197,Daily!B414,Daily!B631,Daily!B848)</f>
        <v>12434</v>
      </c>
      <c r="C9" s="33">
        <f>SUM(Daily!C11,Daily!C197,Daily!C414,Daily!C631,Daily!C848)</f>
        <v>3105</v>
      </c>
      <c r="D9" s="33">
        <f>SUM(Daily!D11,Daily!D197,Daily!D414,Daily!D631,Daily!D848)</f>
        <v>7681</v>
      </c>
      <c r="E9" s="33">
        <f>SUM(Daily!E11,Daily!E197,Daily!E414,Daily!E631,Daily!E848)</f>
        <v>2319</v>
      </c>
      <c r="F9" s="33">
        <f>SUM(Daily!F11,Daily!F197,Daily!F414,Daily!F631,Daily!F848)</f>
        <v>10743</v>
      </c>
      <c r="G9" s="33">
        <f>SUM(Daily!G11,Daily!G197,Daily!G414,Daily!G631,Daily!G848)</f>
        <v>2243</v>
      </c>
      <c r="H9" s="33">
        <f>SUM(Daily!H11,Daily!H197,Daily!H414,Daily!H631,Daily!H848)</f>
        <v>12542</v>
      </c>
      <c r="I9" s="33">
        <f>SUM(Daily!I11,Daily!I197,Daily!I414,Daily!I631,Daily!I848)</f>
        <v>4598</v>
      </c>
      <c r="J9" s="33">
        <f>SUM(Daily!J11,Daily!J197,Daily!J414,Daily!J631,Daily!J848)</f>
        <v>567</v>
      </c>
      <c r="K9" s="33">
        <f>SUM(Daily!K11,Daily!K197,Daily!K414,Daily!K631,Daily!K848)</f>
        <v>1734</v>
      </c>
      <c r="L9" s="33">
        <f>SUM(Daily!L11,Daily!L197,Daily!L414,Daily!L631,Daily!L848)</f>
        <v>2620</v>
      </c>
      <c r="M9" s="33">
        <f>SUM(Daily!M11,Daily!M197,Daily!M414,Daily!M631,Daily!M848)</f>
        <v>7881</v>
      </c>
      <c r="N9" s="33">
        <f>SUM(Daily!N11,Daily!N197,Daily!N414,Daily!N631,Daily!N848)</f>
        <v>8737</v>
      </c>
      <c r="O9" s="33">
        <f>SUM(Daily!O11,Daily!O197,Daily!O414,Daily!O631,Daily!O848)</f>
        <v>10714</v>
      </c>
      <c r="P9" s="33">
        <f>SUM(Daily!P11,Daily!P197,Daily!P414,Daily!P631,Daily!P848)</f>
        <v>5146</v>
      </c>
      <c r="Q9" s="33">
        <f>SUM(Daily!Q11,Daily!Q197,Daily!Q414,Daily!Q631,Daily!Q848)</f>
        <v>5290</v>
      </c>
      <c r="R9" s="33">
        <f>SUM(Daily!R11,Daily!R197,Daily!R414,Daily!R631,Daily!R848)</f>
        <v>7358</v>
      </c>
      <c r="S9" s="33">
        <f>SUM(Daily!S11,Daily!S197,Daily!S414,Daily!S631,Daily!S848)</f>
        <v>6220</v>
      </c>
      <c r="T9" s="33">
        <f>SUM(Daily!T11,Daily!T197,Daily!T414,Daily!T631,Daily!T848)</f>
        <v>658</v>
      </c>
      <c r="U9" s="33">
        <f>SUM(Daily!U11,Daily!U197,Daily!U414,Daily!U631,Daily!U848)</f>
        <v>3419</v>
      </c>
      <c r="V9" s="33">
        <f>SUM(Daily!V11,Daily!V197,Daily!V414,Daily!V631,Daily!V848)</f>
        <v>3864</v>
      </c>
      <c r="W9" s="33">
        <f>SUM(Daily!W11,Daily!W197,Daily!W414,Daily!W631,Daily!W848)</f>
        <v>8458</v>
      </c>
      <c r="X9" s="33">
        <f>SUM(Daily!X11,Daily!X197,Daily!X414,Daily!X631,Daily!X848)</f>
        <v>5408</v>
      </c>
      <c r="Y9" s="33">
        <f>SUM(Daily!Y11,Daily!Y197,Daily!Y414,Daily!Y631,Daily!Y848)</f>
        <v>4796</v>
      </c>
      <c r="Z9" s="33">
        <f>SUM(Daily!Z11,Daily!Z197,Daily!Z414,Daily!Z631,Daily!Z848)</f>
        <v>14312</v>
      </c>
      <c r="AA9" s="33">
        <f>SUM(Daily!AA11,Daily!AA197,Daily!AA414,Daily!AA631,Daily!AA848)</f>
        <v>9235</v>
      </c>
      <c r="AB9" s="108">
        <f t="shared" si="0"/>
        <v>92070</v>
      </c>
      <c r="AC9" s="19">
        <f t="shared" si="0"/>
        <v>70012</v>
      </c>
    </row>
    <row r="10" spans="1:29" ht="14.4" thickTop="1" thickBot="1" x14ac:dyDescent="0.3">
      <c r="A10" s="90" t="s">
        <v>19</v>
      </c>
      <c r="B10" s="33">
        <f>SUM(Daily!B12,Daily!B198,Daily!B415,Daily!B632,Daily!B849)</f>
        <v>21811</v>
      </c>
      <c r="C10" s="33">
        <f>SUM(Daily!C12,Daily!C198,Daily!C415,Daily!C632,Daily!C849)</f>
        <v>8776</v>
      </c>
      <c r="D10" s="33">
        <f>SUM(Daily!D12,Daily!D198,Daily!D415,Daily!D632,Daily!D849)</f>
        <v>9557</v>
      </c>
      <c r="E10" s="33">
        <f>SUM(Daily!E12,Daily!E198,Daily!E415,Daily!E632,Daily!E849)</f>
        <v>6289</v>
      </c>
      <c r="F10" s="33">
        <f>SUM(Daily!F12,Daily!F198,Daily!F415,Daily!F632,Daily!F849)</f>
        <v>14050</v>
      </c>
      <c r="G10" s="33">
        <f>SUM(Daily!G12,Daily!G198,Daily!G415,Daily!G632,Daily!G849)</f>
        <v>5993</v>
      </c>
      <c r="H10" s="33">
        <f>SUM(Daily!H12,Daily!H198,Daily!H415,Daily!H632,Daily!H849)</f>
        <v>17809</v>
      </c>
      <c r="I10" s="33">
        <f>SUM(Daily!I12,Daily!I198,Daily!I415,Daily!I632,Daily!I849)</f>
        <v>10942</v>
      </c>
      <c r="J10" s="33">
        <f>SUM(Daily!J12,Daily!J198,Daily!J415,Daily!J632,Daily!J849)</f>
        <v>1268</v>
      </c>
      <c r="K10" s="33">
        <f>SUM(Daily!K12,Daily!K198,Daily!K415,Daily!K632,Daily!K849)</f>
        <v>3941</v>
      </c>
      <c r="L10" s="33">
        <f>SUM(Daily!L12,Daily!L198,Daily!L415,Daily!L632,Daily!L849)</f>
        <v>6481</v>
      </c>
      <c r="M10" s="33">
        <f>SUM(Daily!M12,Daily!M198,Daily!M415,Daily!M632,Daily!M849)</f>
        <v>12511</v>
      </c>
      <c r="N10" s="33">
        <f>SUM(Daily!N12,Daily!N198,Daily!N415,Daily!N632,Daily!N849)</f>
        <v>14744</v>
      </c>
      <c r="O10" s="33">
        <f>SUM(Daily!O12,Daily!O198,Daily!O415,Daily!O632,Daily!O849)</f>
        <v>17233</v>
      </c>
      <c r="P10" s="33">
        <f>SUM(Daily!P12,Daily!P198,Daily!P415,Daily!P632,Daily!P849)</f>
        <v>9901</v>
      </c>
      <c r="Q10" s="33">
        <f>SUM(Daily!Q12,Daily!Q198,Daily!Q415,Daily!Q632,Daily!Q849)</f>
        <v>8998</v>
      </c>
      <c r="R10" s="33">
        <f>SUM(Daily!R12,Daily!R198,Daily!R415,Daily!R632,Daily!R849)</f>
        <v>12665</v>
      </c>
      <c r="S10" s="33">
        <f>SUM(Daily!S12,Daily!S198,Daily!S415,Daily!S632,Daily!S849)</f>
        <v>9794</v>
      </c>
      <c r="T10" s="33">
        <f>SUM(Daily!T12,Daily!T198,Daily!T415,Daily!T632,Daily!T849)</f>
        <v>1828</v>
      </c>
      <c r="U10" s="33">
        <f>SUM(Daily!U12,Daily!U198,Daily!U415,Daily!U632,Daily!U849)</f>
        <v>6410</v>
      </c>
      <c r="V10" s="33">
        <f>SUM(Daily!V12,Daily!V198,Daily!V415,Daily!V632,Daily!V849)</f>
        <v>7838</v>
      </c>
      <c r="W10" s="33">
        <f>SUM(Daily!W12,Daily!W198,Daily!W415,Daily!W632,Daily!W849)</f>
        <v>15557</v>
      </c>
      <c r="X10" s="33">
        <f>SUM(Daily!X12,Daily!X198,Daily!X415,Daily!X632,Daily!X849)</f>
        <v>9830</v>
      </c>
      <c r="Y10" s="33">
        <f>SUM(Daily!Y12,Daily!Y198,Daily!Y415,Daily!Y632,Daily!Y849)</f>
        <v>7901</v>
      </c>
      <c r="Z10" s="33">
        <f>SUM(Daily!Z12,Daily!Z198,Daily!Z415,Daily!Z632,Daily!Z849)</f>
        <v>19934</v>
      </c>
      <c r="AA10" s="33">
        <f>SUM(Daily!AA12,Daily!AA198,Daily!AA415,Daily!AA632,Daily!AA849)</f>
        <v>15497</v>
      </c>
      <c r="AB10" s="108">
        <f t="shared" si="0"/>
        <v>147716</v>
      </c>
      <c r="AC10" s="19">
        <f t="shared" si="0"/>
        <v>129842</v>
      </c>
    </row>
    <row r="11" spans="1:29" ht="14.4" thickTop="1" thickBot="1" x14ac:dyDescent="0.3">
      <c r="A11" s="91" t="s">
        <v>20</v>
      </c>
      <c r="B11" s="33">
        <f>SUM(Daily!B13,Daily!B199,Daily!B416,Daily!B633,Daily!B850)</f>
        <v>20737</v>
      </c>
      <c r="C11" s="33">
        <f>SUM(Daily!C13,Daily!C199,Daily!C416,Daily!C633,Daily!C850)</f>
        <v>8481</v>
      </c>
      <c r="D11" s="33">
        <f>SUM(Daily!D13,Daily!D199,Daily!D416,Daily!D633,Daily!D850)</f>
        <v>9150</v>
      </c>
      <c r="E11" s="33">
        <f>SUM(Daily!E13,Daily!E199,Daily!E416,Daily!E633,Daily!E850)</f>
        <v>7776</v>
      </c>
      <c r="F11" s="33">
        <f>SUM(Daily!F13,Daily!F199,Daily!F416,Daily!F633,Daily!F850)</f>
        <v>12975</v>
      </c>
      <c r="G11" s="33">
        <f>SUM(Daily!G13,Daily!G199,Daily!G416,Daily!G633,Daily!G850)</f>
        <v>6255</v>
      </c>
      <c r="H11" s="33">
        <f>SUM(Daily!H13,Daily!H199,Daily!H416,Daily!H633,Daily!H850)</f>
        <v>17718</v>
      </c>
      <c r="I11" s="33">
        <f>SUM(Daily!I13,Daily!I199,Daily!I416,Daily!I633,Daily!I850)</f>
        <v>12303</v>
      </c>
      <c r="J11" s="33">
        <f>SUM(Daily!J13,Daily!J199,Daily!J416,Daily!J633,Daily!J850)</f>
        <v>1662</v>
      </c>
      <c r="K11" s="33">
        <f>SUM(Daily!K13,Daily!K199,Daily!K416,Daily!K633,Daily!K850)</f>
        <v>5109</v>
      </c>
      <c r="L11" s="33">
        <f>SUM(Daily!L13,Daily!L199,Daily!L416,Daily!L633,Daily!L850)</f>
        <v>6649</v>
      </c>
      <c r="M11" s="33">
        <f>SUM(Daily!M13,Daily!M199,Daily!M416,Daily!M633,Daily!M850)</f>
        <v>17793</v>
      </c>
      <c r="N11" s="33">
        <f>SUM(Daily!N13,Daily!N199,Daily!N416,Daily!N633,Daily!N850)</f>
        <v>14330</v>
      </c>
      <c r="O11" s="33">
        <f>SUM(Daily!O13,Daily!O199,Daily!O416,Daily!O633,Daily!O850)</f>
        <v>22005</v>
      </c>
      <c r="P11" s="33">
        <f>SUM(Daily!P13,Daily!P199,Daily!P416,Daily!P633,Daily!P850)</f>
        <v>9849</v>
      </c>
      <c r="Q11" s="33">
        <f>SUM(Daily!Q13,Daily!Q199,Daily!Q416,Daily!Q633,Daily!Q850)</f>
        <v>10268</v>
      </c>
      <c r="R11" s="33">
        <f>SUM(Daily!R13,Daily!R199,Daily!R416,Daily!R633,Daily!R850)</f>
        <v>12664</v>
      </c>
      <c r="S11" s="33">
        <f>SUM(Daily!S13,Daily!S199,Daily!S416,Daily!S633,Daily!S850)</f>
        <v>9923</v>
      </c>
      <c r="T11" s="33">
        <f>SUM(Daily!T13,Daily!T199,Daily!T416,Daily!T633,Daily!T850)</f>
        <v>1960</v>
      </c>
      <c r="U11" s="33">
        <f>SUM(Daily!U13,Daily!U199,Daily!U416,Daily!U633,Daily!U850)</f>
        <v>7725</v>
      </c>
      <c r="V11" s="33">
        <f>SUM(Daily!V13,Daily!V199,Daily!V416,Daily!V633,Daily!V850)</f>
        <v>6534</v>
      </c>
      <c r="W11" s="33">
        <f>SUM(Daily!W13,Daily!W199,Daily!W416,Daily!W633,Daily!W850)</f>
        <v>15483</v>
      </c>
      <c r="X11" s="33">
        <f>SUM(Daily!X13,Daily!X199,Daily!X416,Daily!X633,Daily!X850)</f>
        <v>8440</v>
      </c>
      <c r="Y11" s="33">
        <f>SUM(Daily!Y13,Daily!Y199,Daily!Y416,Daily!Y633,Daily!Y850)</f>
        <v>8383</v>
      </c>
      <c r="Z11" s="33">
        <f>SUM(Daily!Z13,Daily!Z199,Daily!Z416,Daily!Z633,Daily!Z850)</f>
        <v>20378</v>
      </c>
      <c r="AA11" s="33">
        <f>SUM(Daily!AA13,Daily!AA199,Daily!AA416,Daily!AA633,Daily!AA850)</f>
        <v>14709</v>
      </c>
      <c r="AB11" s="108">
        <f t="shared" si="0"/>
        <v>143046</v>
      </c>
      <c r="AC11" s="19">
        <f t="shared" si="0"/>
        <v>146213</v>
      </c>
    </row>
    <row r="12" spans="1:29" ht="14.4" thickTop="1" thickBot="1" x14ac:dyDescent="0.3">
      <c r="A12" s="90" t="s">
        <v>21</v>
      </c>
      <c r="B12" s="33">
        <f>SUM(Daily!B14,Daily!B200,Daily!B417,Daily!B634,Daily!B851)</f>
        <v>18428</v>
      </c>
      <c r="C12" s="33">
        <f>SUM(Daily!C14,Daily!C200,Daily!C417,Daily!C634,Daily!C851)</f>
        <v>7324</v>
      </c>
      <c r="D12" s="33">
        <f>SUM(Daily!D14,Daily!D200,Daily!D417,Daily!D634,Daily!D851)</f>
        <v>8552</v>
      </c>
      <c r="E12" s="33">
        <f>SUM(Daily!E14,Daily!E200,Daily!E417,Daily!E634,Daily!E851)</f>
        <v>6794</v>
      </c>
      <c r="F12" s="33">
        <f>SUM(Daily!F14,Daily!F200,Daily!F417,Daily!F634,Daily!F851)</f>
        <v>9749</v>
      </c>
      <c r="G12" s="33">
        <f>SUM(Daily!G14,Daily!G200,Daily!G417,Daily!G634,Daily!G851)</f>
        <v>5474</v>
      </c>
      <c r="H12" s="33">
        <f>SUM(Daily!H14,Daily!H200,Daily!H417,Daily!H634,Daily!H851)</f>
        <v>14345</v>
      </c>
      <c r="I12" s="33">
        <f>SUM(Daily!I14,Daily!I200,Daily!I417,Daily!I634,Daily!I851)</f>
        <v>11637</v>
      </c>
      <c r="J12" s="33">
        <f>SUM(Daily!J14,Daily!J200,Daily!J417,Daily!J634,Daily!J851)</f>
        <v>1276</v>
      </c>
      <c r="K12" s="33">
        <f>SUM(Daily!K14,Daily!K200,Daily!K417,Daily!K634,Daily!K851)</f>
        <v>4681</v>
      </c>
      <c r="L12" s="33">
        <f>SUM(Daily!L14,Daily!L200,Daily!L417,Daily!L634,Daily!L851)</f>
        <v>6039</v>
      </c>
      <c r="M12" s="33">
        <f>SUM(Daily!M14,Daily!M200,Daily!M417,Daily!M634,Daily!M851)</f>
        <v>18357</v>
      </c>
      <c r="N12" s="33">
        <f>SUM(Daily!N14,Daily!N200,Daily!N417,Daily!N634,Daily!N851)</f>
        <v>13133</v>
      </c>
      <c r="O12" s="33">
        <f>SUM(Daily!O14,Daily!O200,Daily!O417,Daily!O634,Daily!O851)</f>
        <v>20858</v>
      </c>
      <c r="P12" s="33">
        <f>SUM(Daily!P14,Daily!P200,Daily!P417,Daily!P634,Daily!P851)</f>
        <v>9699</v>
      </c>
      <c r="Q12" s="33">
        <f>SUM(Daily!Q14,Daily!Q200,Daily!Q417,Daily!Q634,Daily!Q851)</f>
        <v>9986</v>
      </c>
      <c r="R12" s="33">
        <f>SUM(Daily!R14,Daily!R200,Daily!R417,Daily!R634,Daily!R851)</f>
        <v>12892</v>
      </c>
      <c r="S12" s="33">
        <f>SUM(Daily!S14,Daily!S200,Daily!S417,Daily!S634,Daily!S851)</f>
        <v>8950</v>
      </c>
      <c r="T12" s="33">
        <f>SUM(Daily!T14,Daily!T200,Daily!T417,Daily!T634,Daily!T851)</f>
        <v>1596</v>
      </c>
      <c r="U12" s="33">
        <f>SUM(Daily!U14,Daily!U200,Daily!U417,Daily!U634,Daily!U851)</f>
        <v>6311</v>
      </c>
      <c r="V12" s="33">
        <f>SUM(Daily!V14,Daily!V200,Daily!V417,Daily!V634,Daily!V851)</f>
        <v>6075</v>
      </c>
      <c r="W12" s="33">
        <f>SUM(Daily!W14,Daily!W200,Daily!W417,Daily!W634,Daily!W851)</f>
        <v>15367</v>
      </c>
      <c r="X12" s="33">
        <f>SUM(Daily!X14,Daily!X200,Daily!X417,Daily!X634,Daily!X851)</f>
        <v>8414</v>
      </c>
      <c r="Y12" s="33">
        <f>SUM(Daily!Y14,Daily!Y200,Daily!Y417,Daily!Y634,Daily!Y851)</f>
        <v>8318</v>
      </c>
      <c r="Z12" s="33">
        <f>SUM(Daily!Z14,Daily!Z200,Daily!Z417,Daily!Z634,Daily!Z851)</f>
        <v>20544</v>
      </c>
      <c r="AA12" s="33">
        <f>SUM(Daily!AA14,Daily!AA200,Daily!AA417,Daily!AA634,Daily!AA851)</f>
        <v>14382</v>
      </c>
      <c r="AB12" s="108">
        <f t="shared" si="0"/>
        <v>130742</v>
      </c>
      <c r="AC12" s="19">
        <f t="shared" si="0"/>
        <v>138439</v>
      </c>
    </row>
    <row r="13" spans="1:29" ht="14.4" thickTop="1" thickBot="1" x14ac:dyDescent="0.3">
      <c r="A13" s="91" t="s">
        <v>22</v>
      </c>
      <c r="B13" s="33">
        <f>SUM(Daily!B15,Daily!B201,Daily!B418,Daily!B635,Daily!B852)</f>
        <v>12849</v>
      </c>
      <c r="C13" s="33">
        <f>SUM(Daily!C15,Daily!C201,Daily!C418,Daily!C635,Daily!C852)</f>
        <v>6939</v>
      </c>
      <c r="D13" s="33">
        <f>SUM(Daily!D15,Daily!D201,Daily!D418,Daily!D635,Daily!D852)</f>
        <v>6800</v>
      </c>
      <c r="E13" s="33">
        <f>SUM(Daily!E15,Daily!E201,Daily!E418,Daily!E635,Daily!E852)</f>
        <v>5163</v>
      </c>
      <c r="F13" s="33">
        <f>SUM(Daily!F15,Daily!F201,Daily!F418,Daily!F635,Daily!F852)</f>
        <v>8130</v>
      </c>
      <c r="G13" s="33">
        <f>SUM(Daily!G15,Daily!G201,Daily!G418,Daily!G635,Daily!G852)</f>
        <v>4470</v>
      </c>
      <c r="H13" s="33">
        <f>SUM(Daily!H15,Daily!H201,Daily!H418,Daily!H635,Daily!H852)</f>
        <v>14328</v>
      </c>
      <c r="I13" s="33">
        <f>SUM(Daily!I15,Daily!I201,Daily!I418,Daily!I635,Daily!I852)</f>
        <v>10382</v>
      </c>
      <c r="J13" s="33">
        <f>SUM(Daily!J15,Daily!J201,Daily!J418,Daily!J635,Daily!J852)</f>
        <v>1347</v>
      </c>
      <c r="K13" s="33">
        <f>SUM(Daily!K15,Daily!K201,Daily!K418,Daily!K635,Daily!K852)</f>
        <v>3923</v>
      </c>
      <c r="L13" s="33">
        <f>SUM(Daily!L15,Daily!L201,Daily!L418,Daily!L635,Daily!L852)</f>
        <v>4294</v>
      </c>
      <c r="M13" s="33">
        <f>SUM(Daily!M15,Daily!M201,Daily!M418,Daily!M635,Daily!M852)</f>
        <v>12667</v>
      </c>
      <c r="N13" s="33">
        <f>SUM(Daily!N15,Daily!N201,Daily!N418,Daily!N635,Daily!N852)</f>
        <v>10458</v>
      </c>
      <c r="O13" s="33">
        <f>SUM(Daily!O15,Daily!O201,Daily!O418,Daily!O635,Daily!O852)</f>
        <v>16844</v>
      </c>
      <c r="P13" s="33">
        <f>SUM(Daily!P15,Daily!P201,Daily!P418,Daily!P635,Daily!P852)</f>
        <v>6371</v>
      </c>
      <c r="Q13" s="33">
        <f>SUM(Daily!Q15,Daily!Q201,Daily!Q418,Daily!Q635,Daily!Q852)</f>
        <v>7782</v>
      </c>
      <c r="R13" s="33">
        <f>SUM(Daily!R15,Daily!R201,Daily!R418,Daily!R635,Daily!R852)</f>
        <v>10051</v>
      </c>
      <c r="S13" s="33">
        <f>SUM(Daily!S15,Daily!S201,Daily!S418,Daily!S635,Daily!S852)</f>
        <v>7813</v>
      </c>
      <c r="T13" s="33">
        <f>SUM(Daily!T15,Daily!T201,Daily!T418,Daily!T635,Daily!T852)</f>
        <v>1436</v>
      </c>
      <c r="U13" s="33">
        <f>SUM(Daily!U15,Daily!U201,Daily!U418,Daily!U635,Daily!U852)</f>
        <v>4058</v>
      </c>
      <c r="V13" s="33">
        <f>SUM(Daily!V15,Daily!V201,Daily!V418,Daily!V635,Daily!V852)</f>
        <v>5082</v>
      </c>
      <c r="W13" s="33">
        <f>SUM(Daily!W15,Daily!W201,Daily!W418,Daily!W635,Daily!W852)</f>
        <v>13983</v>
      </c>
      <c r="X13" s="33">
        <f>SUM(Daily!X15,Daily!X201,Daily!X418,Daily!X635,Daily!X852)</f>
        <v>7137</v>
      </c>
      <c r="Y13" s="33">
        <f>SUM(Daily!Y15,Daily!Y201,Daily!Y418,Daily!Y635,Daily!Y852)</f>
        <v>5765</v>
      </c>
      <c r="Z13" s="33">
        <f>SUM(Daily!Z15,Daily!Z201,Daily!Z418,Daily!Z635,Daily!Z852)</f>
        <v>16914</v>
      </c>
      <c r="AA13" s="33">
        <f>SUM(Daily!AA15,Daily!AA201,Daily!AA418,Daily!AA635,Daily!AA852)</f>
        <v>14320</v>
      </c>
      <c r="AB13" s="108">
        <f t="shared" si="0"/>
        <v>105197</v>
      </c>
      <c r="AC13" s="19">
        <f t="shared" si="0"/>
        <v>114109</v>
      </c>
    </row>
    <row r="14" spans="1:29" ht="14.4" thickTop="1" thickBot="1" x14ac:dyDescent="0.3">
      <c r="A14" s="90" t="s">
        <v>23</v>
      </c>
      <c r="B14" s="33">
        <f>SUM(Daily!B16,Daily!B202,Daily!B419,Daily!B636,Daily!B853)</f>
        <v>9974</v>
      </c>
      <c r="C14" s="33">
        <f>SUM(Daily!C16,Daily!C202,Daily!C419,Daily!C636,Daily!C853)</f>
        <v>7183</v>
      </c>
      <c r="D14" s="33">
        <f>SUM(Daily!D16,Daily!D202,Daily!D419,Daily!D636,Daily!D853)</f>
        <v>5423</v>
      </c>
      <c r="E14" s="33">
        <f>SUM(Daily!E16,Daily!E202,Daily!E419,Daily!E636,Daily!E853)</f>
        <v>4050</v>
      </c>
      <c r="F14" s="33">
        <f>SUM(Daily!F16,Daily!F202,Daily!F419,Daily!F636,Daily!F853)</f>
        <v>6764</v>
      </c>
      <c r="G14" s="33">
        <f>SUM(Daily!G16,Daily!G202,Daily!G419,Daily!G636,Daily!G853)</f>
        <v>3732</v>
      </c>
      <c r="H14" s="33">
        <f>SUM(Daily!H16,Daily!H202,Daily!H419,Daily!H636,Daily!H853)</f>
        <v>12160</v>
      </c>
      <c r="I14" s="33">
        <f>SUM(Daily!I16,Daily!I202,Daily!I419,Daily!I636,Daily!I853)</f>
        <v>9720</v>
      </c>
      <c r="J14" s="33">
        <f>SUM(Daily!J16,Daily!J202,Daily!J419,Daily!J636,Daily!J853)</f>
        <v>1356</v>
      </c>
      <c r="K14" s="33">
        <f>SUM(Daily!K16,Daily!K202,Daily!K419,Daily!K636,Daily!K853)</f>
        <v>3545</v>
      </c>
      <c r="L14" s="33">
        <f>SUM(Daily!L16,Daily!L202,Daily!L419,Daily!L636,Daily!L853)</f>
        <v>3653</v>
      </c>
      <c r="M14" s="33">
        <f>SUM(Daily!M16,Daily!M202,Daily!M419,Daily!M636,Daily!M853)</f>
        <v>9263</v>
      </c>
      <c r="N14" s="33">
        <f>SUM(Daily!N16,Daily!N202,Daily!N419,Daily!N636,Daily!N853)</f>
        <v>8809</v>
      </c>
      <c r="O14" s="33">
        <f>SUM(Daily!O16,Daily!O202,Daily!O419,Daily!O636,Daily!O853)</f>
        <v>12306</v>
      </c>
      <c r="P14" s="33">
        <f>SUM(Daily!P16,Daily!P202,Daily!P419,Daily!P636,Daily!P853)</f>
        <v>5572</v>
      </c>
      <c r="Q14" s="33">
        <f>SUM(Daily!Q16,Daily!Q202,Daily!Q419,Daily!Q636,Daily!Q853)</f>
        <v>5381</v>
      </c>
      <c r="R14" s="33">
        <f>SUM(Daily!R16,Daily!R202,Daily!R419,Daily!R636,Daily!R853)</f>
        <v>8537</v>
      </c>
      <c r="S14" s="33">
        <f>SUM(Daily!S16,Daily!S202,Daily!S419,Daily!S636,Daily!S853)</f>
        <v>6692</v>
      </c>
      <c r="T14" s="33">
        <f>SUM(Daily!T16,Daily!T202,Daily!T419,Daily!T636,Daily!T853)</f>
        <v>1363</v>
      </c>
      <c r="U14" s="33">
        <f>SUM(Daily!U16,Daily!U202,Daily!U419,Daily!U636,Daily!U853)</f>
        <v>2258</v>
      </c>
      <c r="V14" s="33">
        <f>SUM(Daily!V16,Daily!V202,Daily!V419,Daily!V636,Daily!V853)</f>
        <v>4208</v>
      </c>
      <c r="W14" s="33">
        <f>SUM(Daily!W16,Daily!W202,Daily!W419,Daily!W636,Daily!W853)</f>
        <v>12638</v>
      </c>
      <c r="X14" s="33">
        <f>SUM(Daily!X16,Daily!X202,Daily!X419,Daily!X636,Daily!X853)</f>
        <v>5891</v>
      </c>
      <c r="Y14" s="33">
        <f>SUM(Daily!Y16,Daily!Y202,Daily!Y419,Daily!Y636,Daily!Y853)</f>
        <v>3614</v>
      </c>
      <c r="Z14" s="33">
        <f>SUM(Daily!Z16,Daily!Z202,Daily!Z419,Daily!Z636,Daily!Z853)</f>
        <v>14939</v>
      </c>
      <c r="AA14" s="33">
        <f>SUM(Daily!AA16,Daily!AA202,Daily!AA419,Daily!AA636,Daily!AA853)</f>
        <v>12861</v>
      </c>
      <c r="AB14" s="108">
        <f t="shared" si="0"/>
        <v>88649</v>
      </c>
      <c r="AC14" s="19">
        <f t="shared" si="0"/>
        <v>93243</v>
      </c>
    </row>
    <row r="15" spans="1:29" ht="14.4" thickTop="1" thickBot="1" x14ac:dyDescent="0.3">
      <c r="A15" s="91" t="s">
        <v>24</v>
      </c>
      <c r="B15" s="33">
        <f>SUM(Daily!B17,Daily!B203,Daily!B420,Daily!B637,Daily!B854)</f>
        <v>9300</v>
      </c>
      <c r="C15" s="33">
        <f>SUM(Daily!C17,Daily!C203,Daily!C420,Daily!C637,Daily!C854)</f>
        <v>6721</v>
      </c>
      <c r="D15" s="33">
        <f>SUM(Daily!D17,Daily!D203,Daily!D420,Daily!D637,Daily!D854)</f>
        <v>5059</v>
      </c>
      <c r="E15" s="33">
        <f>SUM(Daily!E17,Daily!E203,Daily!E420,Daily!E637,Daily!E854)</f>
        <v>3238</v>
      </c>
      <c r="F15" s="33">
        <f>SUM(Daily!F17,Daily!F203,Daily!F420,Daily!F637,Daily!F854)</f>
        <v>6376</v>
      </c>
      <c r="G15" s="33">
        <f>SUM(Daily!G17,Daily!G203,Daily!G420,Daily!G637,Daily!G854)</f>
        <v>3372</v>
      </c>
      <c r="H15" s="33">
        <f>SUM(Daily!H17,Daily!H203,Daily!H420,Daily!H637,Daily!H854)</f>
        <v>11564</v>
      </c>
      <c r="I15" s="33">
        <f>SUM(Daily!I17,Daily!I203,Daily!I420,Daily!I637,Daily!I854)</f>
        <v>9410</v>
      </c>
      <c r="J15" s="33">
        <f>SUM(Daily!J17,Daily!J203,Daily!J420,Daily!J637,Daily!J854)</f>
        <v>1561</v>
      </c>
      <c r="K15" s="33">
        <f>SUM(Daily!K17,Daily!K203,Daily!K420,Daily!K637,Daily!K854)</f>
        <v>2506</v>
      </c>
      <c r="L15" s="33">
        <f>SUM(Daily!L17,Daily!L203,Daily!L420,Daily!L637,Daily!L854)</f>
        <v>3510</v>
      </c>
      <c r="M15" s="33">
        <f>SUM(Daily!M17,Daily!M203,Daily!M420,Daily!M637,Daily!M854)</f>
        <v>7566</v>
      </c>
      <c r="N15" s="33">
        <f>SUM(Daily!N17,Daily!N203,Daily!N420,Daily!N637,Daily!N854)</f>
        <v>8057</v>
      </c>
      <c r="O15" s="33">
        <f>SUM(Daily!O17,Daily!O203,Daily!O420,Daily!O637,Daily!O854)</f>
        <v>11327</v>
      </c>
      <c r="P15" s="33">
        <f>SUM(Daily!P17,Daily!P203,Daily!P420,Daily!P637,Daily!P854)</f>
        <v>5482</v>
      </c>
      <c r="Q15" s="33">
        <f>SUM(Daily!Q17,Daily!Q203,Daily!Q420,Daily!Q637,Daily!Q854)</f>
        <v>4489</v>
      </c>
      <c r="R15" s="33">
        <f>SUM(Daily!R17,Daily!R203,Daily!R420,Daily!R637,Daily!R854)</f>
        <v>7940</v>
      </c>
      <c r="S15" s="33">
        <f>SUM(Daily!S17,Daily!S203,Daily!S420,Daily!S637,Daily!S854)</f>
        <v>6305</v>
      </c>
      <c r="T15" s="33">
        <f>SUM(Daily!T17,Daily!T203,Daily!T420,Daily!T637,Daily!T854)</f>
        <v>1439</v>
      </c>
      <c r="U15" s="33">
        <f>SUM(Daily!U17,Daily!U203,Daily!U420,Daily!U637,Daily!U854)</f>
        <v>1845</v>
      </c>
      <c r="V15" s="33">
        <f>SUM(Daily!V17,Daily!V203,Daily!V420,Daily!V637,Daily!V854)</f>
        <v>4190</v>
      </c>
      <c r="W15" s="33">
        <f>SUM(Daily!W17,Daily!W203,Daily!W420,Daily!W637,Daily!W854)</f>
        <v>11137</v>
      </c>
      <c r="X15" s="33">
        <f>SUM(Daily!X17,Daily!X203,Daily!X420,Daily!X637,Daily!X854)</f>
        <v>5201</v>
      </c>
      <c r="Y15" s="33">
        <f>SUM(Daily!Y17,Daily!Y203,Daily!Y420,Daily!Y637,Daily!Y854)</f>
        <v>3104</v>
      </c>
      <c r="Z15" s="33">
        <f>SUM(Daily!Z17,Daily!Z203,Daily!Z420,Daily!Z637,Daily!Z854)</f>
        <v>13712</v>
      </c>
      <c r="AA15" s="33">
        <f>SUM(Daily!AA17,Daily!AA203,Daily!AA420,Daily!AA637,Daily!AA854)</f>
        <v>12761</v>
      </c>
      <c r="AB15" s="108">
        <f t="shared" si="0"/>
        <v>83391</v>
      </c>
      <c r="AC15" s="19">
        <f t="shared" si="0"/>
        <v>83781</v>
      </c>
    </row>
    <row r="16" spans="1:29" ht="14.4" thickTop="1" thickBot="1" x14ac:dyDescent="0.3">
      <c r="A16" s="90" t="s">
        <v>25</v>
      </c>
      <c r="B16" s="33">
        <f>SUM(Daily!B18,Daily!B204,Daily!B421,Daily!B638,Daily!B855)</f>
        <v>8866</v>
      </c>
      <c r="C16" s="33">
        <f>SUM(Daily!C18,Daily!C204,Daily!C421,Daily!C638,Daily!C855)</f>
        <v>7397</v>
      </c>
      <c r="D16" s="33">
        <f>SUM(Daily!D18,Daily!D204,Daily!D421,Daily!D638,Daily!D855)</f>
        <v>5153</v>
      </c>
      <c r="E16" s="33">
        <f>SUM(Daily!E18,Daily!E204,Daily!E421,Daily!E638,Daily!E855)</f>
        <v>3349</v>
      </c>
      <c r="F16" s="33">
        <f>SUM(Daily!F18,Daily!F204,Daily!F421,Daily!F638,Daily!F855)</f>
        <v>6045</v>
      </c>
      <c r="G16" s="33">
        <f>SUM(Daily!G18,Daily!G204,Daily!G421,Daily!G638,Daily!G855)</f>
        <v>3486</v>
      </c>
      <c r="H16" s="33">
        <f>SUM(Daily!H18,Daily!H204,Daily!H421,Daily!H638,Daily!H855)</f>
        <v>11417</v>
      </c>
      <c r="I16" s="33">
        <f>SUM(Daily!I18,Daily!I204,Daily!I421,Daily!I638,Daily!I855)</f>
        <v>9449</v>
      </c>
      <c r="J16" s="33">
        <f>SUM(Daily!J18,Daily!J204,Daily!J421,Daily!J638,Daily!J855)</f>
        <v>1652</v>
      </c>
      <c r="K16" s="33">
        <f>SUM(Daily!K18,Daily!K204,Daily!K421,Daily!K638,Daily!K855)</f>
        <v>1966</v>
      </c>
      <c r="L16" s="33">
        <f>SUM(Daily!L18,Daily!L204,Daily!L421,Daily!L638,Daily!L855)</f>
        <v>3724</v>
      </c>
      <c r="M16" s="33">
        <f>SUM(Daily!M18,Daily!M204,Daily!M421,Daily!M638,Daily!M855)</f>
        <v>7418</v>
      </c>
      <c r="N16" s="33">
        <f>SUM(Daily!N18,Daily!N204,Daily!N421,Daily!N638,Daily!N855)</f>
        <v>8543</v>
      </c>
      <c r="O16" s="33">
        <f>SUM(Daily!O18,Daily!O204,Daily!O421,Daily!O638,Daily!O855)</f>
        <v>10284</v>
      </c>
      <c r="P16" s="33">
        <f>SUM(Daily!P18,Daily!P204,Daily!P421,Daily!P638,Daily!P855)</f>
        <v>5568</v>
      </c>
      <c r="Q16" s="33">
        <f>SUM(Daily!Q18,Daily!Q204,Daily!Q421,Daily!Q638,Daily!Q855)</f>
        <v>4928</v>
      </c>
      <c r="R16" s="33">
        <f>SUM(Daily!R18,Daily!R204,Daily!R421,Daily!R638,Daily!R855)</f>
        <v>7563</v>
      </c>
      <c r="S16" s="33">
        <f>SUM(Daily!S18,Daily!S204,Daily!S421,Daily!S638,Daily!S855)</f>
        <v>6599</v>
      </c>
      <c r="T16" s="33">
        <f>SUM(Daily!T18,Daily!T204,Daily!T421,Daily!T638,Daily!T855)</f>
        <v>1376</v>
      </c>
      <c r="U16" s="33">
        <f>SUM(Daily!U18,Daily!U204,Daily!U421,Daily!U638,Daily!U855)</f>
        <v>1959</v>
      </c>
      <c r="V16" s="33">
        <f>SUM(Daily!V18,Daily!V204,Daily!V421,Daily!V638,Daily!V855)</f>
        <v>4592</v>
      </c>
      <c r="W16" s="33">
        <f>SUM(Daily!W18,Daily!W204,Daily!W421,Daily!W638,Daily!W855)</f>
        <v>10822</v>
      </c>
      <c r="X16" s="33">
        <f>SUM(Daily!X18,Daily!X204,Daily!X421,Daily!X638,Daily!X855)</f>
        <v>5269</v>
      </c>
      <c r="Y16" s="33">
        <f>SUM(Daily!Y18,Daily!Y204,Daily!Y421,Daily!Y638,Daily!Y855)</f>
        <v>2770</v>
      </c>
      <c r="Z16" s="33">
        <f>SUM(Daily!Z18,Daily!Z204,Daily!Z421,Daily!Z638,Daily!Z855)</f>
        <v>13058</v>
      </c>
      <c r="AA16" s="33">
        <f>SUM(Daily!AA18,Daily!AA204,Daily!AA421,Daily!AA638,Daily!AA855)</f>
        <v>12866</v>
      </c>
      <c r="AB16" s="108">
        <f t="shared" si="0"/>
        <v>82826</v>
      </c>
      <c r="AC16" s="19">
        <f t="shared" si="0"/>
        <v>83293</v>
      </c>
    </row>
    <row r="17" spans="1:29" ht="14.4" thickTop="1" thickBot="1" x14ac:dyDescent="0.3">
      <c r="A17" s="91" t="s">
        <v>26</v>
      </c>
      <c r="B17" s="33">
        <f>SUM(Daily!B19,Daily!B205,Daily!B422,Daily!B639,Daily!B856)</f>
        <v>7833</v>
      </c>
      <c r="C17" s="33">
        <f>SUM(Daily!C19,Daily!C205,Daily!C422,Daily!C639,Daily!C856)</f>
        <v>6635</v>
      </c>
      <c r="D17" s="33">
        <f>SUM(Daily!D19,Daily!D205,Daily!D422,Daily!D639,Daily!D856)</f>
        <v>4073</v>
      </c>
      <c r="E17" s="33">
        <f>SUM(Daily!E19,Daily!E205,Daily!E422,Daily!E639,Daily!E856)</f>
        <v>3383</v>
      </c>
      <c r="F17" s="33">
        <f>SUM(Daily!F19,Daily!F205,Daily!F422,Daily!F639,Daily!F856)</f>
        <v>4654</v>
      </c>
      <c r="G17" s="33">
        <f>SUM(Daily!G19,Daily!G205,Daily!G422,Daily!G639,Daily!G856)</f>
        <v>3646</v>
      </c>
      <c r="H17" s="33">
        <f>SUM(Daily!H19,Daily!H205,Daily!H422,Daily!H639,Daily!H856)</f>
        <v>10033</v>
      </c>
      <c r="I17" s="33">
        <f>SUM(Daily!I19,Daily!I205,Daily!I422,Daily!I639,Daily!I856)</f>
        <v>9319</v>
      </c>
      <c r="J17" s="33">
        <f>SUM(Daily!J19,Daily!J205,Daily!J422,Daily!J639,Daily!J856)</f>
        <v>1739</v>
      </c>
      <c r="K17" s="33">
        <f>SUM(Daily!K19,Daily!K205,Daily!K422,Daily!K639,Daily!K856)</f>
        <v>1599</v>
      </c>
      <c r="L17" s="33">
        <f>SUM(Daily!L19,Daily!L205,Daily!L422,Daily!L639,Daily!L856)</f>
        <v>4129</v>
      </c>
      <c r="M17" s="33">
        <f>SUM(Daily!M19,Daily!M205,Daily!M422,Daily!M639,Daily!M856)</f>
        <v>6281</v>
      </c>
      <c r="N17" s="33">
        <f>SUM(Daily!N19,Daily!N205,Daily!N422,Daily!N639,Daily!N856)</f>
        <v>8047</v>
      </c>
      <c r="O17" s="33">
        <f>SUM(Daily!O19,Daily!O205,Daily!O422,Daily!O639,Daily!O856)</f>
        <v>9159</v>
      </c>
      <c r="P17" s="33">
        <f>SUM(Daily!P19,Daily!P205,Daily!P422,Daily!P639,Daily!P856)</f>
        <v>5028</v>
      </c>
      <c r="Q17" s="33">
        <f>SUM(Daily!Q19,Daily!Q205,Daily!Q422,Daily!Q639,Daily!Q856)</f>
        <v>4714</v>
      </c>
      <c r="R17" s="33">
        <f>SUM(Daily!R19,Daily!R205,Daily!R422,Daily!R639,Daily!R856)</f>
        <v>7114</v>
      </c>
      <c r="S17" s="33">
        <f>SUM(Daily!S19,Daily!S205,Daily!S422,Daily!S639,Daily!S856)</f>
        <v>6049</v>
      </c>
      <c r="T17" s="33">
        <f>SUM(Daily!T19,Daily!T205,Daily!T422,Daily!T639,Daily!T856)</f>
        <v>1337</v>
      </c>
      <c r="U17" s="33">
        <f>SUM(Daily!U19,Daily!U205,Daily!U422,Daily!U639,Daily!U856)</f>
        <v>1787</v>
      </c>
      <c r="V17" s="33">
        <f>SUM(Daily!V19,Daily!V205,Daily!V422,Daily!V639,Daily!V856)</f>
        <v>4800</v>
      </c>
      <c r="W17" s="33">
        <f>SUM(Daily!W19,Daily!W205,Daily!W422,Daily!W639,Daily!W856)</f>
        <v>8871</v>
      </c>
      <c r="X17" s="33">
        <f>SUM(Daily!X19,Daily!X205,Daily!X422,Daily!X639,Daily!X856)</f>
        <v>4997</v>
      </c>
      <c r="Y17" s="33">
        <f>SUM(Daily!Y19,Daily!Y205,Daily!Y422,Daily!Y639,Daily!Y856)</f>
        <v>2695</v>
      </c>
      <c r="Z17" s="33">
        <f>SUM(Daily!Z19,Daily!Z205,Daily!Z422,Daily!Z639,Daily!Z856)</f>
        <v>12304</v>
      </c>
      <c r="AA17" s="33">
        <f>SUM(Daily!AA19,Daily!AA205,Daily!AA422,Daily!AA639,Daily!AA856)</f>
        <v>13173</v>
      </c>
      <c r="AB17" s="108">
        <f t="shared" si="0"/>
        <v>76088</v>
      </c>
      <c r="AC17" s="19">
        <f t="shared" si="0"/>
        <v>77311</v>
      </c>
    </row>
    <row r="18" spans="1:29" ht="14.4" thickTop="1" thickBot="1" x14ac:dyDescent="0.3">
      <c r="A18" s="90" t="s">
        <v>27</v>
      </c>
      <c r="B18" s="33">
        <f>SUM(Daily!B20,Daily!B206,Daily!B423,Daily!B640,Daily!B857)</f>
        <v>6601</v>
      </c>
      <c r="C18" s="33">
        <f>SUM(Daily!C20,Daily!C206,Daily!C423,Daily!C640,Daily!C857)</f>
        <v>7400</v>
      </c>
      <c r="D18" s="33">
        <f>SUM(Daily!D20,Daily!D206,Daily!D423,Daily!D640,Daily!D857)</f>
        <v>3630</v>
      </c>
      <c r="E18" s="33">
        <f>SUM(Daily!E20,Daily!E206,Daily!E423,Daily!E640,Daily!E857)</f>
        <v>3707</v>
      </c>
      <c r="F18" s="33">
        <f>SUM(Daily!F20,Daily!F206,Daily!F423,Daily!F640,Daily!F857)</f>
        <v>4486</v>
      </c>
      <c r="G18" s="33">
        <f>SUM(Daily!G20,Daily!G206,Daily!G423,Daily!G640,Daily!G857)</f>
        <v>4279</v>
      </c>
      <c r="H18" s="33">
        <f>SUM(Daily!H20,Daily!H206,Daily!H423,Daily!H640,Daily!H857)</f>
        <v>9354</v>
      </c>
      <c r="I18" s="33">
        <f>SUM(Daily!I20,Daily!I206,Daily!I423,Daily!I640,Daily!I857)</f>
        <v>10261</v>
      </c>
      <c r="J18" s="33">
        <f>SUM(Daily!J20,Daily!J206,Daily!J423,Daily!J640,Daily!J857)</f>
        <v>1944</v>
      </c>
      <c r="K18" s="33">
        <f>SUM(Daily!K20,Daily!K206,Daily!K423,Daily!K640,Daily!K857)</f>
        <v>1493</v>
      </c>
      <c r="L18" s="33">
        <f>SUM(Daily!L20,Daily!L206,Daily!L423,Daily!L640,Daily!L857)</f>
        <v>5387</v>
      </c>
      <c r="M18" s="33">
        <f>SUM(Daily!M20,Daily!M206,Daily!M423,Daily!M640,Daily!M857)</f>
        <v>4963</v>
      </c>
      <c r="N18" s="33">
        <f>SUM(Daily!N20,Daily!N206,Daily!N423,Daily!N640,Daily!N857)</f>
        <v>8764</v>
      </c>
      <c r="O18" s="33">
        <f>SUM(Daily!O20,Daily!O206,Daily!O423,Daily!O640,Daily!O857)</f>
        <v>8149</v>
      </c>
      <c r="P18" s="33">
        <f>SUM(Daily!P20,Daily!P206,Daily!P423,Daily!P640,Daily!P857)</f>
        <v>5536</v>
      </c>
      <c r="Q18" s="33">
        <f>SUM(Daily!Q20,Daily!Q206,Daily!Q423,Daily!Q640,Daily!Q857)</f>
        <v>4492</v>
      </c>
      <c r="R18" s="33">
        <f>SUM(Daily!R20,Daily!R206,Daily!R423,Daily!R640,Daily!R857)</f>
        <v>6235</v>
      </c>
      <c r="S18" s="33">
        <f>SUM(Daily!S20,Daily!S206,Daily!S423,Daily!S640,Daily!S857)</f>
        <v>6605</v>
      </c>
      <c r="T18" s="33">
        <f>SUM(Daily!T20,Daily!T206,Daily!T423,Daily!T640,Daily!T857)</f>
        <v>1845</v>
      </c>
      <c r="U18" s="33">
        <f>SUM(Daily!U20,Daily!U206,Daily!U423,Daily!U640,Daily!U857)</f>
        <v>1517</v>
      </c>
      <c r="V18" s="33">
        <f>SUM(Daily!V20,Daily!V206,Daily!V423,Daily!V640,Daily!V857)</f>
        <v>6118</v>
      </c>
      <c r="W18" s="33">
        <f>SUM(Daily!W20,Daily!W206,Daily!W423,Daily!W640,Daily!W857)</f>
        <v>7134</v>
      </c>
      <c r="X18" s="33">
        <f>SUM(Daily!X20,Daily!X206,Daily!X423,Daily!X640,Daily!X857)</f>
        <v>5001</v>
      </c>
      <c r="Y18" s="33">
        <f>SUM(Daily!Y20,Daily!Y206,Daily!Y423,Daily!Y640,Daily!Y857)</f>
        <v>2441</v>
      </c>
      <c r="Z18" s="33">
        <f>SUM(Daily!Z20,Daily!Z206,Daily!Z423,Daily!Z640,Daily!Z857)</f>
        <v>12347</v>
      </c>
      <c r="AA18" s="33">
        <f>SUM(Daily!AA20,Daily!AA206,Daily!AA423,Daily!AA640,Daily!AA857)</f>
        <v>13131</v>
      </c>
      <c r="AB18" s="108">
        <f t="shared" si="0"/>
        <v>77248</v>
      </c>
      <c r="AC18" s="19">
        <f t="shared" si="0"/>
        <v>75572</v>
      </c>
    </row>
    <row r="19" spans="1:29" ht="14.4" thickTop="1" thickBot="1" x14ac:dyDescent="0.3">
      <c r="A19" s="91" t="s">
        <v>28</v>
      </c>
      <c r="B19" s="33">
        <f>SUM(Daily!B21,Daily!B207,Daily!B424,Daily!B641,Daily!B858)</f>
        <v>6805</v>
      </c>
      <c r="C19" s="33">
        <f>SUM(Daily!C21,Daily!C207,Daily!C424,Daily!C641,Daily!C858)</f>
        <v>10042</v>
      </c>
      <c r="D19" s="33">
        <f>SUM(Daily!D21,Daily!D207,Daily!D424,Daily!D641,Daily!D858)</f>
        <v>4423</v>
      </c>
      <c r="E19" s="33">
        <f>SUM(Daily!E21,Daily!E207,Daily!E424,Daily!E641,Daily!E858)</f>
        <v>4861</v>
      </c>
      <c r="F19" s="33">
        <f>SUM(Daily!F21,Daily!F207,Daily!F424,Daily!F641,Daily!F858)</f>
        <v>4546</v>
      </c>
      <c r="G19" s="33">
        <f>SUM(Daily!G21,Daily!G207,Daily!G424,Daily!G641,Daily!G858)</f>
        <v>5779</v>
      </c>
      <c r="H19" s="33">
        <f>SUM(Daily!H21,Daily!H207,Daily!H424,Daily!H641,Daily!H858)</f>
        <v>9474</v>
      </c>
      <c r="I19" s="33">
        <f>SUM(Daily!I21,Daily!I207,Daily!I424,Daily!I641,Daily!I858)</f>
        <v>13659</v>
      </c>
      <c r="J19" s="33">
        <f>SUM(Daily!J21,Daily!J207,Daily!J424,Daily!J641,Daily!J858)</f>
        <v>2419</v>
      </c>
      <c r="K19" s="33">
        <f>SUM(Daily!K21,Daily!K207,Daily!K424,Daily!K641,Daily!K858)</f>
        <v>1288</v>
      </c>
      <c r="L19" s="33">
        <f>SUM(Daily!L21,Daily!L207,Daily!L424,Daily!L641,Daily!L858)</f>
        <v>8918</v>
      </c>
      <c r="M19" s="33">
        <f>SUM(Daily!M21,Daily!M207,Daily!M424,Daily!M641,Daily!M858)</f>
        <v>4483</v>
      </c>
      <c r="N19" s="33">
        <f>SUM(Daily!N21,Daily!N207,Daily!N424,Daily!N641,Daily!N858)</f>
        <v>11754</v>
      </c>
      <c r="O19" s="33">
        <f>SUM(Daily!O21,Daily!O207,Daily!O424,Daily!O641,Daily!O858)</f>
        <v>8178</v>
      </c>
      <c r="P19" s="33">
        <f>SUM(Daily!P21,Daily!P207,Daily!P424,Daily!P641,Daily!P858)</f>
        <v>6367</v>
      </c>
      <c r="Q19" s="33">
        <f>SUM(Daily!Q21,Daily!Q207,Daily!Q424,Daily!Q641,Daily!Q858)</f>
        <v>4741</v>
      </c>
      <c r="R19" s="33">
        <f>SUM(Daily!R21,Daily!R207,Daily!R424,Daily!R641,Daily!R858)</f>
        <v>6729</v>
      </c>
      <c r="S19" s="33">
        <f>SUM(Daily!S21,Daily!S207,Daily!S424,Daily!S641,Daily!S858)</f>
        <v>8138</v>
      </c>
      <c r="T19" s="33">
        <f>SUM(Daily!T21,Daily!T207,Daily!T424,Daily!T641,Daily!T858)</f>
        <v>2697</v>
      </c>
      <c r="U19" s="33">
        <f>SUM(Daily!U21,Daily!U207,Daily!U424,Daily!U641,Daily!U858)</f>
        <v>1187</v>
      </c>
      <c r="V19" s="33">
        <f>SUM(Daily!V21,Daily!V207,Daily!V424,Daily!V641,Daily!V858)</f>
        <v>9092</v>
      </c>
      <c r="W19" s="33">
        <f>SUM(Daily!W21,Daily!W207,Daily!W424,Daily!W641,Daily!W858)</f>
        <v>6590</v>
      </c>
      <c r="X19" s="33">
        <f>SUM(Daily!X21,Daily!X207,Daily!X424,Daily!X641,Daily!X858)</f>
        <v>6387</v>
      </c>
      <c r="Y19" s="33">
        <f>SUM(Daily!Y21,Daily!Y207,Daily!Y424,Daily!Y641,Daily!Y858)</f>
        <v>2384</v>
      </c>
      <c r="Z19" s="33">
        <f>SUM(Daily!Z21,Daily!Z207,Daily!Z424,Daily!Z641,Daily!Z858)</f>
        <v>12660</v>
      </c>
      <c r="AA19" s="33">
        <f>SUM(Daily!AA21,Daily!AA207,Daily!AA424,Daily!AA641,Daily!AA858)</f>
        <v>15375</v>
      </c>
      <c r="AB19" s="108">
        <f t="shared" si="0"/>
        <v>92271</v>
      </c>
      <c r="AC19" s="19">
        <f t="shared" si="0"/>
        <v>86705</v>
      </c>
    </row>
    <row r="20" spans="1:29" ht="14.4" thickTop="1" thickBot="1" x14ac:dyDescent="0.3">
      <c r="A20" s="90" t="s">
        <v>29</v>
      </c>
      <c r="B20" s="33">
        <f>SUM(Daily!B22,Daily!B208,Daily!B425,Daily!B642,Daily!B859)</f>
        <v>8246</v>
      </c>
      <c r="C20" s="33">
        <f>SUM(Daily!C22,Daily!C208,Daily!C425,Daily!C642,Daily!C859)</f>
        <v>13865</v>
      </c>
      <c r="D20" s="33">
        <f>SUM(Daily!D22,Daily!D208,Daily!D425,Daily!D642,Daily!D859)</f>
        <v>6578</v>
      </c>
      <c r="E20" s="33">
        <f>SUM(Daily!E22,Daily!E208,Daily!E425,Daily!E642,Daily!E859)</f>
        <v>5736</v>
      </c>
      <c r="F20" s="33">
        <f>SUM(Daily!F22,Daily!F208,Daily!F425,Daily!F642,Daily!F859)</f>
        <v>6088</v>
      </c>
      <c r="G20" s="33">
        <f>SUM(Daily!G22,Daily!G208,Daily!G425,Daily!G642,Daily!G859)</f>
        <v>8498</v>
      </c>
      <c r="H20" s="33">
        <f>SUM(Daily!H22,Daily!H208,Daily!H425,Daily!H642,Daily!H859)</f>
        <v>11066</v>
      </c>
      <c r="I20" s="33">
        <f>SUM(Daily!I22,Daily!I208,Daily!I425,Daily!I642,Daily!I859)</f>
        <v>17169</v>
      </c>
      <c r="J20" s="33">
        <f>SUM(Daily!J22,Daily!J208,Daily!J425,Daily!J642,Daily!J859)</f>
        <v>3817</v>
      </c>
      <c r="K20" s="33">
        <f>SUM(Daily!K22,Daily!K208,Daily!K425,Daily!K642,Daily!K859)</f>
        <v>1486</v>
      </c>
      <c r="L20" s="33">
        <f>SUM(Daily!L22,Daily!L208,Daily!L425,Daily!L642,Daily!L859)</f>
        <v>11808</v>
      </c>
      <c r="M20" s="33">
        <f>SUM(Daily!M22,Daily!M208,Daily!M425,Daily!M642,Daily!M859)</f>
        <v>4405</v>
      </c>
      <c r="N20" s="33">
        <f>SUM(Daily!N22,Daily!N208,Daily!N425,Daily!N642,Daily!N859)</f>
        <v>15906</v>
      </c>
      <c r="O20" s="33">
        <f>SUM(Daily!O22,Daily!O208,Daily!O425,Daily!O642,Daily!O859)</f>
        <v>10392</v>
      </c>
      <c r="P20" s="33">
        <f>SUM(Daily!P22,Daily!P208,Daily!P425,Daily!P642,Daily!P859)</f>
        <v>8200</v>
      </c>
      <c r="Q20" s="33">
        <f>SUM(Daily!Q22,Daily!Q208,Daily!Q425,Daily!Q642,Daily!Q859)</f>
        <v>6544</v>
      </c>
      <c r="R20" s="33">
        <f>SUM(Daily!R22,Daily!R208,Daily!R425,Daily!R642,Daily!R859)</f>
        <v>8894</v>
      </c>
      <c r="S20" s="33">
        <f>SUM(Daily!S22,Daily!S208,Daily!S425,Daily!S642,Daily!S859)</f>
        <v>11284</v>
      </c>
      <c r="T20" s="33">
        <f>SUM(Daily!T22,Daily!T208,Daily!T425,Daily!T642,Daily!T859)</f>
        <v>5739</v>
      </c>
      <c r="U20" s="33">
        <f>SUM(Daily!U22,Daily!U208,Daily!U425,Daily!U642,Daily!U859)</f>
        <v>1270</v>
      </c>
      <c r="V20" s="33">
        <f>SUM(Daily!V22,Daily!V208,Daily!V425,Daily!V642,Daily!V859)</f>
        <v>13425</v>
      </c>
      <c r="W20" s="33">
        <f>SUM(Daily!W22,Daily!W208,Daily!W425,Daily!W642,Daily!W859)</f>
        <v>8453</v>
      </c>
      <c r="X20" s="33">
        <f>SUM(Daily!X22,Daily!X208,Daily!X425,Daily!X642,Daily!X859)</f>
        <v>9044</v>
      </c>
      <c r="Y20" s="33">
        <f>SUM(Daily!Y22,Daily!Y208,Daily!Y425,Daily!Y642,Daily!Y859)</f>
        <v>3168</v>
      </c>
      <c r="Z20" s="33">
        <f>SUM(Daily!Z22,Daily!Z208,Daily!Z425,Daily!Z642,Daily!Z859)</f>
        <v>15769</v>
      </c>
      <c r="AA20" s="33">
        <f>SUM(Daily!AA22,Daily!AA208,Daily!AA425,Daily!AA642,Daily!AA859)</f>
        <v>19150</v>
      </c>
      <c r="AB20" s="108">
        <f t="shared" si="0"/>
        <v>124580</v>
      </c>
      <c r="AC20" s="19">
        <f t="shared" si="0"/>
        <v>111420</v>
      </c>
    </row>
    <row r="21" spans="1:29" ht="14.4" thickTop="1" thickBot="1" x14ac:dyDescent="0.3">
      <c r="A21" s="91" t="s">
        <v>30</v>
      </c>
      <c r="B21" s="33">
        <f>SUM(Daily!B23,Daily!B209,Daily!B426,Daily!B643,Daily!B860)</f>
        <v>9517</v>
      </c>
      <c r="C21" s="33">
        <f>SUM(Daily!C23,Daily!C209,Daily!C426,Daily!C643,Daily!C860)</f>
        <v>20179</v>
      </c>
      <c r="D21" s="33">
        <f>SUM(Daily!D23,Daily!D209,Daily!D426,Daily!D643,Daily!D860)</f>
        <v>8177</v>
      </c>
      <c r="E21" s="33">
        <f>SUM(Daily!E23,Daily!E209,Daily!E426,Daily!E643,Daily!E860)</f>
        <v>8002</v>
      </c>
      <c r="F21" s="33">
        <f>SUM(Daily!F23,Daily!F209,Daily!F426,Daily!F643,Daily!F860)</f>
        <v>6691</v>
      </c>
      <c r="G21" s="33">
        <f>SUM(Daily!G23,Daily!G209,Daily!G426,Daily!G643,Daily!G860)</f>
        <v>12210</v>
      </c>
      <c r="H21" s="33">
        <f>SUM(Daily!H23,Daily!H209,Daily!H426,Daily!H643,Daily!H860)</f>
        <v>12576</v>
      </c>
      <c r="I21" s="33">
        <f>SUM(Daily!I23,Daily!I209,Daily!I426,Daily!I643,Daily!I860)</f>
        <v>23323</v>
      </c>
      <c r="J21" s="33">
        <f>SUM(Daily!J23,Daily!J209,Daily!J426,Daily!J643,Daily!J860)</f>
        <v>5644</v>
      </c>
      <c r="K21" s="33">
        <f>SUM(Daily!K23,Daily!K209,Daily!K426,Daily!K643,Daily!K860)</f>
        <v>1568</v>
      </c>
      <c r="L21" s="33">
        <f>SUM(Daily!L23,Daily!L209,Daily!L426,Daily!L643,Daily!L860)</f>
        <v>16376</v>
      </c>
      <c r="M21" s="33">
        <f>SUM(Daily!M23,Daily!M209,Daily!M426,Daily!M643,Daily!M860)</f>
        <v>4951</v>
      </c>
      <c r="N21" s="33">
        <f>SUM(Daily!N23,Daily!N209,Daily!N426,Daily!N643,Daily!N860)</f>
        <v>20614</v>
      </c>
      <c r="O21" s="33">
        <f>SUM(Daily!O23,Daily!O209,Daily!O426,Daily!O643,Daily!O860)</f>
        <v>12661</v>
      </c>
      <c r="P21" s="33">
        <f>SUM(Daily!P23,Daily!P209,Daily!P426,Daily!P643,Daily!P860)</f>
        <v>11339</v>
      </c>
      <c r="Q21" s="33">
        <f>SUM(Daily!Q23,Daily!Q209,Daily!Q426,Daily!Q643,Daily!Q860)</f>
        <v>8745</v>
      </c>
      <c r="R21" s="33">
        <f>SUM(Daily!R23,Daily!R209,Daily!R426,Daily!R643,Daily!R860)</f>
        <v>10411</v>
      </c>
      <c r="S21" s="33">
        <f>SUM(Daily!S23,Daily!S209,Daily!S426,Daily!S643,Daily!S860)</f>
        <v>14056</v>
      </c>
      <c r="T21" s="33">
        <f>SUM(Daily!T23,Daily!T209,Daily!T426,Daily!T643,Daily!T860)</f>
        <v>7591</v>
      </c>
      <c r="U21" s="33">
        <f>SUM(Daily!U23,Daily!U209,Daily!U426,Daily!U643,Daily!U860)</f>
        <v>1584</v>
      </c>
      <c r="V21" s="33">
        <f>SUM(Daily!V23,Daily!V209,Daily!V426,Daily!V643,Daily!V860)</f>
        <v>17592</v>
      </c>
      <c r="W21" s="33">
        <f>SUM(Daily!W23,Daily!W209,Daily!W426,Daily!W643,Daily!W860)</f>
        <v>10222</v>
      </c>
      <c r="X21" s="33">
        <f>SUM(Daily!X23,Daily!X209,Daily!X426,Daily!X643,Daily!X860)</f>
        <v>11947</v>
      </c>
      <c r="Y21" s="33">
        <f>SUM(Daily!Y23,Daily!Y209,Daily!Y426,Daily!Y643,Daily!Y860)</f>
        <v>4237</v>
      </c>
      <c r="Z21" s="33">
        <f>SUM(Daily!Z23,Daily!Z209,Daily!Z426,Daily!Z643,Daily!Z860)</f>
        <v>17149</v>
      </c>
      <c r="AA21" s="33">
        <f>SUM(Daily!AA23,Daily!AA209,Daily!AA426,Daily!AA643,Daily!AA860)</f>
        <v>24556</v>
      </c>
      <c r="AB21" s="108">
        <f t="shared" si="0"/>
        <v>155624</v>
      </c>
      <c r="AC21" s="19">
        <f t="shared" si="0"/>
        <v>146294</v>
      </c>
    </row>
    <row r="22" spans="1:29" ht="14.4" thickTop="1" thickBot="1" x14ac:dyDescent="0.3">
      <c r="A22" s="90" t="s">
        <v>31</v>
      </c>
      <c r="B22" s="33">
        <f>SUM(Daily!B24,Daily!B210,Daily!B427,Daily!B644,Daily!B861)</f>
        <v>9848</v>
      </c>
      <c r="C22" s="33">
        <f>SUM(Daily!C24,Daily!C210,Daily!C427,Daily!C644,Daily!C861)</f>
        <v>21475</v>
      </c>
      <c r="D22" s="33">
        <f>SUM(Daily!D24,Daily!D210,Daily!D427,Daily!D644,Daily!D861)</f>
        <v>6367</v>
      </c>
      <c r="E22" s="33">
        <f>SUM(Daily!E24,Daily!E210,Daily!E427,Daily!E644,Daily!E861)</f>
        <v>7909</v>
      </c>
      <c r="F22" s="33">
        <f>SUM(Daily!F24,Daily!F210,Daily!F427,Daily!F644,Daily!F861)</f>
        <v>5716</v>
      </c>
      <c r="G22" s="33">
        <f>SUM(Daily!G24,Daily!G210,Daily!G427,Daily!G644,Daily!G861)</f>
        <v>12388</v>
      </c>
      <c r="H22" s="33">
        <f>SUM(Daily!H24,Daily!H210,Daily!H427,Daily!H644,Daily!H861)</f>
        <v>12959</v>
      </c>
      <c r="I22" s="33">
        <f>SUM(Daily!I24,Daily!I210,Daily!I427,Daily!I644,Daily!I861)</f>
        <v>25105</v>
      </c>
      <c r="J22" s="33">
        <f>SUM(Daily!J24,Daily!J210,Daily!J427,Daily!J644,Daily!J861)</f>
        <v>4252</v>
      </c>
      <c r="K22" s="33">
        <f>SUM(Daily!K24,Daily!K210,Daily!K427,Daily!K644,Daily!K861)</f>
        <v>1507</v>
      </c>
      <c r="L22" s="33">
        <f>SUM(Daily!L24,Daily!L210,Daily!L427,Daily!L644,Daily!L861)</f>
        <v>17157</v>
      </c>
      <c r="M22" s="33">
        <f>SUM(Daily!M24,Daily!M210,Daily!M427,Daily!M644,Daily!M861)</f>
        <v>4781</v>
      </c>
      <c r="N22" s="33">
        <f>SUM(Daily!N24,Daily!N210,Daily!N427,Daily!N644,Daily!N861)</f>
        <v>21487</v>
      </c>
      <c r="O22" s="33">
        <f>SUM(Daily!O24,Daily!O210,Daily!O427,Daily!O644,Daily!O861)</f>
        <v>13055</v>
      </c>
      <c r="P22" s="33">
        <f>SUM(Daily!P24,Daily!P210,Daily!P427,Daily!P644,Daily!P861)</f>
        <v>11044</v>
      </c>
      <c r="Q22" s="33">
        <f>SUM(Daily!Q24,Daily!Q210,Daily!Q427,Daily!Q644,Daily!Q861)</f>
        <v>11227</v>
      </c>
      <c r="R22" s="33">
        <f>SUM(Daily!R24,Daily!R210,Daily!R427,Daily!R644,Daily!R861)</f>
        <v>10811</v>
      </c>
      <c r="S22" s="33">
        <f>SUM(Daily!S24,Daily!S210,Daily!S427,Daily!S644,Daily!S861)</f>
        <v>16347</v>
      </c>
      <c r="T22" s="33">
        <f>SUM(Daily!T24,Daily!T210,Daily!T427,Daily!T644,Daily!T861)</f>
        <v>7285</v>
      </c>
      <c r="U22" s="33">
        <f>SUM(Daily!U24,Daily!U210,Daily!U427,Daily!U644,Daily!U861)</f>
        <v>1534</v>
      </c>
      <c r="V22" s="33">
        <f>SUM(Daily!V24,Daily!V210,Daily!V427,Daily!V644,Daily!V861)</f>
        <v>19101</v>
      </c>
      <c r="W22" s="33">
        <f>SUM(Daily!W24,Daily!W210,Daily!W427,Daily!W644,Daily!W861)</f>
        <v>10778</v>
      </c>
      <c r="X22" s="33">
        <f>SUM(Daily!X24,Daily!X210,Daily!X427,Daily!X644,Daily!X861)</f>
        <v>12246</v>
      </c>
      <c r="Y22" s="33">
        <f>SUM(Daily!Y24,Daily!Y210,Daily!Y427,Daily!Y644,Daily!Y861)</f>
        <v>4702</v>
      </c>
      <c r="Z22" s="33">
        <f>SUM(Daily!Z24,Daily!Z210,Daily!Z427,Daily!Z644,Daily!Z861)</f>
        <v>17048</v>
      </c>
      <c r="AA22" s="33">
        <f>SUM(Daily!AA24,Daily!AA210,Daily!AA427,Daily!AA644,Daily!AA861)</f>
        <v>26390</v>
      </c>
      <c r="AB22" s="108">
        <f t="shared" si="0"/>
        <v>155321</v>
      </c>
      <c r="AC22" s="19">
        <f t="shared" si="0"/>
        <v>157198</v>
      </c>
    </row>
    <row r="23" spans="1:29" ht="14.4" thickTop="1" thickBot="1" x14ac:dyDescent="0.3">
      <c r="A23" s="91" t="s">
        <v>32</v>
      </c>
      <c r="B23" s="33">
        <f>SUM(Daily!B25,Daily!B211,Daily!B428,Daily!B645,Daily!B862)</f>
        <v>11217</v>
      </c>
      <c r="C23" s="33">
        <f>SUM(Daily!C25,Daily!C211,Daily!C428,Daily!C645,Daily!C862)</f>
        <v>18017</v>
      </c>
      <c r="D23" s="33">
        <f>SUM(Daily!D25,Daily!D211,Daily!D428,Daily!D645,Daily!D862)</f>
        <v>5241</v>
      </c>
      <c r="E23" s="33">
        <f>SUM(Daily!E25,Daily!E211,Daily!E428,Daily!E645,Daily!E862)</f>
        <v>8074</v>
      </c>
      <c r="F23" s="33">
        <f>SUM(Daily!F25,Daily!F211,Daily!F428,Daily!F645,Daily!F862)</f>
        <v>4554</v>
      </c>
      <c r="G23" s="33">
        <f>SUM(Daily!G25,Daily!G211,Daily!G428,Daily!G645,Daily!G862)</f>
        <v>11174</v>
      </c>
      <c r="H23" s="33">
        <f>SUM(Daily!H25,Daily!H211,Daily!H428,Daily!H645,Daily!H862)</f>
        <v>11904</v>
      </c>
      <c r="I23" s="33">
        <f>SUM(Daily!I25,Daily!I211,Daily!I428,Daily!I645,Daily!I862)</f>
        <v>22644</v>
      </c>
      <c r="J23" s="33">
        <f>SUM(Daily!J25,Daily!J211,Daily!J428,Daily!J645,Daily!J862)</f>
        <v>2834</v>
      </c>
      <c r="K23" s="33">
        <f>SUM(Daily!K25,Daily!K211,Daily!K428,Daily!K645,Daily!K862)</f>
        <v>1203</v>
      </c>
      <c r="L23" s="33">
        <f>SUM(Daily!L25,Daily!L211,Daily!L428,Daily!L645,Daily!L862)</f>
        <v>13121</v>
      </c>
      <c r="M23" s="33">
        <f>SUM(Daily!M25,Daily!M211,Daily!M428,Daily!M645,Daily!M862)</f>
        <v>5156</v>
      </c>
      <c r="N23" s="33">
        <f>SUM(Daily!N25,Daily!N211,Daily!N428,Daily!N645,Daily!N862)</f>
        <v>17117</v>
      </c>
      <c r="O23" s="33">
        <f>SUM(Daily!O25,Daily!O211,Daily!O428,Daily!O645,Daily!O862)</f>
        <v>12218</v>
      </c>
      <c r="P23" s="33">
        <f>SUM(Daily!P25,Daily!P211,Daily!P428,Daily!P645,Daily!P862)</f>
        <v>7609</v>
      </c>
      <c r="Q23" s="33">
        <f>SUM(Daily!Q25,Daily!Q211,Daily!Q428,Daily!Q645,Daily!Q862)</f>
        <v>9776</v>
      </c>
      <c r="R23" s="33">
        <f>SUM(Daily!R25,Daily!R211,Daily!R428,Daily!R645,Daily!R862)</f>
        <v>9154</v>
      </c>
      <c r="S23" s="33">
        <f>SUM(Daily!S25,Daily!S211,Daily!S428,Daily!S645,Daily!S862)</f>
        <v>12897</v>
      </c>
      <c r="T23" s="33">
        <f>SUM(Daily!T25,Daily!T211,Daily!T428,Daily!T645,Daily!T862)</f>
        <v>4724</v>
      </c>
      <c r="U23" s="33">
        <f>SUM(Daily!U25,Daily!U211,Daily!U428,Daily!U645,Daily!U862)</f>
        <v>1360</v>
      </c>
      <c r="V23" s="33">
        <f>SUM(Daily!V25,Daily!V211,Daily!V428,Daily!V645,Daily!V862)</f>
        <v>17109</v>
      </c>
      <c r="W23" s="33">
        <f>SUM(Daily!W25,Daily!W211,Daily!W428,Daily!W645,Daily!W862)</f>
        <v>9649</v>
      </c>
      <c r="X23" s="33">
        <f>SUM(Daily!X25,Daily!X211,Daily!X428,Daily!X645,Daily!X862)</f>
        <v>8569</v>
      </c>
      <c r="Y23" s="33">
        <f>SUM(Daily!Y25,Daily!Y211,Daily!Y428,Daily!Y645,Daily!Y862)</f>
        <v>3843</v>
      </c>
      <c r="Z23" s="33">
        <f>SUM(Daily!Z25,Daily!Z211,Daily!Z428,Daily!Z645,Daily!Z862)</f>
        <v>15614</v>
      </c>
      <c r="AA23" s="33">
        <f>SUM(Daily!AA25,Daily!AA211,Daily!AA428,Daily!AA645,Daily!AA862)</f>
        <v>22010</v>
      </c>
      <c r="AB23" s="108">
        <f t="shared" si="0"/>
        <v>128767</v>
      </c>
      <c r="AC23" s="19">
        <f t="shared" si="0"/>
        <v>138021</v>
      </c>
    </row>
    <row r="24" spans="1:29" ht="14.4" thickTop="1" thickBot="1" x14ac:dyDescent="0.3">
      <c r="A24" s="90" t="s">
        <v>33</v>
      </c>
      <c r="B24" s="33">
        <f>SUM(Daily!B26,Daily!B212,Daily!B429,Daily!B646,Daily!B863)</f>
        <v>11861</v>
      </c>
      <c r="C24" s="33">
        <f>SUM(Daily!C26,Daily!C212,Daily!C429,Daily!C646,Daily!C863)</f>
        <v>13233</v>
      </c>
      <c r="D24" s="33">
        <f>SUM(Daily!D26,Daily!D212,Daily!D429,Daily!D646,Daily!D863)</f>
        <v>4536</v>
      </c>
      <c r="E24" s="33">
        <f>SUM(Daily!E26,Daily!E212,Daily!E429,Daily!E646,Daily!E863)</f>
        <v>6727</v>
      </c>
      <c r="F24" s="33">
        <f>SUM(Daily!F26,Daily!F212,Daily!F429,Daily!F646,Daily!F863)</f>
        <v>4574</v>
      </c>
      <c r="G24" s="33">
        <f>SUM(Daily!G26,Daily!G212,Daily!G429,Daily!G646,Daily!G863)</f>
        <v>8373</v>
      </c>
      <c r="H24" s="33">
        <f>SUM(Daily!H26,Daily!H212,Daily!H429,Daily!H646,Daily!H863)</f>
        <v>11875</v>
      </c>
      <c r="I24" s="33">
        <f>SUM(Daily!I26,Daily!I212,Daily!I429,Daily!I646,Daily!I863)</f>
        <v>17124</v>
      </c>
      <c r="J24" s="33">
        <f>SUM(Daily!J26,Daily!J212,Daily!J429,Daily!J646,Daily!J863)</f>
        <v>2381</v>
      </c>
      <c r="K24" s="33">
        <f>SUM(Daily!K26,Daily!K212,Daily!K429,Daily!K646,Daily!K863)</f>
        <v>827</v>
      </c>
      <c r="L24" s="33">
        <f>SUM(Daily!L26,Daily!L212,Daily!L429,Daily!L646,Daily!L863)</f>
        <v>9184</v>
      </c>
      <c r="M24" s="33">
        <f>SUM(Daily!M26,Daily!M212,Daily!M429,Daily!M646,Daily!M863)</f>
        <v>6564</v>
      </c>
      <c r="N24" s="33">
        <f>SUM(Daily!N26,Daily!N212,Daily!N429,Daily!N646,Daily!N863)</f>
        <v>12801</v>
      </c>
      <c r="O24" s="33">
        <f>SUM(Daily!O26,Daily!O212,Daily!O429,Daily!O646,Daily!O863)</f>
        <v>12405</v>
      </c>
      <c r="P24" s="33">
        <f>SUM(Daily!P26,Daily!P212,Daily!P429,Daily!P646,Daily!P863)</f>
        <v>5833</v>
      </c>
      <c r="Q24" s="33">
        <f>SUM(Daily!Q26,Daily!Q212,Daily!Q429,Daily!Q646,Daily!Q863)</f>
        <v>8480</v>
      </c>
      <c r="R24" s="33">
        <f>SUM(Daily!R26,Daily!R212,Daily!R429,Daily!R646,Daily!R863)</f>
        <v>7369</v>
      </c>
      <c r="S24" s="33">
        <f>SUM(Daily!S26,Daily!S212,Daily!S429,Daily!S646,Daily!S863)</f>
        <v>10492</v>
      </c>
      <c r="T24" s="33">
        <f>SUM(Daily!T26,Daily!T212,Daily!T429,Daily!T646,Daily!T863)</f>
        <v>2770</v>
      </c>
      <c r="U24" s="33">
        <f>SUM(Daily!U26,Daily!U212,Daily!U429,Daily!U646,Daily!U863)</f>
        <v>1695</v>
      </c>
      <c r="V24" s="33">
        <f>SUM(Daily!V26,Daily!V212,Daily!V429,Daily!V646,Daily!V863)</f>
        <v>14046</v>
      </c>
      <c r="W24" s="33">
        <f>SUM(Daily!W26,Daily!W212,Daily!W429,Daily!W646,Daily!W863)</f>
        <v>9648</v>
      </c>
      <c r="X24" s="33">
        <f>SUM(Daily!X26,Daily!X212,Daily!X429,Daily!X646,Daily!X863)</f>
        <v>5588</v>
      </c>
      <c r="Y24" s="33">
        <f>SUM(Daily!Y26,Daily!Y212,Daily!Y429,Daily!Y646,Daily!Y863)</f>
        <v>4035</v>
      </c>
      <c r="Z24" s="33">
        <f>SUM(Daily!Z26,Daily!Z212,Daily!Z429,Daily!Z646,Daily!Z863)</f>
        <v>13613</v>
      </c>
      <c r="AA24" s="33">
        <f>SUM(Daily!AA26,Daily!AA212,Daily!AA429,Daily!AA646,Daily!AA863)</f>
        <v>16348</v>
      </c>
      <c r="AB24" s="108">
        <f t="shared" si="0"/>
        <v>106431</v>
      </c>
      <c r="AC24" s="19">
        <f t="shared" si="0"/>
        <v>115951</v>
      </c>
    </row>
    <row r="25" spans="1:29" ht="14.4" thickTop="1" thickBot="1" x14ac:dyDescent="0.3">
      <c r="A25" s="91" t="s">
        <v>34</v>
      </c>
      <c r="B25" s="33">
        <f>SUM(Daily!B27,Daily!B213,Daily!B430,Daily!B647,Daily!B864)</f>
        <v>4461</v>
      </c>
      <c r="C25" s="33">
        <f>SUM(Daily!C27,Daily!C213,Daily!C430,Daily!C647,Daily!C864)</f>
        <v>9006</v>
      </c>
      <c r="D25" s="33">
        <f>SUM(Daily!D27,Daily!D213,Daily!D430,Daily!D647,Daily!D864)</f>
        <v>2136</v>
      </c>
      <c r="E25" s="33">
        <f>SUM(Daily!E27,Daily!E213,Daily!E430,Daily!E647,Daily!E864)</f>
        <v>5282</v>
      </c>
      <c r="F25" s="33">
        <f>SUM(Daily!F27,Daily!F213,Daily!F430,Daily!F647,Daily!F864)</f>
        <v>2043</v>
      </c>
      <c r="G25" s="33">
        <f>SUM(Daily!G27,Daily!G213,Daily!G430,Daily!G647,Daily!G864)</f>
        <v>6770</v>
      </c>
      <c r="H25" s="33">
        <f>SUM(Daily!H27,Daily!H213,Daily!H430,Daily!H647,Daily!H864)</f>
        <v>6594</v>
      </c>
      <c r="I25" s="33">
        <f>SUM(Daily!I27,Daily!I213,Daily!I430,Daily!I647,Daily!I864)</f>
        <v>12038</v>
      </c>
      <c r="J25" s="33">
        <f>SUM(Daily!J27,Daily!J213,Daily!J430,Daily!J647,Daily!J864)</f>
        <v>2019</v>
      </c>
      <c r="K25" s="33">
        <f>SUM(Daily!K27,Daily!K213,Daily!K430,Daily!K647,Daily!K864)</f>
        <v>584</v>
      </c>
      <c r="L25" s="33">
        <f>SUM(Daily!L27,Daily!L213,Daily!L430,Daily!L647,Daily!L864)</f>
        <v>6191</v>
      </c>
      <c r="M25" s="33">
        <f>SUM(Daily!M27,Daily!M213,Daily!M430,Daily!M647,Daily!M864)</f>
        <v>4662</v>
      </c>
      <c r="N25" s="33">
        <f>SUM(Daily!N27,Daily!N213,Daily!N430,Daily!N647,Daily!N864)</f>
        <v>10552</v>
      </c>
      <c r="O25" s="33">
        <f>SUM(Daily!O27,Daily!O213,Daily!O430,Daily!O647,Daily!O864)</f>
        <v>10272</v>
      </c>
      <c r="P25" s="33">
        <f>SUM(Daily!P27,Daily!P213,Daily!P430,Daily!P647,Daily!P864)</f>
        <v>3724</v>
      </c>
      <c r="Q25" s="33">
        <f>SUM(Daily!Q27,Daily!Q213,Daily!Q430,Daily!Q647,Daily!Q864)</f>
        <v>6806</v>
      </c>
      <c r="R25" s="33">
        <f>SUM(Daily!R27,Daily!R213,Daily!R430,Daily!R647,Daily!R864)</f>
        <v>5466</v>
      </c>
      <c r="S25" s="33">
        <f>SUM(Daily!S27,Daily!S213,Daily!S430,Daily!S647,Daily!S864)</f>
        <v>8194</v>
      </c>
      <c r="T25" s="33">
        <f>SUM(Daily!T27,Daily!T213,Daily!T430,Daily!T647,Daily!T864)</f>
        <v>1726</v>
      </c>
      <c r="U25" s="33">
        <f>SUM(Daily!U27,Daily!U213,Daily!U430,Daily!U647,Daily!U864)</f>
        <v>1456</v>
      </c>
      <c r="V25" s="33">
        <f>SUM(Daily!V27,Daily!V213,Daily!V430,Daily!V647,Daily!V864)</f>
        <v>10613</v>
      </c>
      <c r="W25" s="33">
        <f>SUM(Daily!W27,Daily!W213,Daily!W430,Daily!W647,Daily!W864)</f>
        <v>7124</v>
      </c>
      <c r="X25" s="33">
        <f>SUM(Daily!X27,Daily!X213,Daily!X430,Daily!X647,Daily!X864)</f>
        <v>3896</v>
      </c>
      <c r="Y25" s="33">
        <f>SUM(Daily!Y27,Daily!Y213,Daily!Y430,Daily!Y647,Daily!Y864)</f>
        <v>3100</v>
      </c>
      <c r="Z25" s="33">
        <f>SUM(Daily!Z27,Daily!Z213,Daily!Z430,Daily!Z647,Daily!Z864)</f>
        <v>10179</v>
      </c>
      <c r="AA25" s="33">
        <f>SUM(Daily!AA27,Daily!AA213,Daily!AA430,Daily!AA647,Daily!AA864)</f>
        <v>12700</v>
      </c>
      <c r="AB25" s="108">
        <f>B25+D25+F25+H25+J25+L25+N25+P25+R25+T25+V25+X25+Z25</f>
        <v>69600</v>
      </c>
      <c r="AC25" s="19">
        <f t="shared" si="0"/>
        <v>87994</v>
      </c>
    </row>
    <row r="26" spans="1:29" ht="14.4" thickTop="1" thickBot="1" x14ac:dyDescent="0.3">
      <c r="A26" s="90" t="s">
        <v>35</v>
      </c>
      <c r="B26" s="33">
        <f>SUM(Daily!B28,Daily!B214,Daily!B431,Daily!B648,Daily!B865)</f>
        <v>0</v>
      </c>
      <c r="C26" s="33">
        <f>SUM(Daily!C28,Daily!C214,Daily!C431,Daily!C648,Daily!C865)</f>
        <v>4339</v>
      </c>
      <c r="D26" s="33">
        <f>SUM(Daily!D28,Daily!D214,Daily!D431,Daily!D648,Daily!D865)</f>
        <v>39</v>
      </c>
      <c r="E26" s="33">
        <f>SUM(Daily!E28,Daily!E214,Daily!E431,Daily!E648,Daily!E865)</f>
        <v>2885</v>
      </c>
      <c r="F26" s="33">
        <f>SUM(Daily!F28,Daily!F214,Daily!F431,Daily!F648,Daily!F865)</f>
        <v>67</v>
      </c>
      <c r="G26" s="33">
        <f>SUM(Daily!G28,Daily!G214,Daily!G431,Daily!G648,Daily!G865)</f>
        <v>3661</v>
      </c>
      <c r="H26" s="33">
        <f>SUM(Daily!H28,Daily!H214,Daily!H431,Daily!H648,Daily!H865)</f>
        <v>423</v>
      </c>
      <c r="I26" s="33">
        <f>SUM(Daily!I28,Daily!I214,Daily!I431,Daily!I648,Daily!I865)</f>
        <v>4780</v>
      </c>
      <c r="J26" s="33">
        <f>SUM(Daily!J28,Daily!J214,Daily!J431,Daily!J648,Daily!J865)</f>
        <v>339</v>
      </c>
      <c r="K26" s="33">
        <f>SUM(Daily!K28,Daily!K214,Daily!K431,Daily!K648,Daily!K865)</f>
        <v>181</v>
      </c>
      <c r="L26" s="33">
        <f>SUM(Daily!L28,Daily!L214,Daily!L431,Daily!L648,Daily!L865)</f>
        <v>3304</v>
      </c>
      <c r="M26" s="33">
        <f>SUM(Daily!M28,Daily!M214,Daily!M431,Daily!M648,Daily!M865)</f>
        <v>647</v>
      </c>
      <c r="N26" s="33">
        <f>SUM(Daily!N28,Daily!N214,Daily!N431,Daily!N648,Daily!N865)</f>
        <v>2303</v>
      </c>
      <c r="O26" s="33">
        <f>SUM(Daily!O28,Daily!O214,Daily!O431,Daily!O648,Daily!O865)</f>
        <v>1435</v>
      </c>
      <c r="P26" s="33">
        <f>SUM(Daily!P28,Daily!P214,Daily!P431,Daily!P648,Daily!P865)</f>
        <v>857</v>
      </c>
      <c r="Q26" s="33">
        <f>SUM(Daily!Q28,Daily!Q214,Daily!Q431,Daily!Q648,Daily!Q865)</f>
        <v>963</v>
      </c>
      <c r="R26" s="33">
        <f>SUM(Daily!R28,Daily!R214,Daily!R431,Daily!R648,Daily!R865)</f>
        <v>800</v>
      </c>
      <c r="S26" s="33">
        <f>SUM(Daily!S28,Daily!S214,Daily!S431,Daily!S648,Daily!S865)</f>
        <v>752</v>
      </c>
      <c r="T26" s="33">
        <f>SUM(Daily!T28,Daily!T214,Daily!T431,Daily!T648,Daily!T865)</f>
        <v>200</v>
      </c>
      <c r="U26" s="33">
        <f>SUM(Daily!U28,Daily!U214,Daily!U431,Daily!U648,Daily!U865)</f>
        <v>47</v>
      </c>
      <c r="V26" s="33">
        <f>SUM(Daily!V28,Daily!V214,Daily!V431,Daily!V648,Daily!V865)</f>
        <v>1737</v>
      </c>
      <c r="W26" s="33">
        <f>SUM(Daily!W28,Daily!W214,Daily!W431,Daily!W648,Daily!W865)</f>
        <v>217</v>
      </c>
      <c r="X26" s="33">
        <f>SUM(Daily!X28,Daily!X214,Daily!X431,Daily!X648,Daily!X865)</f>
        <v>331</v>
      </c>
      <c r="Y26" s="33">
        <f>SUM(Daily!Y28,Daily!Y214,Daily!Y431,Daily!Y648,Daily!Y865)</f>
        <v>112</v>
      </c>
      <c r="Z26" s="33">
        <f>SUM(Daily!Z28,Daily!Z214,Daily!Z431,Daily!Z648,Daily!Z865)</f>
        <v>324</v>
      </c>
      <c r="AA26" s="33">
        <f>SUM(Daily!AA28,Daily!AA214,Daily!AA431,Daily!AA648,Daily!AA865)</f>
        <v>417</v>
      </c>
      <c r="AB26" s="108">
        <f>B26+D26+F26+H26+J26+L26+N26+P26+R26+T26+V26+X26+Z26</f>
        <v>10724</v>
      </c>
      <c r="AC26" s="19">
        <f t="shared" si="0"/>
        <v>20436</v>
      </c>
    </row>
    <row r="27" spans="1:29" ht="14.4" thickTop="1" thickBot="1" x14ac:dyDescent="0.3">
      <c r="A27" s="91" t="s">
        <v>36</v>
      </c>
      <c r="B27" s="33">
        <f>SUM(Daily!B29,Daily!B215,Daily!B432,Daily!B649,Daily!B866)</f>
        <v>0</v>
      </c>
      <c r="C27" s="33">
        <f>SUM(Daily!C29,Daily!C215,Daily!C432,Daily!C649,Daily!C866)</f>
        <v>0</v>
      </c>
      <c r="D27" s="33">
        <f>SUM(Daily!D29,Daily!D215,Daily!D432,Daily!D649,Daily!D866)</f>
        <v>0</v>
      </c>
      <c r="E27" s="33">
        <f>SUM(Daily!E29,Daily!E215,Daily!E432,Daily!E649,Daily!E866)</f>
        <v>0</v>
      </c>
      <c r="F27" s="33">
        <f>SUM(Daily!F29,Daily!F215,Daily!F432,Daily!F649,Daily!F866)</f>
        <v>0</v>
      </c>
      <c r="G27" s="33">
        <f>SUM(Daily!G29,Daily!G215,Daily!G432,Daily!G649,Daily!G866)</f>
        <v>0</v>
      </c>
      <c r="H27" s="33">
        <f>SUM(Daily!H29,Daily!H215,Daily!H432,Daily!H649,Daily!H866)</f>
        <v>0</v>
      </c>
      <c r="I27" s="33">
        <f>SUM(Daily!I29,Daily!I215,Daily!I432,Daily!I649,Daily!I866)</f>
        <v>0</v>
      </c>
      <c r="J27" s="33">
        <f>SUM(Daily!J29,Daily!J215,Daily!J432,Daily!J649,Daily!J866)</f>
        <v>0</v>
      </c>
      <c r="K27" s="33">
        <f>SUM(Daily!K29,Daily!K215,Daily!K432,Daily!K649,Daily!K866)</f>
        <v>0</v>
      </c>
      <c r="L27" s="33">
        <f>SUM(Daily!L29,Daily!L215,Daily!L432,Daily!L649,Daily!L866)</f>
        <v>0</v>
      </c>
      <c r="M27" s="33">
        <f>SUM(Daily!M29,Daily!M215,Daily!M432,Daily!M649,Daily!M866)</f>
        <v>0</v>
      </c>
      <c r="N27" s="33">
        <f>SUM(Daily!N29,Daily!N215,Daily!N432,Daily!N649,Daily!N866)</f>
        <v>0</v>
      </c>
      <c r="O27" s="33">
        <f>SUM(Daily!O29,Daily!O215,Daily!O432,Daily!O649,Daily!O866)</f>
        <v>0</v>
      </c>
      <c r="P27" s="33">
        <f>SUM(Daily!P29,Daily!P215,Daily!P432,Daily!P649,Daily!P866)</f>
        <v>0</v>
      </c>
      <c r="Q27" s="33">
        <f>SUM(Daily!Q29,Daily!Q215,Daily!Q432,Daily!Q649,Daily!Q866)</f>
        <v>0</v>
      </c>
      <c r="R27" s="33">
        <f>SUM(Daily!R29,Daily!R215,Daily!R432,Daily!R649,Daily!R866)</f>
        <v>0</v>
      </c>
      <c r="S27" s="33">
        <f>SUM(Daily!S29,Daily!S215,Daily!S432,Daily!S649,Daily!S866)</f>
        <v>0</v>
      </c>
      <c r="T27" s="33">
        <f>SUM(Daily!T29,Daily!T215,Daily!T432,Daily!T649,Daily!T866)</f>
        <v>0</v>
      </c>
      <c r="U27" s="33">
        <f>SUM(Daily!U29,Daily!U215,Daily!U432,Daily!U649,Daily!U866)</f>
        <v>0</v>
      </c>
      <c r="V27" s="33">
        <f>SUM(Daily!V29,Daily!V215,Daily!V432,Daily!V649,Daily!V866)</f>
        <v>0</v>
      </c>
      <c r="W27" s="33">
        <f>SUM(Daily!W29,Daily!W215,Daily!W432,Daily!W649,Daily!W866)</f>
        <v>0</v>
      </c>
      <c r="X27" s="33">
        <f>SUM(Daily!X29,Daily!X215,Daily!X432,Daily!X649,Daily!X866)</f>
        <v>0</v>
      </c>
      <c r="Y27" s="33">
        <f>SUM(Daily!Y29,Daily!Y215,Daily!Y432,Daily!Y649,Daily!Y866)</f>
        <v>0</v>
      </c>
      <c r="Z27" s="33">
        <f>SUM(Daily!Z29,Daily!Z215,Daily!Z432,Daily!Z649,Daily!Z866)</f>
        <v>0</v>
      </c>
      <c r="AA27" s="33">
        <f>SUM(Daily!AA29,Daily!AA215,Daily!AA432,Daily!AA649,Daily!AA866)</f>
        <v>0</v>
      </c>
      <c r="AB27" s="108">
        <f t="shared" si="0"/>
        <v>0</v>
      </c>
      <c r="AC27" s="19">
        <f t="shared" si="0"/>
        <v>0</v>
      </c>
    </row>
    <row r="28" spans="1:29" ht="14.4" thickTop="1" thickBot="1" x14ac:dyDescent="0.3">
      <c r="A28" s="90" t="s">
        <v>37</v>
      </c>
      <c r="B28" s="33">
        <f>SUM(Daily!B30,Daily!B216,Daily!B433,Daily!B650,Daily!B867)</f>
        <v>0</v>
      </c>
      <c r="C28" s="33">
        <f>SUM(Daily!C30,Daily!C216,Daily!C433,Daily!C650,Daily!C867)</f>
        <v>0</v>
      </c>
      <c r="D28" s="33">
        <f>SUM(Daily!D30,Daily!D216,Daily!D433,Daily!D650,Daily!D867)</f>
        <v>0</v>
      </c>
      <c r="E28" s="33">
        <f>SUM(Daily!E30,Daily!E216,Daily!E433,Daily!E650,Daily!E867)</f>
        <v>0</v>
      </c>
      <c r="F28" s="33">
        <f>SUM(Daily!F30,Daily!F216,Daily!F433,Daily!F650,Daily!F867)</f>
        <v>0</v>
      </c>
      <c r="G28" s="33">
        <f>SUM(Daily!G30,Daily!G216,Daily!G433,Daily!G650,Daily!G867)</f>
        <v>0</v>
      </c>
      <c r="H28" s="33">
        <f>SUM(Daily!H30,Daily!H216,Daily!H433,Daily!H650,Daily!H867)</f>
        <v>0</v>
      </c>
      <c r="I28" s="33">
        <f>SUM(Daily!I30,Daily!I216,Daily!I433,Daily!I650,Daily!I867)</f>
        <v>0</v>
      </c>
      <c r="J28" s="33">
        <f>SUM(Daily!J30,Daily!J216,Daily!J433,Daily!J650,Daily!J867)</f>
        <v>0</v>
      </c>
      <c r="K28" s="33">
        <f>SUM(Daily!K30,Daily!K216,Daily!K433,Daily!K650,Daily!K867)</f>
        <v>0</v>
      </c>
      <c r="L28" s="33">
        <f>SUM(Daily!L30,Daily!L216,Daily!L433,Daily!L650,Daily!L867)</f>
        <v>0</v>
      </c>
      <c r="M28" s="33">
        <f>SUM(Daily!M30,Daily!M216,Daily!M433,Daily!M650,Daily!M867)</f>
        <v>0</v>
      </c>
      <c r="N28" s="33">
        <f>SUM(Daily!N30,Daily!N216,Daily!N433,Daily!N650,Daily!N867)</f>
        <v>0</v>
      </c>
      <c r="O28" s="33">
        <f>SUM(Daily!O30,Daily!O216,Daily!O433,Daily!O650,Daily!O867)</f>
        <v>0</v>
      </c>
      <c r="P28" s="33">
        <f>SUM(Daily!P30,Daily!P216,Daily!P433,Daily!P650,Daily!P867)</f>
        <v>0</v>
      </c>
      <c r="Q28" s="33">
        <f>SUM(Daily!Q30,Daily!Q216,Daily!Q433,Daily!Q650,Daily!Q867)</f>
        <v>0</v>
      </c>
      <c r="R28" s="33">
        <f>SUM(Daily!R30,Daily!R216,Daily!R433,Daily!R650,Daily!R867)</f>
        <v>0</v>
      </c>
      <c r="S28" s="33">
        <f>SUM(Daily!S30,Daily!S216,Daily!S433,Daily!S650,Daily!S867)</f>
        <v>0</v>
      </c>
      <c r="T28" s="33">
        <f>SUM(Daily!T30,Daily!T216,Daily!T433,Daily!T650,Daily!T867)</f>
        <v>0</v>
      </c>
      <c r="U28" s="33">
        <f>SUM(Daily!U30,Daily!U216,Daily!U433,Daily!U650,Daily!U867)</f>
        <v>0</v>
      </c>
      <c r="V28" s="33">
        <f>SUM(Daily!V30,Daily!V216,Daily!V433,Daily!V650,Daily!V867)</f>
        <v>0</v>
      </c>
      <c r="W28" s="33">
        <f>SUM(Daily!W30,Daily!W216,Daily!W433,Daily!W650,Daily!W867)</f>
        <v>0</v>
      </c>
      <c r="X28" s="33">
        <f>SUM(Daily!X30,Daily!X216,Daily!X433,Daily!X650,Daily!X867)</f>
        <v>0</v>
      </c>
      <c r="Y28" s="33">
        <f>SUM(Daily!Y30,Daily!Y216,Daily!Y433,Daily!Y650,Daily!Y867)</f>
        <v>0</v>
      </c>
      <c r="Z28" s="33">
        <f>SUM(Daily!Z30,Daily!Z216,Daily!Z433,Daily!Z650,Daily!Z867)</f>
        <v>0</v>
      </c>
      <c r="AA28" s="33">
        <f>SUM(Daily!AA30,Daily!AA216,Daily!AA433,Daily!AA650,Daily!AA867)</f>
        <v>0</v>
      </c>
      <c r="AB28" s="108">
        <f t="shared" si="0"/>
        <v>0</v>
      </c>
      <c r="AC28" s="19">
        <f t="shared" si="0"/>
        <v>0</v>
      </c>
    </row>
    <row r="29" spans="1:29" ht="14.4" thickTop="1" thickBot="1" x14ac:dyDescent="0.3">
      <c r="A29" s="91" t="s">
        <v>38</v>
      </c>
      <c r="B29" s="33">
        <f>SUM(Daily!B31,Daily!B217,Daily!B434,Daily!B651,Daily!B868)</f>
        <v>0</v>
      </c>
      <c r="C29" s="33">
        <f>SUM(Daily!C31,Daily!C217,Daily!C434,Daily!C651,Daily!C868)</f>
        <v>0</v>
      </c>
      <c r="D29" s="33">
        <f>SUM(Daily!D31,Daily!D217,Daily!D434,Daily!D651,Daily!D868)</f>
        <v>0</v>
      </c>
      <c r="E29" s="33">
        <f>SUM(Daily!E31,Daily!E217,Daily!E434,Daily!E651,Daily!E868)</f>
        <v>0</v>
      </c>
      <c r="F29" s="33">
        <f>SUM(Daily!F31,Daily!F217,Daily!F434,Daily!F651,Daily!F868)</f>
        <v>0</v>
      </c>
      <c r="G29" s="33">
        <f>SUM(Daily!G31,Daily!G217,Daily!G434,Daily!G651,Daily!G868)</f>
        <v>0</v>
      </c>
      <c r="H29" s="33">
        <f>SUM(Daily!H31,Daily!H217,Daily!H434,Daily!H651,Daily!H868)</f>
        <v>0</v>
      </c>
      <c r="I29" s="33">
        <f>SUM(Daily!I31,Daily!I217,Daily!I434,Daily!I651,Daily!I868)</f>
        <v>0</v>
      </c>
      <c r="J29" s="33">
        <f>SUM(Daily!J31,Daily!J217,Daily!J434,Daily!J651,Daily!J868)</f>
        <v>0</v>
      </c>
      <c r="K29" s="33">
        <f>SUM(Daily!K31,Daily!K217,Daily!K434,Daily!K651,Daily!K868)</f>
        <v>0</v>
      </c>
      <c r="L29" s="33">
        <f>SUM(Daily!L31,Daily!L217,Daily!L434,Daily!L651,Daily!L868)</f>
        <v>0</v>
      </c>
      <c r="M29" s="33">
        <f>SUM(Daily!M31,Daily!M217,Daily!M434,Daily!M651,Daily!M868)</f>
        <v>0</v>
      </c>
      <c r="N29" s="33">
        <f>SUM(Daily!N31,Daily!N217,Daily!N434,Daily!N651,Daily!N868)</f>
        <v>0</v>
      </c>
      <c r="O29" s="33">
        <f>SUM(Daily!O31,Daily!O217,Daily!O434,Daily!O651,Daily!O868)</f>
        <v>0</v>
      </c>
      <c r="P29" s="33">
        <f>SUM(Daily!P31,Daily!P217,Daily!P434,Daily!P651,Daily!P868)</f>
        <v>0</v>
      </c>
      <c r="Q29" s="33">
        <f>SUM(Daily!Q31,Daily!Q217,Daily!Q434,Daily!Q651,Daily!Q868)</f>
        <v>0</v>
      </c>
      <c r="R29" s="33">
        <f>SUM(Daily!R31,Daily!R217,Daily!R434,Daily!R651,Daily!R868)</f>
        <v>0</v>
      </c>
      <c r="S29" s="33">
        <f>SUM(Daily!S31,Daily!S217,Daily!S434,Daily!S651,Daily!S868)</f>
        <v>0</v>
      </c>
      <c r="T29" s="33">
        <f>SUM(Daily!T31,Daily!T217,Daily!T434,Daily!T651,Daily!T868)</f>
        <v>0</v>
      </c>
      <c r="U29" s="33">
        <f>SUM(Daily!U31,Daily!U217,Daily!U434,Daily!U651,Daily!U868)</f>
        <v>0</v>
      </c>
      <c r="V29" s="33">
        <f>SUM(Daily!V31,Daily!V217,Daily!V434,Daily!V651,Daily!V868)</f>
        <v>0</v>
      </c>
      <c r="W29" s="33">
        <f>SUM(Daily!W31,Daily!W217,Daily!W434,Daily!W651,Daily!W868)</f>
        <v>0</v>
      </c>
      <c r="X29" s="33">
        <f>SUM(Daily!X31,Daily!X217,Daily!X434,Daily!X651,Daily!X868)</f>
        <v>0</v>
      </c>
      <c r="Y29" s="33">
        <f>SUM(Daily!Y31,Daily!Y217,Daily!Y434,Daily!Y651,Daily!Y868)</f>
        <v>0</v>
      </c>
      <c r="Z29" s="33">
        <f>SUM(Daily!Z31,Daily!Z217,Daily!Z434,Daily!Z651,Daily!Z868)</f>
        <v>0</v>
      </c>
      <c r="AA29" s="33">
        <f>SUM(Daily!AA31,Daily!AA217,Daily!AA434,Daily!AA651,Daily!AA868)</f>
        <v>0</v>
      </c>
      <c r="AB29" s="108">
        <f t="shared" si="0"/>
        <v>0</v>
      </c>
      <c r="AC29" s="19">
        <f t="shared" si="0"/>
        <v>0</v>
      </c>
    </row>
    <row r="30" spans="1:29" ht="14.4" thickTop="1" thickBot="1" x14ac:dyDescent="0.3">
      <c r="A30" s="86" t="s">
        <v>39</v>
      </c>
      <c r="B30" s="33">
        <f>SUM(Daily!B32,Daily!B218,Daily!B435,Daily!B652,Daily!B869)</f>
        <v>0</v>
      </c>
      <c r="C30" s="33">
        <f>SUM(Daily!C32,Daily!C218,Daily!C435,Daily!C652,Daily!C869)</f>
        <v>0</v>
      </c>
      <c r="D30" s="33">
        <f>SUM(Daily!D32,Daily!D218,Daily!D435,Daily!D652,Daily!D869)</f>
        <v>0</v>
      </c>
      <c r="E30" s="33">
        <f>SUM(Daily!E32,Daily!E218,Daily!E435,Daily!E652,Daily!E869)</f>
        <v>0</v>
      </c>
      <c r="F30" s="33">
        <f>SUM(Daily!F32,Daily!F218,Daily!F435,Daily!F652,Daily!F869)</f>
        <v>0</v>
      </c>
      <c r="G30" s="33">
        <f>SUM(Daily!G32,Daily!G218,Daily!G435,Daily!G652,Daily!G869)</f>
        <v>0</v>
      </c>
      <c r="H30" s="33">
        <f>SUM(Daily!H32,Daily!H218,Daily!H435,Daily!H652,Daily!H869)</f>
        <v>0</v>
      </c>
      <c r="I30" s="33">
        <f>SUM(Daily!I32,Daily!I218,Daily!I435,Daily!I652,Daily!I869)</f>
        <v>0</v>
      </c>
      <c r="J30" s="33">
        <f>SUM(Daily!J32,Daily!J218,Daily!J435,Daily!J652,Daily!J869)</f>
        <v>0</v>
      </c>
      <c r="K30" s="33">
        <f>SUM(Daily!K32,Daily!K218,Daily!K435,Daily!K652,Daily!K869)</f>
        <v>0</v>
      </c>
      <c r="L30" s="33">
        <f>SUM(Daily!L32,Daily!L218,Daily!L435,Daily!L652,Daily!L869)</f>
        <v>0</v>
      </c>
      <c r="M30" s="33">
        <f>SUM(Daily!M32,Daily!M218,Daily!M435,Daily!M652,Daily!M869)</f>
        <v>0</v>
      </c>
      <c r="N30" s="33">
        <f>SUM(Daily!N32,Daily!N218,Daily!N435,Daily!N652,Daily!N869)</f>
        <v>0</v>
      </c>
      <c r="O30" s="33">
        <f>SUM(Daily!O32,Daily!O218,Daily!O435,Daily!O652,Daily!O869)</f>
        <v>0</v>
      </c>
      <c r="P30" s="33">
        <f>SUM(Daily!P32,Daily!P218,Daily!P435,Daily!P652,Daily!P869)</f>
        <v>0</v>
      </c>
      <c r="Q30" s="33">
        <f>SUM(Daily!Q32,Daily!Q218,Daily!Q435,Daily!Q652,Daily!Q869)</f>
        <v>0</v>
      </c>
      <c r="R30" s="33">
        <f>SUM(Daily!R32,Daily!R218,Daily!R435,Daily!R652,Daily!R869)</f>
        <v>0</v>
      </c>
      <c r="S30" s="33">
        <f>SUM(Daily!S32,Daily!S218,Daily!S435,Daily!S652,Daily!S869)</f>
        <v>0</v>
      </c>
      <c r="T30" s="33">
        <f>SUM(Daily!T32,Daily!T218,Daily!T435,Daily!T652,Daily!T869)</f>
        <v>0</v>
      </c>
      <c r="U30" s="33">
        <f>SUM(Daily!U32,Daily!U218,Daily!U435,Daily!U652,Daily!U869)</f>
        <v>0</v>
      </c>
      <c r="V30" s="33">
        <f>SUM(Daily!V32,Daily!V218,Daily!V435,Daily!V652,Daily!V869)</f>
        <v>0</v>
      </c>
      <c r="W30" s="33">
        <f>SUM(Daily!W32,Daily!W218,Daily!W435,Daily!W652,Daily!W869)</f>
        <v>0</v>
      </c>
      <c r="X30" s="33">
        <f>SUM(Daily!X32,Daily!X218,Daily!X435,Daily!X652,Daily!X869)</f>
        <v>0</v>
      </c>
      <c r="Y30" s="33">
        <f>SUM(Daily!Y32,Daily!Y218,Daily!Y435,Daily!Y652,Daily!Y869)</f>
        <v>0</v>
      </c>
      <c r="Z30" s="33">
        <f>SUM(Daily!Z32,Daily!Z218,Daily!Z435,Daily!Z652,Daily!Z869)</f>
        <v>0</v>
      </c>
      <c r="AA30" s="33">
        <f>SUM(Daily!AA32,Daily!AA218,Daily!AA435,Daily!AA652,Daily!AA869)</f>
        <v>0</v>
      </c>
      <c r="AB30" s="109">
        <f t="shared" si="0"/>
        <v>0</v>
      </c>
      <c r="AC30" s="110">
        <f t="shared" si="0"/>
        <v>0</v>
      </c>
    </row>
    <row r="31" spans="1:29" ht="14.4" thickTop="1" thickBot="1" x14ac:dyDescent="0.3">
      <c r="A31" s="41" t="s">
        <v>13</v>
      </c>
      <c r="B31" s="50">
        <f>SUM(B7:B30)</f>
        <v>194150</v>
      </c>
      <c r="C31" s="46">
        <f t="shared" ref="C31:AC31" si="1">SUM(C7:C30)</f>
        <v>180117</v>
      </c>
      <c r="D31" s="45">
        <f t="shared" si="1"/>
        <v>105124</v>
      </c>
      <c r="E31" s="51">
        <f t="shared" si="1"/>
        <v>95555</v>
      </c>
      <c r="F31" s="50">
        <f t="shared" si="1"/>
        <v>121771</v>
      </c>
      <c r="G31" s="46">
        <f t="shared" si="1"/>
        <v>111844</v>
      </c>
      <c r="H31" s="45">
        <f t="shared" si="1"/>
        <v>211488</v>
      </c>
      <c r="I31" s="51">
        <f t="shared" si="1"/>
        <v>234074</v>
      </c>
      <c r="J31" s="50">
        <f t="shared" si="1"/>
        <v>38164</v>
      </c>
      <c r="K31" s="46">
        <f t="shared" si="1"/>
        <v>39297</v>
      </c>
      <c r="L31" s="45">
        <f t="shared" si="1"/>
        <v>132820</v>
      </c>
      <c r="M31" s="51">
        <f t="shared" si="1"/>
        <v>141118</v>
      </c>
      <c r="N31" s="50">
        <f t="shared" si="1"/>
        <v>217583</v>
      </c>
      <c r="O31" s="46">
        <f t="shared" si="1"/>
        <v>220712</v>
      </c>
      <c r="P31" s="45">
        <f t="shared" si="1"/>
        <v>123653</v>
      </c>
      <c r="Q31" s="51">
        <f t="shared" si="1"/>
        <v>124152</v>
      </c>
      <c r="R31" s="50">
        <f t="shared" si="1"/>
        <v>153028</v>
      </c>
      <c r="S31" s="46">
        <f t="shared" si="1"/>
        <v>158041</v>
      </c>
      <c r="T31" s="45">
        <f t="shared" si="1"/>
        <v>47581</v>
      </c>
      <c r="U31" s="51">
        <f t="shared" si="1"/>
        <v>47717</v>
      </c>
      <c r="V31" s="50">
        <f t="shared" si="1"/>
        <v>156117</v>
      </c>
      <c r="W31" s="46">
        <f t="shared" si="1"/>
        <v>182911</v>
      </c>
      <c r="X31" s="45">
        <f t="shared" si="1"/>
        <v>123609</v>
      </c>
      <c r="Y31" s="51">
        <f t="shared" si="1"/>
        <v>75718</v>
      </c>
      <c r="Z31" s="50">
        <f t="shared" si="1"/>
        <v>260965</v>
      </c>
      <c r="AA31" s="46">
        <f t="shared" si="1"/>
        <v>270142</v>
      </c>
      <c r="AB31" s="45">
        <f t="shared" si="1"/>
        <v>1886053</v>
      </c>
      <c r="AC31" s="46">
        <f t="shared" si="1"/>
        <v>1881398</v>
      </c>
    </row>
    <row r="32" spans="1:29" ht="15.6" thickTop="1" x14ac:dyDescent="0.25">
      <c r="AB32" s="175" t="str">
        <f>IF(AB31='Daily Total'!D48,"Correct","Wrong")</f>
        <v>Wrong</v>
      </c>
      <c r="AC32" s="175" t="str">
        <f>IF(AC31='Daily Total'!E48,"Correct","Wrong")</f>
        <v>Wrong</v>
      </c>
    </row>
    <row r="35" spans="1:29" x14ac:dyDescent="0.25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5">
      <c r="A40" s="90" t="s">
        <v>17</v>
      </c>
      <c r="B40" s="3">
        <f t="shared" ref="B40:AA49" si="3">+B8/$B$65</f>
        <v>560.33333333333337</v>
      </c>
      <c r="C40" s="30">
        <f t="shared" si="3"/>
        <v>0</v>
      </c>
      <c r="D40" s="3">
        <f t="shared" si="3"/>
        <v>424.83333333333331</v>
      </c>
      <c r="E40" s="30">
        <f t="shared" si="3"/>
        <v>1.8333333333333333</v>
      </c>
      <c r="F40" s="3">
        <f t="shared" si="3"/>
        <v>586.66666666666663</v>
      </c>
      <c r="G40" s="30">
        <f t="shared" si="3"/>
        <v>6.833333333333333</v>
      </c>
      <c r="H40" s="3">
        <f t="shared" si="3"/>
        <v>557.83333333333337</v>
      </c>
      <c r="I40" s="30">
        <f t="shared" si="3"/>
        <v>35.166666666666664</v>
      </c>
      <c r="J40" s="3">
        <f t="shared" si="3"/>
        <v>14.5</v>
      </c>
      <c r="K40" s="30">
        <f t="shared" si="3"/>
        <v>26</v>
      </c>
      <c r="L40" s="3">
        <f t="shared" si="3"/>
        <v>45.833333333333336</v>
      </c>
      <c r="M40" s="30">
        <f t="shared" si="3"/>
        <v>128.16666666666666</v>
      </c>
      <c r="N40" s="3">
        <f t="shared" si="3"/>
        <v>237.83333333333334</v>
      </c>
      <c r="O40" s="30">
        <f t="shared" si="3"/>
        <v>202.83333333333334</v>
      </c>
      <c r="P40" s="3">
        <f t="shared" si="3"/>
        <v>88</v>
      </c>
      <c r="Q40" s="30">
        <f t="shared" si="3"/>
        <v>90.333333333333329</v>
      </c>
      <c r="R40" s="3">
        <f t="shared" si="3"/>
        <v>62.5</v>
      </c>
      <c r="S40" s="30">
        <f t="shared" si="3"/>
        <v>155.16666666666666</v>
      </c>
      <c r="T40" s="3">
        <f t="shared" si="3"/>
        <v>1.8333333333333333</v>
      </c>
      <c r="U40" s="30">
        <f t="shared" si="3"/>
        <v>49.166666666666664</v>
      </c>
      <c r="V40" s="3">
        <f t="shared" si="3"/>
        <v>16.833333333333332</v>
      </c>
      <c r="W40" s="30">
        <f t="shared" si="3"/>
        <v>130</v>
      </c>
      <c r="X40" s="3">
        <f t="shared" si="3"/>
        <v>2.1666666666666665</v>
      </c>
      <c r="Y40" s="30">
        <f t="shared" si="3"/>
        <v>58.333333333333336</v>
      </c>
      <c r="Z40" s="3">
        <f t="shared" si="3"/>
        <v>27.833333333333332</v>
      </c>
      <c r="AA40" s="30">
        <f t="shared" si="3"/>
        <v>43.5</v>
      </c>
      <c r="AB40" s="108">
        <f t="shared" ref="AB40:AB56" si="4">B40+D40+F40+H40+J40+L40+N40+P40+R40+T40+V40+X40+Z40</f>
        <v>2627.0000000000009</v>
      </c>
      <c r="AC40" s="19">
        <f t="shared" ref="AC40:AC62" si="5">C40+E40+G40+I40+K40+M40+O40+Q40+S40+U40+W40+Y40+AA40</f>
        <v>927.33333333333337</v>
      </c>
    </row>
    <row r="41" spans="1:29" x14ac:dyDescent="0.25">
      <c r="A41" s="91" t="s">
        <v>18</v>
      </c>
      <c r="B41" s="3">
        <f t="shared" si="3"/>
        <v>2072.3333333333335</v>
      </c>
      <c r="C41" s="30">
        <f t="shared" si="3"/>
        <v>517.5</v>
      </c>
      <c r="D41" s="3">
        <f t="shared" si="3"/>
        <v>1280.1666666666667</v>
      </c>
      <c r="E41" s="30">
        <f t="shared" si="3"/>
        <v>386.5</v>
      </c>
      <c r="F41" s="3">
        <f t="shared" si="3"/>
        <v>1790.5</v>
      </c>
      <c r="G41" s="30">
        <f t="shared" si="3"/>
        <v>373.83333333333331</v>
      </c>
      <c r="H41" s="3">
        <f t="shared" si="3"/>
        <v>2090.3333333333335</v>
      </c>
      <c r="I41" s="30">
        <f t="shared" si="3"/>
        <v>766.33333333333337</v>
      </c>
      <c r="J41" s="3">
        <f t="shared" si="3"/>
        <v>94.5</v>
      </c>
      <c r="K41" s="30">
        <f t="shared" si="3"/>
        <v>289</v>
      </c>
      <c r="L41" s="3">
        <f t="shared" si="3"/>
        <v>436.66666666666669</v>
      </c>
      <c r="M41" s="30">
        <f t="shared" si="3"/>
        <v>1313.5</v>
      </c>
      <c r="N41" s="3">
        <f t="shared" si="3"/>
        <v>1456.1666666666667</v>
      </c>
      <c r="O41" s="30">
        <f t="shared" si="3"/>
        <v>1785.6666666666667</v>
      </c>
      <c r="P41" s="3">
        <f t="shared" si="3"/>
        <v>857.66666666666663</v>
      </c>
      <c r="Q41" s="30">
        <f t="shared" si="3"/>
        <v>881.66666666666663</v>
      </c>
      <c r="R41" s="3">
        <f t="shared" si="3"/>
        <v>1226.3333333333333</v>
      </c>
      <c r="S41" s="30">
        <f t="shared" si="3"/>
        <v>1036.6666666666667</v>
      </c>
      <c r="T41" s="3">
        <f t="shared" si="3"/>
        <v>109.66666666666667</v>
      </c>
      <c r="U41" s="30">
        <f t="shared" si="3"/>
        <v>569.83333333333337</v>
      </c>
      <c r="V41" s="3">
        <f t="shared" si="3"/>
        <v>644</v>
      </c>
      <c r="W41" s="30">
        <f t="shared" si="3"/>
        <v>1409.6666666666667</v>
      </c>
      <c r="X41" s="3">
        <f t="shared" si="3"/>
        <v>901.33333333333337</v>
      </c>
      <c r="Y41" s="30">
        <f t="shared" si="3"/>
        <v>799.33333333333337</v>
      </c>
      <c r="Z41" s="3">
        <f t="shared" si="3"/>
        <v>2385.3333333333335</v>
      </c>
      <c r="AA41" s="30">
        <f t="shared" si="3"/>
        <v>1539.1666666666667</v>
      </c>
      <c r="AB41" s="108">
        <f t="shared" si="4"/>
        <v>15345.000000000002</v>
      </c>
      <c r="AC41" s="19">
        <f t="shared" si="5"/>
        <v>11668.666666666666</v>
      </c>
    </row>
    <row r="42" spans="1:29" x14ac:dyDescent="0.25">
      <c r="A42" s="90" t="s">
        <v>19</v>
      </c>
      <c r="B42" s="3">
        <f t="shared" si="3"/>
        <v>3635.1666666666665</v>
      </c>
      <c r="C42" s="30">
        <f t="shared" si="3"/>
        <v>1462.6666666666667</v>
      </c>
      <c r="D42" s="3">
        <f t="shared" si="3"/>
        <v>1592.8333333333333</v>
      </c>
      <c r="E42" s="30">
        <f t="shared" si="3"/>
        <v>1048.1666666666667</v>
      </c>
      <c r="F42" s="3">
        <f t="shared" si="3"/>
        <v>2341.6666666666665</v>
      </c>
      <c r="G42" s="30">
        <f t="shared" si="3"/>
        <v>998.83333333333337</v>
      </c>
      <c r="H42" s="3">
        <f t="shared" si="3"/>
        <v>2968.1666666666665</v>
      </c>
      <c r="I42" s="30">
        <f t="shared" si="3"/>
        <v>1823.6666666666667</v>
      </c>
      <c r="J42" s="3">
        <f t="shared" si="3"/>
        <v>211.33333333333334</v>
      </c>
      <c r="K42" s="30">
        <f t="shared" si="3"/>
        <v>656.83333333333337</v>
      </c>
      <c r="L42" s="3">
        <f t="shared" si="3"/>
        <v>1080.1666666666667</v>
      </c>
      <c r="M42" s="30">
        <f t="shared" si="3"/>
        <v>2085.1666666666665</v>
      </c>
      <c r="N42" s="3">
        <f t="shared" si="3"/>
        <v>2457.3333333333335</v>
      </c>
      <c r="O42" s="30">
        <f t="shared" si="3"/>
        <v>2872.1666666666665</v>
      </c>
      <c r="P42" s="3">
        <f t="shared" si="3"/>
        <v>1650.1666666666667</v>
      </c>
      <c r="Q42" s="30">
        <f t="shared" si="3"/>
        <v>1499.6666666666667</v>
      </c>
      <c r="R42" s="3">
        <f t="shared" si="3"/>
        <v>2110.8333333333335</v>
      </c>
      <c r="S42" s="30">
        <f t="shared" si="3"/>
        <v>1632.3333333333333</v>
      </c>
      <c r="T42" s="3">
        <f t="shared" si="3"/>
        <v>304.66666666666669</v>
      </c>
      <c r="U42" s="30">
        <f t="shared" si="3"/>
        <v>1068.3333333333333</v>
      </c>
      <c r="V42" s="3">
        <f t="shared" si="3"/>
        <v>1306.3333333333333</v>
      </c>
      <c r="W42" s="30">
        <f t="shared" si="3"/>
        <v>2592.8333333333335</v>
      </c>
      <c r="X42" s="3">
        <f t="shared" si="3"/>
        <v>1638.3333333333333</v>
      </c>
      <c r="Y42" s="30">
        <f t="shared" si="3"/>
        <v>1316.8333333333333</v>
      </c>
      <c r="Z42" s="3">
        <f t="shared" si="3"/>
        <v>3322.3333333333335</v>
      </c>
      <c r="AA42" s="30">
        <f t="shared" si="3"/>
        <v>2582.8333333333335</v>
      </c>
      <c r="AB42" s="108">
        <f t="shared" si="4"/>
        <v>24619.333333333328</v>
      </c>
      <c r="AC42" s="19">
        <f t="shared" si="5"/>
        <v>21640.333333333332</v>
      </c>
    </row>
    <row r="43" spans="1:29" x14ac:dyDescent="0.25">
      <c r="A43" s="91" t="s">
        <v>20</v>
      </c>
      <c r="B43" s="3">
        <f t="shared" si="3"/>
        <v>3456.1666666666665</v>
      </c>
      <c r="C43" s="30">
        <f t="shared" si="3"/>
        <v>1413.5</v>
      </c>
      <c r="D43" s="3">
        <f t="shared" si="3"/>
        <v>1525</v>
      </c>
      <c r="E43" s="30">
        <f t="shared" si="3"/>
        <v>1296</v>
      </c>
      <c r="F43" s="3">
        <f t="shared" si="3"/>
        <v>2162.5</v>
      </c>
      <c r="G43" s="30">
        <f t="shared" si="3"/>
        <v>1042.5</v>
      </c>
      <c r="H43" s="3">
        <f t="shared" si="3"/>
        <v>2953</v>
      </c>
      <c r="I43" s="30">
        <f t="shared" si="3"/>
        <v>2050.5</v>
      </c>
      <c r="J43" s="3">
        <f t="shared" si="3"/>
        <v>277</v>
      </c>
      <c r="K43" s="30">
        <f t="shared" si="3"/>
        <v>851.5</v>
      </c>
      <c r="L43" s="3">
        <f t="shared" si="3"/>
        <v>1108.1666666666667</v>
      </c>
      <c r="M43" s="30">
        <f t="shared" si="3"/>
        <v>2965.5</v>
      </c>
      <c r="N43" s="3">
        <f t="shared" si="3"/>
        <v>2388.3333333333335</v>
      </c>
      <c r="O43" s="30">
        <f t="shared" si="3"/>
        <v>3667.5</v>
      </c>
      <c r="P43" s="3">
        <f t="shared" si="3"/>
        <v>1641.5</v>
      </c>
      <c r="Q43" s="30">
        <f t="shared" si="3"/>
        <v>1711.3333333333333</v>
      </c>
      <c r="R43" s="3">
        <f t="shared" si="3"/>
        <v>2110.6666666666665</v>
      </c>
      <c r="S43" s="30">
        <f t="shared" si="3"/>
        <v>1653.8333333333333</v>
      </c>
      <c r="T43" s="3">
        <f t="shared" si="3"/>
        <v>326.66666666666669</v>
      </c>
      <c r="U43" s="30">
        <f t="shared" si="3"/>
        <v>1287.5</v>
      </c>
      <c r="V43" s="3">
        <f t="shared" si="3"/>
        <v>1089</v>
      </c>
      <c r="W43" s="30">
        <f t="shared" si="3"/>
        <v>2580.5</v>
      </c>
      <c r="X43" s="3">
        <f t="shared" si="3"/>
        <v>1406.6666666666667</v>
      </c>
      <c r="Y43" s="30">
        <f t="shared" si="3"/>
        <v>1397.1666666666667</v>
      </c>
      <c r="Z43" s="3">
        <f t="shared" si="3"/>
        <v>3396.3333333333335</v>
      </c>
      <c r="AA43" s="30">
        <f t="shared" si="3"/>
        <v>2451.5</v>
      </c>
      <c r="AB43" s="108">
        <f t="shared" si="4"/>
        <v>23841</v>
      </c>
      <c r="AC43" s="19">
        <f t="shared" si="5"/>
        <v>24368.833333333336</v>
      </c>
    </row>
    <row r="44" spans="1:29" x14ac:dyDescent="0.25">
      <c r="A44" s="90" t="s">
        <v>21</v>
      </c>
      <c r="B44" s="3">
        <f t="shared" si="3"/>
        <v>3071.3333333333335</v>
      </c>
      <c r="C44" s="30">
        <f t="shared" si="3"/>
        <v>1220.6666666666667</v>
      </c>
      <c r="D44" s="3">
        <f t="shared" si="3"/>
        <v>1425.3333333333333</v>
      </c>
      <c r="E44" s="30">
        <f t="shared" si="3"/>
        <v>1132.3333333333333</v>
      </c>
      <c r="F44" s="3">
        <f t="shared" si="3"/>
        <v>1624.8333333333333</v>
      </c>
      <c r="G44" s="30">
        <f t="shared" si="3"/>
        <v>912.33333333333337</v>
      </c>
      <c r="H44" s="3">
        <f t="shared" si="3"/>
        <v>2390.8333333333335</v>
      </c>
      <c r="I44" s="30">
        <f t="shared" si="3"/>
        <v>1939.5</v>
      </c>
      <c r="J44" s="3">
        <f t="shared" si="3"/>
        <v>212.66666666666666</v>
      </c>
      <c r="K44" s="30">
        <f t="shared" si="3"/>
        <v>780.16666666666663</v>
      </c>
      <c r="L44" s="3">
        <f t="shared" si="3"/>
        <v>1006.5</v>
      </c>
      <c r="M44" s="30">
        <f t="shared" si="3"/>
        <v>3059.5</v>
      </c>
      <c r="N44" s="3">
        <f t="shared" si="3"/>
        <v>2188.8333333333335</v>
      </c>
      <c r="O44" s="30">
        <f t="shared" si="3"/>
        <v>3476.3333333333335</v>
      </c>
      <c r="P44" s="3">
        <f t="shared" si="3"/>
        <v>1616.5</v>
      </c>
      <c r="Q44" s="30">
        <f t="shared" si="3"/>
        <v>1664.3333333333333</v>
      </c>
      <c r="R44" s="3">
        <f t="shared" si="3"/>
        <v>2148.6666666666665</v>
      </c>
      <c r="S44" s="30">
        <f t="shared" si="3"/>
        <v>1491.6666666666667</v>
      </c>
      <c r="T44" s="3">
        <f t="shared" si="3"/>
        <v>266</v>
      </c>
      <c r="U44" s="30">
        <f t="shared" si="3"/>
        <v>1051.8333333333333</v>
      </c>
      <c r="V44" s="3">
        <f t="shared" si="3"/>
        <v>1012.5</v>
      </c>
      <c r="W44" s="30">
        <f t="shared" si="3"/>
        <v>2561.1666666666665</v>
      </c>
      <c r="X44" s="3">
        <f t="shared" si="3"/>
        <v>1402.3333333333333</v>
      </c>
      <c r="Y44" s="30">
        <f t="shared" si="3"/>
        <v>1386.3333333333333</v>
      </c>
      <c r="Z44" s="3">
        <f t="shared" si="3"/>
        <v>3424</v>
      </c>
      <c r="AA44" s="30">
        <f t="shared" si="3"/>
        <v>2397</v>
      </c>
      <c r="AB44" s="108">
        <f t="shared" si="4"/>
        <v>21790.333333333332</v>
      </c>
      <c r="AC44" s="19">
        <f t="shared" si="5"/>
        <v>23073.166666666668</v>
      </c>
    </row>
    <row r="45" spans="1:29" x14ac:dyDescent="0.25">
      <c r="A45" s="91" t="s">
        <v>22</v>
      </c>
      <c r="B45" s="3">
        <f t="shared" si="3"/>
        <v>2141.5</v>
      </c>
      <c r="C45" s="30">
        <f t="shared" si="3"/>
        <v>1156.5</v>
      </c>
      <c r="D45" s="3">
        <f t="shared" si="3"/>
        <v>1133.3333333333333</v>
      </c>
      <c r="E45" s="30">
        <f t="shared" si="3"/>
        <v>860.5</v>
      </c>
      <c r="F45" s="3">
        <f t="shared" si="3"/>
        <v>1355</v>
      </c>
      <c r="G45" s="30">
        <f t="shared" si="3"/>
        <v>745</v>
      </c>
      <c r="H45" s="3">
        <f t="shared" si="3"/>
        <v>2388</v>
      </c>
      <c r="I45" s="30">
        <f t="shared" si="3"/>
        <v>1730.3333333333333</v>
      </c>
      <c r="J45" s="3">
        <f t="shared" si="3"/>
        <v>224.5</v>
      </c>
      <c r="K45" s="30">
        <f t="shared" si="3"/>
        <v>653.83333333333337</v>
      </c>
      <c r="L45" s="3">
        <f t="shared" si="3"/>
        <v>715.66666666666663</v>
      </c>
      <c r="M45" s="30">
        <f t="shared" si="3"/>
        <v>2111.1666666666665</v>
      </c>
      <c r="N45" s="3">
        <f t="shared" si="3"/>
        <v>1743</v>
      </c>
      <c r="O45" s="30">
        <f t="shared" si="3"/>
        <v>2807.3333333333335</v>
      </c>
      <c r="P45" s="3">
        <f t="shared" si="3"/>
        <v>1061.8333333333333</v>
      </c>
      <c r="Q45" s="30">
        <f t="shared" si="3"/>
        <v>1297</v>
      </c>
      <c r="R45" s="3">
        <f t="shared" si="3"/>
        <v>1675.1666666666667</v>
      </c>
      <c r="S45" s="30">
        <f t="shared" si="3"/>
        <v>1302.1666666666667</v>
      </c>
      <c r="T45" s="3">
        <f t="shared" si="3"/>
        <v>239.33333333333334</v>
      </c>
      <c r="U45" s="30">
        <f t="shared" si="3"/>
        <v>676.33333333333337</v>
      </c>
      <c r="V45" s="3">
        <f t="shared" si="3"/>
        <v>847</v>
      </c>
      <c r="W45" s="30">
        <f t="shared" si="3"/>
        <v>2330.5</v>
      </c>
      <c r="X45" s="3">
        <f t="shared" si="3"/>
        <v>1189.5</v>
      </c>
      <c r="Y45" s="30">
        <f t="shared" si="3"/>
        <v>960.83333333333337</v>
      </c>
      <c r="Z45" s="3">
        <f t="shared" si="3"/>
        <v>2819</v>
      </c>
      <c r="AA45" s="30">
        <f t="shared" si="3"/>
        <v>2386.6666666666665</v>
      </c>
      <c r="AB45" s="108">
        <f t="shared" si="4"/>
        <v>17532.833333333336</v>
      </c>
      <c r="AC45" s="19">
        <f t="shared" si="5"/>
        <v>19018.166666666668</v>
      </c>
    </row>
    <row r="46" spans="1:29" x14ac:dyDescent="0.25">
      <c r="A46" s="90" t="s">
        <v>23</v>
      </c>
      <c r="B46" s="3">
        <f t="shared" si="3"/>
        <v>1662.3333333333333</v>
      </c>
      <c r="C46" s="30">
        <f t="shared" si="3"/>
        <v>1197.1666666666667</v>
      </c>
      <c r="D46" s="3">
        <f t="shared" si="3"/>
        <v>903.83333333333337</v>
      </c>
      <c r="E46" s="30">
        <f t="shared" si="3"/>
        <v>675</v>
      </c>
      <c r="F46" s="3">
        <f t="shared" si="3"/>
        <v>1127.3333333333333</v>
      </c>
      <c r="G46" s="30">
        <f t="shared" si="3"/>
        <v>622</v>
      </c>
      <c r="H46" s="3">
        <f t="shared" si="3"/>
        <v>2026.6666666666667</v>
      </c>
      <c r="I46" s="30">
        <f t="shared" si="3"/>
        <v>1620</v>
      </c>
      <c r="J46" s="3">
        <f t="shared" si="3"/>
        <v>226</v>
      </c>
      <c r="K46" s="30">
        <f t="shared" si="3"/>
        <v>590.83333333333337</v>
      </c>
      <c r="L46" s="3">
        <f t="shared" si="3"/>
        <v>608.83333333333337</v>
      </c>
      <c r="M46" s="30">
        <f t="shared" si="3"/>
        <v>1543.8333333333333</v>
      </c>
      <c r="N46" s="3">
        <f t="shared" si="3"/>
        <v>1468.1666666666667</v>
      </c>
      <c r="O46" s="30">
        <f t="shared" si="3"/>
        <v>2051</v>
      </c>
      <c r="P46" s="3">
        <f t="shared" si="3"/>
        <v>928.66666666666663</v>
      </c>
      <c r="Q46" s="30">
        <f t="shared" si="3"/>
        <v>896.83333333333337</v>
      </c>
      <c r="R46" s="3">
        <f t="shared" si="3"/>
        <v>1422.8333333333333</v>
      </c>
      <c r="S46" s="30">
        <f t="shared" si="3"/>
        <v>1115.3333333333333</v>
      </c>
      <c r="T46" s="3">
        <f t="shared" si="3"/>
        <v>227.16666666666666</v>
      </c>
      <c r="U46" s="30">
        <f t="shared" si="3"/>
        <v>376.33333333333331</v>
      </c>
      <c r="V46" s="3">
        <f t="shared" si="3"/>
        <v>701.33333333333337</v>
      </c>
      <c r="W46" s="30">
        <f t="shared" si="3"/>
        <v>2106.3333333333335</v>
      </c>
      <c r="X46" s="3">
        <f t="shared" si="3"/>
        <v>981.83333333333337</v>
      </c>
      <c r="Y46" s="30">
        <f t="shared" si="3"/>
        <v>602.33333333333337</v>
      </c>
      <c r="Z46" s="3">
        <f t="shared" si="3"/>
        <v>2489.8333333333335</v>
      </c>
      <c r="AA46" s="30">
        <f t="shared" si="3"/>
        <v>2143.5</v>
      </c>
      <c r="AB46" s="108">
        <f t="shared" si="4"/>
        <v>14774.833333333336</v>
      </c>
      <c r="AC46" s="19">
        <f t="shared" si="5"/>
        <v>15540.500000000002</v>
      </c>
    </row>
    <row r="47" spans="1:29" x14ac:dyDescent="0.25">
      <c r="A47" s="91" t="s">
        <v>24</v>
      </c>
      <c r="B47" s="3">
        <f t="shared" si="3"/>
        <v>1550</v>
      </c>
      <c r="C47" s="30">
        <f t="shared" si="3"/>
        <v>1120.1666666666667</v>
      </c>
      <c r="D47" s="3">
        <f t="shared" si="3"/>
        <v>843.16666666666663</v>
      </c>
      <c r="E47" s="30">
        <f t="shared" si="3"/>
        <v>539.66666666666663</v>
      </c>
      <c r="F47" s="3">
        <f t="shared" si="3"/>
        <v>1062.6666666666667</v>
      </c>
      <c r="G47" s="30">
        <f t="shared" si="3"/>
        <v>562</v>
      </c>
      <c r="H47" s="3">
        <f t="shared" si="3"/>
        <v>1927.3333333333333</v>
      </c>
      <c r="I47" s="30">
        <f t="shared" si="3"/>
        <v>1568.3333333333333</v>
      </c>
      <c r="J47" s="3">
        <f t="shared" si="3"/>
        <v>260.16666666666669</v>
      </c>
      <c r="K47" s="30">
        <f t="shared" si="3"/>
        <v>417.66666666666669</v>
      </c>
      <c r="L47" s="3">
        <f t="shared" si="3"/>
        <v>585</v>
      </c>
      <c r="M47" s="30">
        <f t="shared" si="3"/>
        <v>1261</v>
      </c>
      <c r="N47" s="3">
        <f t="shared" si="3"/>
        <v>1342.8333333333333</v>
      </c>
      <c r="O47" s="30">
        <f t="shared" si="3"/>
        <v>1887.8333333333333</v>
      </c>
      <c r="P47" s="3">
        <f t="shared" si="3"/>
        <v>913.66666666666663</v>
      </c>
      <c r="Q47" s="30">
        <f t="shared" si="3"/>
        <v>748.16666666666663</v>
      </c>
      <c r="R47" s="3">
        <f t="shared" si="3"/>
        <v>1323.3333333333333</v>
      </c>
      <c r="S47" s="30">
        <f t="shared" si="3"/>
        <v>1050.8333333333333</v>
      </c>
      <c r="T47" s="3">
        <f t="shared" si="3"/>
        <v>239.83333333333334</v>
      </c>
      <c r="U47" s="30">
        <f t="shared" si="3"/>
        <v>307.5</v>
      </c>
      <c r="V47" s="3">
        <f t="shared" si="3"/>
        <v>698.33333333333337</v>
      </c>
      <c r="W47" s="30">
        <f t="shared" si="3"/>
        <v>1856.1666666666667</v>
      </c>
      <c r="X47" s="3">
        <f t="shared" si="3"/>
        <v>866.83333333333337</v>
      </c>
      <c r="Y47" s="30">
        <f t="shared" si="3"/>
        <v>517.33333333333337</v>
      </c>
      <c r="Z47" s="3">
        <f t="shared" si="3"/>
        <v>2285.3333333333335</v>
      </c>
      <c r="AA47" s="30">
        <f t="shared" si="3"/>
        <v>2126.8333333333335</v>
      </c>
      <c r="AB47" s="108">
        <f t="shared" si="4"/>
        <v>13898.500000000002</v>
      </c>
      <c r="AC47" s="19">
        <f t="shared" si="5"/>
        <v>13963.500000000002</v>
      </c>
    </row>
    <row r="48" spans="1:29" x14ac:dyDescent="0.25">
      <c r="A48" s="90" t="s">
        <v>25</v>
      </c>
      <c r="B48" s="3">
        <f t="shared" si="3"/>
        <v>1477.6666666666667</v>
      </c>
      <c r="C48" s="30">
        <f t="shared" si="3"/>
        <v>1232.8333333333333</v>
      </c>
      <c r="D48" s="3">
        <f t="shared" si="3"/>
        <v>858.83333333333337</v>
      </c>
      <c r="E48" s="30">
        <f t="shared" si="3"/>
        <v>558.16666666666663</v>
      </c>
      <c r="F48" s="3">
        <f t="shared" si="3"/>
        <v>1007.5</v>
      </c>
      <c r="G48" s="30">
        <f t="shared" si="3"/>
        <v>581</v>
      </c>
      <c r="H48" s="3">
        <f t="shared" si="3"/>
        <v>1902.8333333333333</v>
      </c>
      <c r="I48" s="30">
        <f t="shared" si="3"/>
        <v>1574.8333333333333</v>
      </c>
      <c r="J48" s="3">
        <f t="shared" si="3"/>
        <v>275.33333333333331</v>
      </c>
      <c r="K48" s="30">
        <f t="shared" si="3"/>
        <v>327.66666666666669</v>
      </c>
      <c r="L48" s="3">
        <f t="shared" si="3"/>
        <v>620.66666666666663</v>
      </c>
      <c r="M48" s="30">
        <f t="shared" si="3"/>
        <v>1236.3333333333333</v>
      </c>
      <c r="N48" s="3">
        <f t="shared" si="3"/>
        <v>1423.8333333333333</v>
      </c>
      <c r="O48" s="30">
        <f t="shared" si="3"/>
        <v>1714</v>
      </c>
      <c r="P48" s="3">
        <f t="shared" si="3"/>
        <v>928</v>
      </c>
      <c r="Q48" s="30">
        <f t="shared" si="3"/>
        <v>821.33333333333337</v>
      </c>
      <c r="R48" s="3">
        <f t="shared" si="3"/>
        <v>1260.5</v>
      </c>
      <c r="S48" s="30">
        <f t="shared" si="3"/>
        <v>1099.8333333333333</v>
      </c>
      <c r="T48" s="3">
        <f t="shared" si="3"/>
        <v>229.33333333333334</v>
      </c>
      <c r="U48" s="30">
        <f t="shared" si="3"/>
        <v>326.5</v>
      </c>
      <c r="V48" s="3">
        <f t="shared" si="3"/>
        <v>765.33333333333337</v>
      </c>
      <c r="W48" s="30">
        <f t="shared" si="3"/>
        <v>1803.6666666666667</v>
      </c>
      <c r="X48" s="3">
        <f t="shared" si="3"/>
        <v>878.16666666666663</v>
      </c>
      <c r="Y48" s="30">
        <f t="shared" si="3"/>
        <v>461.66666666666669</v>
      </c>
      <c r="Z48" s="3">
        <f t="shared" si="3"/>
        <v>2176.3333333333335</v>
      </c>
      <c r="AA48" s="30">
        <f t="shared" si="3"/>
        <v>2144.3333333333335</v>
      </c>
      <c r="AB48" s="108">
        <f t="shared" si="4"/>
        <v>13804.333333333334</v>
      </c>
      <c r="AC48" s="19">
        <f t="shared" si="5"/>
        <v>13882.166666666666</v>
      </c>
    </row>
    <row r="49" spans="1:29" x14ac:dyDescent="0.25">
      <c r="A49" s="91" t="s">
        <v>26</v>
      </c>
      <c r="B49" s="3">
        <f t="shared" si="3"/>
        <v>1305.5</v>
      </c>
      <c r="C49" s="30">
        <f t="shared" si="3"/>
        <v>1105.8333333333333</v>
      </c>
      <c r="D49" s="3">
        <f t="shared" si="3"/>
        <v>678.83333333333337</v>
      </c>
      <c r="E49" s="30">
        <f t="shared" si="3"/>
        <v>563.83333333333337</v>
      </c>
      <c r="F49" s="3">
        <f t="shared" si="3"/>
        <v>775.66666666666663</v>
      </c>
      <c r="G49" s="30">
        <f t="shared" si="3"/>
        <v>607.66666666666663</v>
      </c>
      <c r="H49" s="3">
        <f t="shared" si="3"/>
        <v>1672.1666666666667</v>
      </c>
      <c r="I49" s="30">
        <f t="shared" si="3"/>
        <v>1553.1666666666667</v>
      </c>
      <c r="J49" s="3">
        <f t="shared" si="3"/>
        <v>289.83333333333331</v>
      </c>
      <c r="K49" s="30">
        <f t="shared" si="3"/>
        <v>266.5</v>
      </c>
      <c r="L49" s="3">
        <f t="shared" si="3"/>
        <v>688.16666666666663</v>
      </c>
      <c r="M49" s="30">
        <f t="shared" si="3"/>
        <v>1046.8333333333333</v>
      </c>
      <c r="N49" s="3">
        <f t="shared" si="3"/>
        <v>1341.1666666666667</v>
      </c>
      <c r="O49" s="30">
        <f t="shared" si="3"/>
        <v>1526.5</v>
      </c>
      <c r="P49" s="3">
        <f t="shared" si="3"/>
        <v>838</v>
      </c>
      <c r="Q49" s="30">
        <f t="shared" si="3"/>
        <v>785.66666666666663</v>
      </c>
      <c r="R49" s="3">
        <f t="shared" si="3"/>
        <v>1185.6666666666667</v>
      </c>
      <c r="S49" s="30">
        <f t="shared" si="3"/>
        <v>1008.1666666666666</v>
      </c>
      <c r="T49" s="3">
        <f t="shared" si="3"/>
        <v>222.83333333333334</v>
      </c>
      <c r="U49" s="30">
        <f t="shared" si="3"/>
        <v>297.83333333333331</v>
      </c>
      <c r="V49" s="3">
        <f t="shared" si="3"/>
        <v>800</v>
      </c>
      <c r="W49" s="30">
        <f t="shared" ref="W49:AA49" si="6">+W17/$B$65</f>
        <v>1478.5</v>
      </c>
      <c r="X49" s="3">
        <f t="shared" si="6"/>
        <v>832.83333333333337</v>
      </c>
      <c r="Y49" s="30">
        <f t="shared" si="6"/>
        <v>449.16666666666669</v>
      </c>
      <c r="Z49" s="3">
        <f t="shared" si="6"/>
        <v>2050.6666666666665</v>
      </c>
      <c r="AA49" s="30">
        <f t="shared" si="6"/>
        <v>2195.5</v>
      </c>
      <c r="AB49" s="108">
        <f t="shared" si="4"/>
        <v>12681.333333333334</v>
      </c>
      <c r="AC49" s="19">
        <f t="shared" si="5"/>
        <v>12885.166666666666</v>
      </c>
    </row>
    <row r="50" spans="1:29" x14ac:dyDescent="0.25">
      <c r="A50" s="90" t="s">
        <v>27</v>
      </c>
      <c r="B50" s="3">
        <f t="shared" ref="B50:AA59" si="7">+B18/$B$65</f>
        <v>1100.1666666666667</v>
      </c>
      <c r="C50" s="30">
        <f t="shared" si="7"/>
        <v>1233.3333333333333</v>
      </c>
      <c r="D50" s="3">
        <f t="shared" si="7"/>
        <v>605</v>
      </c>
      <c r="E50" s="30">
        <f t="shared" si="7"/>
        <v>617.83333333333337</v>
      </c>
      <c r="F50" s="3">
        <f t="shared" si="7"/>
        <v>747.66666666666663</v>
      </c>
      <c r="G50" s="30">
        <f t="shared" si="7"/>
        <v>713.16666666666663</v>
      </c>
      <c r="H50" s="3">
        <f t="shared" si="7"/>
        <v>1559</v>
      </c>
      <c r="I50" s="30">
        <f t="shared" si="7"/>
        <v>1710.1666666666667</v>
      </c>
      <c r="J50" s="3">
        <f t="shared" si="7"/>
        <v>324</v>
      </c>
      <c r="K50" s="30">
        <f t="shared" si="7"/>
        <v>248.83333333333334</v>
      </c>
      <c r="L50" s="3">
        <f t="shared" si="7"/>
        <v>897.83333333333337</v>
      </c>
      <c r="M50" s="30">
        <f t="shared" si="7"/>
        <v>827.16666666666663</v>
      </c>
      <c r="N50" s="3">
        <f t="shared" si="7"/>
        <v>1460.6666666666667</v>
      </c>
      <c r="O50" s="30">
        <f t="shared" si="7"/>
        <v>1358.1666666666667</v>
      </c>
      <c r="P50" s="3">
        <f t="shared" si="7"/>
        <v>922.66666666666663</v>
      </c>
      <c r="Q50" s="30">
        <f t="shared" si="7"/>
        <v>748.66666666666663</v>
      </c>
      <c r="R50" s="3">
        <f t="shared" si="7"/>
        <v>1039.1666666666667</v>
      </c>
      <c r="S50" s="30">
        <f t="shared" si="7"/>
        <v>1100.8333333333333</v>
      </c>
      <c r="T50" s="3">
        <f t="shared" si="7"/>
        <v>307.5</v>
      </c>
      <c r="U50" s="30">
        <f t="shared" si="7"/>
        <v>252.83333333333334</v>
      </c>
      <c r="V50" s="3">
        <f t="shared" si="7"/>
        <v>1019.6666666666666</v>
      </c>
      <c r="W50" s="30">
        <f t="shared" si="7"/>
        <v>1189</v>
      </c>
      <c r="X50" s="3">
        <f t="shared" si="7"/>
        <v>833.5</v>
      </c>
      <c r="Y50" s="30">
        <f t="shared" si="7"/>
        <v>406.83333333333331</v>
      </c>
      <c r="Z50" s="3">
        <f t="shared" si="7"/>
        <v>2057.8333333333335</v>
      </c>
      <c r="AA50" s="30">
        <f t="shared" si="7"/>
        <v>2188.5</v>
      </c>
      <c r="AB50" s="108">
        <f t="shared" si="4"/>
        <v>12874.666666666668</v>
      </c>
      <c r="AC50" s="19">
        <f t="shared" si="5"/>
        <v>12595.333333333336</v>
      </c>
    </row>
    <row r="51" spans="1:29" x14ac:dyDescent="0.25">
      <c r="A51" s="91" t="s">
        <v>28</v>
      </c>
      <c r="B51" s="3">
        <f t="shared" si="7"/>
        <v>1134.1666666666667</v>
      </c>
      <c r="C51" s="30">
        <f t="shared" si="7"/>
        <v>1673.6666666666667</v>
      </c>
      <c r="D51" s="3">
        <f t="shared" si="7"/>
        <v>737.16666666666663</v>
      </c>
      <c r="E51" s="30">
        <f t="shared" si="7"/>
        <v>810.16666666666663</v>
      </c>
      <c r="F51" s="3">
        <f t="shared" si="7"/>
        <v>757.66666666666663</v>
      </c>
      <c r="G51" s="30">
        <f t="shared" si="7"/>
        <v>963.16666666666663</v>
      </c>
      <c r="H51" s="3">
        <f t="shared" si="7"/>
        <v>1579</v>
      </c>
      <c r="I51" s="30">
        <f t="shared" si="7"/>
        <v>2276.5</v>
      </c>
      <c r="J51" s="3">
        <f t="shared" si="7"/>
        <v>403.16666666666669</v>
      </c>
      <c r="K51" s="30">
        <f t="shared" si="7"/>
        <v>214.66666666666666</v>
      </c>
      <c r="L51" s="3">
        <f t="shared" si="7"/>
        <v>1486.3333333333333</v>
      </c>
      <c r="M51" s="30">
        <f t="shared" si="7"/>
        <v>747.16666666666663</v>
      </c>
      <c r="N51" s="3">
        <f t="shared" si="7"/>
        <v>1959</v>
      </c>
      <c r="O51" s="30">
        <f t="shared" si="7"/>
        <v>1363</v>
      </c>
      <c r="P51" s="3">
        <f t="shared" si="7"/>
        <v>1061.1666666666667</v>
      </c>
      <c r="Q51" s="30">
        <f t="shared" si="7"/>
        <v>790.16666666666663</v>
      </c>
      <c r="R51" s="3">
        <f t="shared" si="7"/>
        <v>1121.5</v>
      </c>
      <c r="S51" s="30">
        <f t="shared" si="7"/>
        <v>1356.3333333333333</v>
      </c>
      <c r="T51" s="3">
        <f t="shared" si="7"/>
        <v>449.5</v>
      </c>
      <c r="U51" s="30">
        <f t="shared" si="7"/>
        <v>197.83333333333334</v>
      </c>
      <c r="V51" s="3">
        <f t="shared" si="7"/>
        <v>1515.3333333333333</v>
      </c>
      <c r="W51" s="30">
        <f t="shared" si="7"/>
        <v>1098.3333333333333</v>
      </c>
      <c r="X51" s="3">
        <f t="shared" si="7"/>
        <v>1064.5</v>
      </c>
      <c r="Y51" s="30">
        <f t="shared" si="7"/>
        <v>397.33333333333331</v>
      </c>
      <c r="Z51" s="3">
        <f t="shared" si="7"/>
        <v>2110</v>
      </c>
      <c r="AA51" s="30">
        <f t="shared" si="7"/>
        <v>2562.5</v>
      </c>
      <c r="AB51" s="108">
        <f t="shared" si="4"/>
        <v>15378.5</v>
      </c>
      <c r="AC51" s="19">
        <f t="shared" si="5"/>
        <v>14450.833333333336</v>
      </c>
    </row>
    <row r="52" spans="1:29" x14ac:dyDescent="0.25">
      <c r="A52" s="90" t="s">
        <v>29</v>
      </c>
      <c r="B52" s="3">
        <f t="shared" si="7"/>
        <v>1374.3333333333333</v>
      </c>
      <c r="C52" s="30">
        <f t="shared" si="7"/>
        <v>2310.8333333333335</v>
      </c>
      <c r="D52" s="3">
        <f t="shared" si="7"/>
        <v>1096.3333333333333</v>
      </c>
      <c r="E52" s="30">
        <f t="shared" si="7"/>
        <v>956</v>
      </c>
      <c r="F52" s="3">
        <f t="shared" si="7"/>
        <v>1014.6666666666666</v>
      </c>
      <c r="G52" s="30">
        <f t="shared" si="7"/>
        <v>1416.3333333333333</v>
      </c>
      <c r="H52" s="3">
        <f t="shared" si="7"/>
        <v>1844.3333333333333</v>
      </c>
      <c r="I52" s="30">
        <f t="shared" si="7"/>
        <v>2861.5</v>
      </c>
      <c r="J52" s="3">
        <f t="shared" si="7"/>
        <v>636.16666666666663</v>
      </c>
      <c r="K52" s="30">
        <f t="shared" si="7"/>
        <v>247.66666666666666</v>
      </c>
      <c r="L52" s="3">
        <f t="shared" si="7"/>
        <v>1968</v>
      </c>
      <c r="M52" s="30">
        <f t="shared" si="7"/>
        <v>734.16666666666663</v>
      </c>
      <c r="N52" s="3">
        <f t="shared" si="7"/>
        <v>2651</v>
      </c>
      <c r="O52" s="30">
        <f t="shared" si="7"/>
        <v>1732</v>
      </c>
      <c r="P52" s="3">
        <f t="shared" si="7"/>
        <v>1366.6666666666667</v>
      </c>
      <c r="Q52" s="30">
        <f t="shared" si="7"/>
        <v>1090.6666666666667</v>
      </c>
      <c r="R52" s="3">
        <f t="shared" si="7"/>
        <v>1482.3333333333333</v>
      </c>
      <c r="S52" s="30">
        <f t="shared" si="7"/>
        <v>1880.6666666666667</v>
      </c>
      <c r="T52" s="3">
        <f t="shared" si="7"/>
        <v>956.5</v>
      </c>
      <c r="U52" s="30">
        <f t="shared" si="7"/>
        <v>211.66666666666666</v>
      </c>
      <c r="V52" s="3">
        <f t="shared" si="7"/>
        <v>2237.5</v>
      </c>
      <c r="W52" s="30">
        <f t="shared" si="7"/>
        <v>1408.8333333333333</v>
      </c>
      <c r="X52" s="3">
        <f t="shared" si="7"/>
        <v>1507.3333333333333</v>
      </c>
      <c r="Y52" s="30">
        <f t="shared" si="7"/>
        <v>528</v>
      </c>
      <c r="Z52" s="3">
        <f t="shared" si="7"/>
        <v>2628.1666666666665</v>
      </c>
      <c r="AA52" s="30">
        <f t="shared" si="7"/>
        <v>3191.6666666666665</v>
      </c>
      <c r="AB52" s="108">
        <f t="shared" si="4"/>
        <v>20763.333333333332</v>
      </c>
      <c r="AC52" s="19">
        <f t="shared" si="5"/>
        <v>18570</v>
      </c>
    </row>
    <row r="53" spans="1:29" x14ac:dyDescent="0.25">
      <c r="A53" s="91" t="s">
        <v>30</v>
      </c>
      <c r="B53" s="3">
        <f t="shared" si="7"/>
        <v>1586.1666666666667</v>
      </c>
      <c r="C53" s="30">
        <f t="shared" si="7"/>
        <v>3363.1666666666665</v>
      </c>
      <c r="D53" s="3">
        <f t="shared" si="7"/>
        <v>1362.8333333333333</v>
      </c>
      <c r="E53" s="30">
        <f t="shared" si="7"/>
        <v>1333.6666666666667</v>
      </c>
      <c r="F53" s="3">
        <f t="shared" si="7"/>
        <v>1115.1666666666667</v>
      </c>
      <c r="G53" s="30">
        <f t="shared" si="7"/>
        <v>2035</v>
      </c>
      <c r="H53" s="3">
        <f t="shared" si="7"/>
        <v>2096</v>
      </c>
      <c r="I53" s="30">
        <f t="shared" si="7"/>
        <v>3887.1666666666665</v>
      </c>
      <c r="J53" s="3">
        <f t="shared" si="7"/>
        <v>940.66666666666663</v>
      </c>
      <c r="K53" s="30">
        <f t="shared" si="7"/>
        <v>261.33333333333331</v>
      </c>
      <c r="L53" s="3">
        <f t="shared" si="7"/>
        <v>2729.3333333333335</v>
      </c>
      <c r="M53" s="30">
        <f t="shared" si="7"/>
        <v>825.16666666666663</v>
      </c>
      <c r="N53" s="3">
        <f t="shared" si="7"/>
        <v>3435.6666666666665</v>
      </c>
      <c r="O53" s="30">
        <f t="shared" si="7"/>
        <v>2110.1666666666665</v>
      </c>
      <c r="P53" s="3">
        <f t="shared" si="7"/>
        <v>1889.8333333333333</v>
      </c>
      <c r="Q53" s="30">
        <f t="shared" si="7"/>
        <v>1457.5</v>
      </c>
      <c r="R53" s="3">
        <f t="shared" si="7"/>
        <v>1735.1666666666667</v>
      </c>
      <c r="S53" s="30">
        <f t="shared" si="7"/>
        <v>2342.6666666666665</v>
      </c>
      <c r="T53" s="3">
        <f t="shared" si="7"/>
        <v>1265.1666666666667</v>
      </c>
      <c r="U53" s="30">
        <f t="shared" si="7"/>
        <v>264</v>
      </c>
      <c r="V53" s="3">
        <f t="shared" si="7"/>
        <v>2932</v>
      </c>
      <c r="W53" s="30">
        <f t="shared" si="7"/>
        <v>1703.6666666666667</v>
      </c>
      <c r="X53" s="3">
        <f t="shared" si="7"/>
        <v>1991.1666666666667</v>
      </c>
      <c r="Y53" s="30">
        <f t="shared" si="7"/>
        <v>706.16666666666663</v>
      </c>
      <c r="Z53" s="3">
        <f t="shared" si="7"/>
        <v>2858.1666666666665</v>
      </c>
      <c r="AA53" s="30">
        <f t="shared" si="7"/>
        <v>4092.6666666666665</v>
      </c>
      <c r="AB53" s="108">
        <f t="shared" si="4"/>
        <v>25937.333333333339</v>
      </c>
      <c r="AC53" s="19">
        <f t="shared" si="5"/>
        <v>24382.333333333336</v>
      </c>
    </row>
    <row r="54" spans="1:29" x14ac:dyDescent="0.25">
      <c r="A54" s="90" t="s">
        <v>31</v>
      </c>
      <c r="B54" s="3">
        <f t="shared" si="7"/>
        <v>1641.3333333333333</v>
      </c>
      <c r="C54" s="30">
        <f t="shared" si="7"/>
        <v>3579.1666666666665</v>
      </c>
      <c r="D54" s="3">
        <f t="shared" si="7"/>
        <v>1061.1666666666667</v>
      </c>
      <c r="E54" s="30">
        <f t="shared" si="7"/>
        <v>1318.1666666666667</v>
      </c>
      <c r="F54" s="3">
        <f t="shared" si="7"/>
        <v>952.66666666666663</v>
      </c>
      <c r="G54" s="30">
        <f t="shared" si="7"/>
        <v>2064.6666666666665</v>
      </c>
      <c r="H54" s="3">
        <f t="shared" si="7"/>
        <v>2159.8333333333335</v>
      </c>
      <c r="I54" s="30">
        <f t="shared" si="7"/>
        <v>4184.166666666667</v>
      </c>
      <c r="J54" s="3">
        <f t="shared" si="7"/>
        <v>708.66666666666663</v>
      </c>
      <c r="K54" s="30">
        <f t="shared" si="7"/>
        <v>251.16666666666666</v>
      </c>
      <c r="L54" s="3">
        <f t="shared" si="7"/>
        <v>2859.5</v>
      </c>
      <c r="M54" s="30">
        <f t="shared" si="7"/>
        <v>796.83333333333337</v>
      </c>
      <c r="N54" s="3">
        <f t="shared" si="7"/>
        <v>3581.1666666666665</v>
      </c>
      <c r="O54" s="30">
        <f t="shared" si="7"/>
        <v>2175.8333333333335</v>
      </c>
      <c r="P54" s="3">
        <f t="shared" si="7"/>
        <v>1840.6666666666667</v>
      </c>
      <c r="Q54" s="30">
        <f t="shared" si="7"/>
        <v>1871.1666666666667</v>
      </c>
      <c r="R54" s="3">
        <f t="shared" si="7"/>
        <v>1801.8333333333333</v>
      </c>
      <c r="S54" s="30">
        <f t="shared" si="7"/>
        <v>2724.5</v>
      </c>
      <c r="T54" s="3">
        <f t="shared" si="7"/>
        <v>1214.1666666666667</v>
      </c>
      <c r="U54" s="30">
        <f t="shared" si="7"/>
        <v>255.66666666666666</v>
      </c>
      <c r="V54" s="3">
        <f t="shared" si="7"/>
        <v>3183.5</v>
      </c>
      <c r="W54" s="30">
        <f t="shared" si="7"/>
        <v>1796.3333333333333</v>
      </c>
      <c r="X54" s="3">
        <f t="shared" si="7"/>
        <v>2041</v>
      </c>
      <c r="Y54" s="30">
        <f t="shared" si="7"/>
        <v>783.66666666666663</v>
      </c>
      <c r="Z54" s="3">
        <f t="shared" si="7"/>
        <v>2841.3333333333335</v>
      </c>
      <c r="AA54" s="30">
        <f t="shared" si="7"/>
        <v>4398.333333333333</v>
      </c>
      <c r="AB54" s="108">
        <f t="shared" si="4"/>
        <v>25886.833333333332</v>
      </c>
      <c r="AC54" s="19">
        <f t="shared" si="5"/>
        <v>26199.666666666668</v>
      </c>
    </row>
    <row r="55" spans="1:29" x14ac:dyDescent="0.25">
      <c r="A55" s="91" t="s">
        <v>32</v>
      </c>
      <c r="B55" s="3">
        <f t="shared" si="7"/>
        <v>1869.5</v>
      </c>
      <c r="C55" s="30">
        <f t="shared" si="7"/>
        <v>3002.8333333333335</v>
      </c>
      <c r="D55" s="3">
        <f t="shared" si="7"/>
        <v>873.5</v>
      </c>
      <c r="E55" s="30">
        <f t="shared" si="7"/>
        <v>1345.6666666666667</v>
      </c>
      <c r="F55" s="3">
        <f t="shared" si="7"/>
        <v>759</v>
      </c>
      <c r="G55" s="30">
        <f t="shared" si="7"/>
        <v>1862.3333333333333</v>
      </c>
      <c r="H55" s="3">
        <f t="shared" si="7"/>
        <v>1984</v>
      </c>
      <c r="I55" s="30">
        <f t="shared" si="7"/>
        <v>3774</v>
      </c>
      <c r="J55" s="3">
        <f t="shared" si="7"/>
        <v>472.33333333333331</v>
      </c>
      <c r="K55" s="30">
        <f t="shared" si="7"/>
        <v>200.5</v>
      </c>
      <c r="L55" s="3">
        <f t="shared" si="7"/>
        <v>2186.8333333333335</v>
      </c>
      <c r="M55" s="30">
        <f t="shared" si="7"/>
        <v>859.33333333333337</v>
      </c>
      <c r="N55" s="3">
        <f t="shared" si="7"/>
        <v>2852.8333333333335</v>
      </c>
      <c r="O55" s="30">
        <f t="shared" si="7"/>
        <v>2036.3333333333333</v>
      </c>
      <c r="P55" s="3">
        <f t="shared" si="7"/>
        <v>1268.1666666666667</v>
      </c>
      <c r="Q55" s="30">
        <f t="shared" si="7"/>
        <v>1629.3333333333333</v>
      </c>
      <c r="R55" s="3">
        <f t="shared" si="7"/>
        <v>1525.6666666666667</v>
      </c>
      <c r="S55" s="30">
        <f t="shared" si="7"/>
        <v>2149.5</v>
      </c>
      <c r="T55" s="3">
        <f t="shared" si="7"/>
        <v>787.33333333333337</v>
      </c>
      <c r="U55" s="30">
        <f t="shared" si="7"/>
        <v>226.66666666666666</v>
      </c>
      <c r="V55" s="3">
        <f t="shared" si="7"/>
        <v>2851.5</v>
      </c>
      <c r="W55" s="30">
        <f t="shared" si="7"/>
        <v>1608.1666666666667</v>
      </c>
      <c r="X55" s="3">
        <f t="shared" si="7"/>
        <v>1428.1666666666667</v>
      </c>
      <c r="Y55" s="30">
        <f t="shared" si="7"/>
        <v>640.5</v>
      </c>
      <c r="Z55" s="3">
        <f t="shared" si="7"/>
        <v>2602.3333333333335</v>
      </c>
      <c r="AA55" s="30">
        <f t="shared" si="7"/>
        <v>3668.3333333333335</v>
      </c>
      <c r="AB55" s="108">
        <f t="shared" si="4"/>
        <v>21461.166666666664</v>
      </c>
      <c r="AC55" s="19">
        <f t="shared" si="5"/>
        <v>23003.500000000004</v>
      </c>
    </row>
    <row r="56" spans="1:29" x14ac:dyDescent="0.25">
      <c r="A56" s="90" t="s">
        <v>33</v>
      </c>
      <c r="B56" s="3">
        <f t="shared" si="7"/>
        <v>1976.8333333333333</v>
      </c>
      <c r="C56" s="30">
        <f t="shared" si="7"/>
        <v>2205.5</v>
      </c>
      <c r="D56" s="3">
        <f t="shared" si="7"/>
        <v>756</v>
      </c>
      <c r="E56" s="30">
        <f t="shared" si="7"/>
        <v>1121.1666666666667</v>
      </c>
      <c r="F56" s="3">
        <f t="shared" si="7"/>
        <v>762.33333333333337</v>
      </c>
      <c r="G56" s="30">
        <f t="shared" si="7"/>
        <v>1395.5</v>
      </c>
      <c r="H56" s="3">
        <f t="shared" si="7"/>
        <v>1979.1666666666667</v>
      </c>
      <c r="I56" s="30">
        <f t="shared" si="7"/>
        <v>2854</v>
      </c>
      <c r="J56" s="3">
        <f t="shared" si="7"/>
        <v>396.83333333333331</v>
      </c>
      <c r="K56" s="30">
        <f t="shared" si="7"/>
        <v>137.83333333333334</v>
      </c>
      <c r="L56" s="3">
        <f t="shared" si="7"/>
        <v>1530.6666666666667</v>
      </c>
      <c r="M56" s="30">
        <f t="shared" si="7"/>
        <v>1094</v>
      </c>
      <c r="N56" s="3">
        <f t="shared" si="7"/>
        <v>2133.5</v>
      </c>
      <c r="O56" s="30">
        <f t="shared" si="7"/>
        <v>2067.5</v>
      </c>
      <c r="P56" s="3">
        <f t="shared" si="7"/>
        <v>972.16666666666663</v>
      </c>
      <c r="Q56" s="30">
        <f t="shared" si="7"/>
        <v>1413.3333333333333</v>
      </c>
      <c r="R56" s="3">
        <f t="shared" si="7"/>
        <v>1228.1666666666667</v>
      </c>
      <c r="S56" s="30">
        <f t="shared" si="7"/>
        <v>1748.6666666666667</v>
      </c>
      <c r="T56" s="3">
        <f t="shared" si="7"/>
        <v>461.66666666666669</v>
      </c>
      <c r="U56" s="30">
        <f t="shared" si="7"/>
        <v>282.5</v>
      </c>
      <c r="V56" s="3">
        <f t="shared" si="7"/>
        <v>2341</v>
      </c>
      <c r="W56" s="30">
        <f t="shared" si="7"/>
        <v>1608</v>
      </c>
      <c r="X56" s="3">
        <f t="shared" si="7"/>
        <v>931.33333333333337</v>
      </c>
      <c r="Y56" s="30">
        <f t="shared" si="7"/>
        <v>672.5</v>
      </c>
      <c r="Z56" s="3">
        <f t="shared" si="7"/>
        <v>2268.8333333333335</v>
      </c>
      <c r="AA56" s="30">
        <f t="shared" si="7"/>
        <v>2724.6666666666665</v>
      </c>
      <c r="AB56" s="108">
        <f t="shared" si="4"/>
        <v>17738.499999999996</v>
      </c>
      <c r="AC56" s="19">
        <f t="shared" si="5"/>
        <v>19325.166666666668</v>
      </c>
    </row>
    <row r="57" spans="1:29" x14ac:dyDescent="0.25">
      <c r="A57" s="91" t="s">
        <v>34</v>
      </c>
      <c r="B57" s="3">
        <f t="shared" si="7"/>
        <v>743.5</v>
      </c>
      <c r="C57" s="30">
        <f t="shared" si="7"/>
        <v>1501</v>
      </c>
      <c r="D57" s="3">
        <f t="shared" si="7"/>
        <v>356</v>
      </c>
      <c r="E57" s="30">
        <f t="shared" si="7"/>
        <v>880.33333333333337</v>
      </c>
      <c r="F57" s="3">
        <f t="shared" si="7"/>
        <v>340.5</v>
      </c>
      <c r="G57" s="30">
        <f t="shared" si="7"/>
        <v>1128.3333333333333</v>
      </c>
      <c r="H57" s="3">
        <f t="shared" si="7"/>
        <v>1099</v>
      </c>
      <c r="I57" s="30">
        <f t="shared" si="7"/>
        <v>2006.3333333333333</v>
      </c>
      <c r="J57" s="3">
        <f t="shared" si="7"/>
        <v>336.5</v>
      </c>
      <c r="K57" s="30">
        <f t="shared" si="7"/>
        <v>97.333333333333329</v>
      </c>
      <c r="L57" s="3">
        <f t="shared" si="7"/>
        <v>1031.8333333333333</v>
      </c>
      <c r="M57" s="30">
        <f t="shared" si="7"/>
        <v>777</v>
      </c>
      <c r="N57" s="3">
        <f t="shared" si="7"/>
        <v>1758.6666666666667</v>
      </c>
      <c r="O57" s="30">
        <f t="shared" si="7"/>
        <v>1712</v>
      </c>
      <c r="P57" s="3">
        <f t="shared" si="7"/>
        <v>620.66666666666663</v>
      </c>
      <c r="Q57" s="30">
        <f t="shared" si="7"/>
        <v>1134.3333333333333</v>
      </c>
      <c r="R57" s="3">
        <f t="shared" si="7"/>
        <v>911</v>
      </c>
      <c r="S57" s="30">
        <f t="shared" si="7"/>
        <v>1365.6666666666667</v>
      </c>
      <c r="T57" s="3">
        <f t="shared" si="7"/>
        <v>287.66666666666669</v>
      </c>
      <c r="U57" s="30">
        <f t="shared" si="7"/>
        <v>242.66666666666666</v>
      </c>
      <c r="V57" s="3">
        <f t="shared" si="7"/>
        <v>1768.8333333333333</v>
      </c>
      <c r="W57" s="30">
        <f t="shared" si="7"/>
        <v>1187.3333333333333</v>
      </c>
      <c r="X57" s="3">
        <f t="shared" si="7"/>
        <v>649.33333333333337</v>
      </c>
      <c r="Y57" s="30">
        <f t="shared" si="7"/>
        <v>516.66666666666663</v>
      </c>
      <c r="Z57" s="3">
        <f t="shared" si="7"/>
        <v>1696.5</v>
      </c>
      <c r="AA57" s="30">
        <f t="shared" si="7"/>
        <v>2116.6666666666665</v>
      </c>
      <c r="AB57" s="108">
        <f>B57+D57+F57+H57+J57+L57+N57+P57+R57+T57+V57+X57+Z57</f>
        <v>11600.000000000002</v>
      </c>
      <c r="AC57" s="19">
        <f t="shared" si="5"/>
        <v>14665.666666666664</v>
      </c>
    </row>
    <row r="58" spans="1:29" x14ac:dyDescent="0.25">
      <c r="A58" s="90" t="s">
        <v>35</v>
      </c>
      <c r="B58" s="3">
        <f t="shared" si="7"/>
        <v>0</v>
      </c>
      <c r="C58" s="30">
        <f t="shared" si="7"/>
        <v>723.16666666666663</v>
      </c>
      <c r="D58" s="3">
        <f t="shared" si="7"/>
        <v>6.5</v>
      </c>
      <c r="E58" s="30">
        <f t="shared" si="7"/>
        <v>480.83333333333331</v>
      </c>
      <c r="F58" s="3">
        <f t="shared" si="7"/>
        <v>11.166666666666666</v>
      </c>
      <c r="G58" s="30">
        <f t="shared" si="7"/>
        <v>610.16666666666663</v>
      </c>
      <c r="H58" s="3">
        <f t="shared" si="7"/>
        <v>70.5</v>
      </c>
      <c r="I58" s="30">
        <f t="shared" si="7"/>
        <v>796.66666666666663</v>
      </c>
      <c r="J58" s="3">
        <f t="shared" si="7"/>
        <v>56.5</v>
      </c>
      <c r="K58" s="30">
        <f t="shared" si="7"/>
        <v>30.166666666666668</v>
      </c>
      <c r="L58" s="3">
        <f t="shared" si="7"/>
        <v>550.66666666666663</v>
      </c>
      <c r="M58" s="30">
        <f t="shared" si="7"/>
        <v>107.83333333333333</v>
      </c>
      <c r="N58" s="3">
        <f t="shared" si="7"/>
        <v>383.83333333333331</v>
      </c>
      <c r="O58" s="30">
        <f t="shared" si="7"/>
        <v>239.16666666666666</v>
      </c>
      <c r="P58" s="3">
        <f t="shared" si="7"/>
        <v>142.83333333333334</v>
      </c>
      <c r="Q58" s="30">
        <f t="shared" si="7"/>
        <v>160.5</v>
      </c>
      <c r="R58" s="3">
        <f t="shared" si="7"/>
        <v>133.33333333333334</v>
      </c>
      <c r="S58" s="30">
        <f t="shared" si="7"/>
        <v>125.33333333333333</v>
      </c>
      <c r="T58" s="3">
        <f t="shared" si="7"/>
        <v>33.333333333333336</v>
      </c>
      <c r="U58" s="30">
        <f t="shared" si="7"/>
        <v>7.833333333333333</v>
      </c>
      <c r="V58" s="3">
        <f t="shared" si="7"/>
        <v>289.5</v>
      </c>
      <c r="W58" s="30">
        <f t="shared" si="7"/>
        <v>36.166666666666664</v>
      </c>
      <c r="X58" s="3">
        <f t="shared" si="7"/>
        <v>55.166666666666664</v>
      </c>
      <c r="Y58" s="30">
        <f t="shared" si="7"/>
        <v>18.666666666666668</v>
      </c>
      <c r="Z58" s="3">
        <f t="shared" si="7"/>
        <v>54</v>
      </c>
      <c r="AA58" s="30">
        <f t="shared" si="7"/>
        <v>69.5</v>
      </c>
      <c r="AB58" s="108">
        <f>B58+D58+F58+H58+J58+L58+N58+P58+R58+T58+V58+X58+Z58</f>
        <v>1787.333333333333</v>
      </c>
      <c r="AC58" s="19">
        <f t="shared" si="5"/>
        <v>3405.9999999999995</v>
      </c>
    </row>
    <row r="59" spans="1:29" x14ac:dyDescent="0.25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5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5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8" thickBot="1" x14ac:dyDescent="0.3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4" thickTop="1" thickBot="1" x14ac:dyDescent="0.3">
      <c r="A63" s="9" t="s">
        <v>47</v>
      </c>
      <c r="B63" s="50">
        <f>SUM(B39:B62)</f>
        <v>32358.333333333336</v>
      </c>
      <c r="C63" s="46">
        <f t="shared" ref="C63:AA63" si="11">SUM(C39:C62)</f>
        <v>30019.500000000004</v>
      </c>
      <c r="D63" s="45">
        <f t="shared" si="11"/>
        <v>17520.666666666664</v>
      </c>
      <c r="E63" s="51">
        <f t="shared" si="11"/>
        <v>15925.833333333332</v>
      </c>
      <c r="F63" s="50">
        <f t="shared" si="11"/>
        <v>20295.166666666664</v>
      </c>
      <c r="G63" s="46">
        <f t="shared" si="11"/>
        <v>18640.666666666668</v>
      </c>
      <c r="H63" s="45">
        <f t="shared" si="11"/>
        <v>35248</v>
      </c>
      <c r="I63" s="51">
        <f t="shared" si="11"/>
        <v>39012.333333333336</v>
      </c>
      <c r="J63" s="50">
        <f t="shared" si="11"/>
        <v>6360.6666666666661</v>
      </c>
      <c r="K63" s="46">
        <f t="shared" si="11"/>
        <v>6549.5000000000009</v>
      </c>
      <c r="L63" s="45">
        <f t="shared" si="11"/>
        <v>22136.666666666668</v>
      </c>
      <c r="M63" s="51">
        <f t="shared" si="11"/>
        <v>23519.666666666668</v>
      </c>
      <c r="N63" s="50">
        <f t="shared" si="11"/>
        <v>36263.833333333336</v>
      </c>
      <c r="O63" s="46">
        <f t="shared" si="11"/>
        <v>36785.333333333336</v>
      </c>
      <c r="P63" s="45">
        <f t="shared" si="11"/>
        <v>20608.833333333336</v>
      </c>
      <c r="Q63" s="51">
        <f t="shared" si="11"/>
        <v>20691.999999999993</v>
      </c>
      <c r="R63" s="50">
        <f t="shared" si="11"/>
        <v>25504.666666666664</v>
      </c>
      <c r="S63" s="46">
        <f t="shared" si="11"/>
        <v>26340.166666666672</v>
      </c>
      <c r="T63" s="45">
        <f t="shared" si="11"/>
        <v>7930.166666666667</v>
      </c>
      <c r="U63" s="51">
        <f t="shared" si="11"/>
        <v>7952.8333333333321</v>
      </c>
      <c r="V63" s="50">
        <f t="shared" si="11"/>
        <v>26019.499999999996</v>
      </c>
      <c r="W63" s="46">
        <f t="shared" si="11"/>
        <v>30485.166666666664</v>
      </c>
      <c r="X63" s="45">
        <f t="shared" si="11"/>
        <v>20601.5</v>
      </c>
      <c r="Y63" s="51">
        <f t="shared" si="11"/>
        <v>12619.666666666664</v>
      </c>
      <c r="Z63" s="50">
        <f t="shared" si="11"/>
        <v>43494.166666666672</v>
      </c>
      <c r="AA63" s="46">
        <f t="shared" si="11"/>
        <v>45023.666666666664</v>
      </c>
      <c r="AB63" s="45">
        <f>SUM(AB39:AB62)</f>
        <v>314342.16666666669</v>
      </c>
      <c r="AC63" s="46">
        <f>SUM(AC39:AC62)</f>
        <v>313566.33333333337</v>
      </c>
    </row>
    <row r="64" spans="1:29" ht="15.6" thickTop="1" x14ac:dyDescent="0.25">
      <c r="AB64" s="175" t="str">
        <f>IF(AB63='Daily Total'!D49,"Correct","Wrong")</f>
        <v>Wrong</v>
      </c>
      <c r="AC64" s="175" t="str">
        <f>IF(AC63='Daily Total'!E49,"Correct","Wrong")</f>
        <v>Wrong</v>
      </c>
    </row>
    <row r="65" spans="1:31" x14ac:dyDescent="0.25">
      <c r="A65" t="s">
        <v>82</v>
      </c>
      <c r="B65">
        <f>COUNTIF('Daily Total'!$G$7:$G$37,3)</f>
        <v>6</v>
      </c>
    </row>
    <row r="67" spans="1:31" s="8" customFormat="1" x14ac:dyDescent="0.25">
      <c r="A67" s="43" t="s">
        <v>53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1.731650785475148E-2</v>
      </c>
      <c r="C72" s="82">
        <f t="shared" ref="C72:AC72" si="13">C8/C31</f>
        <v>0</v>
      </c>
      <c r="D72" s="81">
        <f t="shared" si="13"/>
        <v>2.424755526806438E-2</v>
      </c>
      <c r="E72" s="82">
        <f t="shared" si="13"/>
        <v>1.151169483543509E-4</v>
      </c>
      <c r="F72" s="81">
        <f t="shared" si="13"/>
        <v>2.8906718348375229E-2</v>
      </c>
      <c r="G72" s="82">
        <f t="shared" si="13"/>
        <v>3.6658202496334179E-4</v>
      </c>
      <c r="H72" s="81">
        <f t="shared" si="13"/>
        <v>1.582595702829475E-2</v>
      </c>
      <c r="I72" s="82">
        <f t="shared" si="13"/>
        <v>9.0142433589377716E-4</v>
      </c>
      <c r="J72" s="81">
        <f t="shared" si="13"/>
        <v>2.2796352583586625E-3</v>
      </c>
      <c r="K72" s="82">
        <f t="shared" si="13"/>
        <v>3.9697686846324144E-3</v>
      </c>
      <c r="L72" s="81">
        <f t="shared" si="13"/>
        <v>2.0704713145610599E-3</v>
      </c>
      <c r="M72" s="82">
        <f t="shared" si="13"/>
        <v>5.4493402684278403E-3</v>
      </c>
      <c r="N72" s="81">
        <f t="shared" si="13"/>
        <v>6.5584167880762744E-3</v>
      </c>
      <c r="O72" s="82">
        <f t="shared" si="13"/>
        <v>5.5139729602377762E-3</v>
      </c>
      <c r="P72" s="81">
        <f t="shared" si="13"/>
        <v>4.2700136672785939E-3</v>
      </c>
      <c r="Q72" s="82">
        <f t="shared" si="13"/>
        <v>4.3656163412591018E-3</v>
      </c>
      <c r="R72" s="81">
        <f t="shared" si="13"/>
        <v>2.4505319287973443E-3</v>
      </c>
      <c r="S72" s="82">
        <f t="shared" si="13"/>
        <v>5.8908764181446584E-3</v>
      </c>
      <c r="T72" s="81">
        <f t="shared" si="13"/>
        <v>2.3118471658855426E-4</v>
      </c>
      <c r="U72" s="82">
        <f t="shared" si="13"/>
        <v>6.1822830437789468E-3</v>
      </c>
      <c r="V72" s="81">
        <f t="shared" si="13"/>
        <v>6.4695068442258055E-4</v>
      </c>
      <c r="W72" s="82">
        <f t="shared" si="13"/>
        <v>4.264369010065004E-3</v>
      </c>
      <c r="X72" s="81">
        <f t="shared" si="13"/>
        <v>1.0517033549337022E-4</v>
      </c>
      <c r="Y72" s="82">
        <f t="shared" si="13"/>
        <v>4.6224147494651202E-3</v>
      </c>
      <c r="Z72" s="81">
        <f t="shared" si="13"/>
        <v>6.3993255800586283E-4</v>
      </c>
      <c r="AA72" s="81">
        <f t="shared" si="13"/>
        <v>9.6615853884253467E-4</v>
      </c>
      <c r="AB72" s="100">
        <f t="shared" si="13"/>
        <v>8.357135244873819E-3</v>
      </c>
      <c r="AC72" s="101">
        <f t="shared" si="13"/>
        <v>2.9573753134637115E-3</v>
      </c>
      <c r="AD72" s="18"/>
      <c r="AE72" s="18"/>
    </row>
    <row r="73" spans="1:31" s="8" customFormat="1" x14ac:dyDescent="0.25">
      <c r="A73" s="87" t="s">
        <v>18</v>
      </c>
      <c r="B73" s="81">
        <f>B9/B31</f>
        <v>6.4043265516353337E-2</v>
      </c>
      <c r="C73" s="82">
        <f t="shared" ref="C73:AC73" si="14">C9/C31</f>
        <v>1.7238794783390795E-2</v>
      </c>
      <c r="D73" s="81">
        <f t="shared" si="14"/>
        <v>7.3066093375442329E-2</v>
      </c>
      <c r="E73" s="82">
        <f t="shared" si="14"/>
        <v>2.4268745748521794E-2</v>
      </c>
      <c r="F73" s="81">
        <f t="shared" si="14"/>
        <v>8.8222975913805415E-2</v>
      </c>
      <c r="G73" s="82">
        <f t="shared" si="14"/>
        <v>2.0054719072994529E-2</v>
      </c>
      <c r="H73" s="81">
        <f t="shared" si="14"/>
        <v>5.9303601149947045E-2</v>
      </c>
      <c r="I73" s="82">
        <f t="shared" si="14"/>
        <v>1.9643360646633117E-2</v>
      </c>
      <c r="J73" s="81">
        <f t="shared" si="14"/>
        <v>1.4856933235509904E-2</v>
      </c>
      <c r="K73" s="82">
        <f t="shared" si="14"/>
        <v>4.4125505763798763E-2</v>
      </c>
      <c r="L73" s="81">
        <f t="shared" si="14"/>
        <v>1.9725944887818099E-2</v>
      </c>
      <c r="M73" s="82">
        <f t="shared" si="14"/>
        <v>5.5846879916098581E-2</v>
      </c>
      <c r="N73" s="81">
        <f t="shared" si="14"/>
        <v>4.0154791504851024E-2</v>
      </c>
      <c r="O73" s="82">
        <f t="shared" si="14"/>
        <v>4.8542897531624926E-2</v>
      </c>
      <c r="P73" s="81">
        <f t="shared" si="14"/>
        <v>4.1616458961772053E-2</v>
      </c>
      <c r="Q73" s="82">
        <f t="shared" si="14"/>
        <v>4.2609059862104517E-2</v>
      </c>
      <c r="R73" s="81">
        <f t="shared" si="14"/>
        <v>4.8082703818908959E-2</v>
      </c>
      <c r="S73" s="82">
        <f t="shared" si="14"/>
        <v>3.9356875747432629E-2</v>
      </c>
      <c r="T73" s="81">
        <f t="shared" si="14"/>
        <v>1.3829049410478973E-2</v>
      </c>
      <c r="U73" s="82">
        <f t="shared" si="14"/>
        <v>7.1651612632814304E-2</v>
      </c>
      <c r="V73" s="81">
        <f t="shared" si="14"/>
        <v>2.4750667768404466E-2</v>
      </c>
      <c r="W73" s="82">
        <f t="shared" si="14"/>
        <v>4.624106806042283E-2</v>
      </c>
      <c r="X73" s="81">
        <f t="shared" si="14"/>
        <v>4.3750859565242016E-2</v>
      </c>
      <c r="Y73" s="82">
        <f t="shared" si="14"/>
        <v>6.3340288966956343E-2</v>
      </c>
      <c r="Z73" s="81">
        <f t="shared" si="14"/>
        <v>5.4842603414250957E-2</v>
      </c>
      <c r="AA73" s="81">
        <f t="shared" si="14"/>
        <v>3.4185724544868998E-2</v>
      </c>
      <c r="AB73" s="100">
        <f t="shared" si="14"/>
        <v>4.8816231569314333E-2</v>
      </c>
      <c r="AC73" s="101">
        <f t="shared" si="14"/>
        <v>3.7212753495007439E-2</v>
      </c>
      <c r="AD73" s="18"/>
      <c r="AE73" s="18"/>
    </row>
    <row r="74" spans="1:31" s="8" customFormat="1" x14ac:dyDescent="0.25">
      <c r="A74" s="86" t="s">
        <v>19</v>
      </c>
      <c r="B74" s="81">
        <f>B10/B31</f>
        <v>0.11234097347411795</v>
      </c>
      <c r="C74" s="82">
        <f t="shared" ref="C74:AC74" si="15">C10/C31</f>
        <v>4.8723885030285873E-2</v>
      </c>
      <c r="D74" s="81">
        <f t="shared" si="15"/>
        <v>9.0911685247897722E-2</v>
      </c>
      <c r="E74" s="82">
        <f t="shared" si="15"/>
        <v>6.5815498927319346E-2</v>
      </c>
      <c r="F74" s="81">
        <f t="shared" si="15"/>
        <v>0.11538050931666817</v>
      </c>
      <c r="G74" s="82">
        <f t="shared" si="15"/>
        <v>5.3583562819641641E-2</v>
      </c>
      <c r="H74" s="81">
        <f t="shared" si="15"/>
        <v>8.4208087456498715E-2</v>
      </c>
      <c r="I74" s="82">
        <f t="shared" si="15"/>
        <v>4.674590086895597E-2</v>
      </c>
      <c r="J74" s="81">
        <f t="shared" si="15"/>
        <v>3.3225028822974532E-2</v>
      </c>
      <c r="K74" s="82">
        <f t="shared" si="15"/>
        <v>0.10028755375728426</v>
      </c>
      <c r="L74" s="81">
        <f t="shared" si="15"/>
        <v>4.879536214425538E-2</v>
      </c>
      <c r="M74" s="82">
        <f t="shared" si="15"/>
        <v>8.8656301818336433E-2</v>
      </c>
      <c r="N74" s="81">
        <f t="shared" si="15"/>
        <v>6.7762646897965378E-2</v>
      </c>
      <c r="O74" s="82">
        <f t="shared" si="15"/>
        <v>7.8079125738518981E-2</v>
      </c>
      <c r="P74" s="81">
        <f t="shared" si="15"/>
        <v>8.0070843408570763E-2</v>
      </c>
      <c r="Q74" s="82">
        <f t="shared" si="15"/>
        <v>7.2475674979057936E-2</v>
      </c>
      <c r="R74" s="81">
        <f t="shared" si="15"/>
        <v>8.2762631675248971E-2</v>
      </c>
      <c r="S74" s="82">
        <f t="shared" si="15"/>
        <v>6.1971260622243597E-2</v>
      </c>
      <c r="T74" s="81">
        <f t="shared" si="15"/>
        <v>3.8418696538534289E-2</v>
      </c>
      <c r="U74" s="82">
        <f t="shared" si="15"/>
        <v>0.13433367562923068</v>
      </c>
      <c r="V74" s="81">
        <f t="shared" si="15"/>
        <v>5.0205935292120654E-2</v>
      </c>
      <c r="W74" s="82">
        <f t="shared" si="15"/>
        <v>8.5052293191770864E-2</v>
      </c>
      <c r="X74" s="81">
        <f t="shared" si="15"/>
        <v>7.9524953684602259E-2</v>
      </c>
      <c r="Y74" s="82">
        <f t="shared" si="15"/>
        <v>0.10434771124435405</v>
      </c>
      <c r="Z74" s="81">
        <f t="shared" si="15"/>
        <v>7.6385722223286642E-2</v>
      </c>
      <c r="AA74" s="81">
        <f t="shared" si="15"/>
        <v>5.7366125963382218E-2</v>
      </c>
      <c r="AB74" s="100">
        <f t="shared" si="15"/>
        <v>7.8320174459572456E-2</v>
      </c>
      <c r="AC74" s="101">
        <f t="shared" si="15"/>
        <v>6.9013573948733864E-2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0.10680916816894154</v>
      </c>
      <c r="C75" s="82">
        <f t="shared" ref="C75:AC75" si="16">C11/C31</f>
        <v>4.7086060727193992E-2</v>
      </c>
      <c r="D75" s="81">
        <f t="shared" si="16"/>
        <v>8.7040066968532406E-2</v>
      </c>
      <c r="E75" s="82">
        <f t="shared" si="16"/>
        <v>8.1377217309402963E-2</v>
      </c>
      <c r="F75" s="81">
        <f t="shared" si="16"/>
        <v>0.10655246323016153</v>
      </c>
      <c r="G75" s="82">
        <f t="shared" si="16"/>
        <v>5.5926111369407387E-2</v>
      </c>
      <c r="H75" s="81">
        <f t="shared" si="16"/>
        <v>8.3777802995914669E-2</v>
      </c>
      <c r="I75" s="82">
        <f t="shared" si="16"/>
        <v>5.2560301443133367E-2</v>
      </c>
      <c r="J75" s="81">
        <f t="shared" si="16"/>
        <v>4.3548894245886177E-2</v>
      </c>
      <c r="K75" s="82">
        <f t="shared" si="16"/>
        <v>0.13000992442171158</v>
      </c>
      <c r="L75" s="81">
        <f t="shared" si="16"/>
        <v>5.006023189278723E-2</v>
      </c>
      <c r="M75" s="82">
        <f t="shared" si="16"/>
        <v>0.12608597060615939</v>
      </c>
      <c r="N75" s="81">
        <f t="shared" si="16"/>
        <v>6.5859924718383325E-2</v>
      </c>
      <c r="O75" s="82">
        <f t="shared" si="16"/>
        <v>9.9700061618761104E-2</v>
      </c>
      <c r="P75" s="81">
        <f t="shared" si="16"/>
        <v>7.9650311759520601E-2</v>
      </c>
      <c r="Q75" s="82">
        <f t="shared" si="16"/>
        <v>8.2705071203041436E-2</v>
      </c>
      <c r="R75" s="81">
        <f t="shared" si="16"/>
        <v>8.2756096923438854E-2</v>
      </c>
      <c r="S75" s="82">
        <f t="shared" si="16"/>
        <v>6.2787504508323794E-2</v>
      </c>
      <c r="T75" s="81">
        <f t="shared" si="16"/>
        <v>4.1192913137596938E-2</v>
      </c>
      <c r="U75" s="82">
        <f t="shared" si="16"/>
        <v>0.16189198818031308</v>
      </c>
      <c r="V75" s="81">
        <f t="shared" si="16"/>
        <v>4.1853225465516244E-2</v>
      </c>
      <c r="W75" s="82">
        <f t="shared" si="16"/>
        <v>8.4647724849790329E-2</v>
      </c>
      <c r="X75" s="81">
        <f t="shared" si="16"/>
        <v>6.8279817812618826E-2</v>
      </c>
      <c r="Y75" s="82">
        <f t="shared" si="16"/>
        <v>0.11071343669933173</v>
      </c>
      <c r="Z75" s="81">
        <f t="shared" si="16"/>
        <v>7.8087099802655532E-2</v>
      </c>
      <c r="AA75" s="81">
        <f t="shared" si="16"/>
        <v>5.4449141562585603E-2</v>
      </c>
      <c r="AB75" s="100">
        <f t="shared" si="16"/>
        <v>7.5844104062823256E-2</v>
      </c>
      <c r="AC75" s="101">
        <f t="shared" si="16"/>
        <v>7.7715082082579018E-2</v>
      </c>
      <c r="AD75" s="18"/>
      <c r="AE75" s="18"/>
    </row>
    <row r="76" spans="1:31" s="8" customFormat="1" x14ac:dyDescent="0.25">
      <c r="A76" s="86" t="s">
        <v>21</v>
      </c>
      <c r="B76" s="81">
        <f>B12/B31</f>
        <v>9.4916301828483138E-2</v>
      </c>
      <c r="C76" s="82">
        <f t="shared" ref="C76:AC76" si="17">C12/C31</f>
        <v>4.0662458290999737E-2</v>
      </c>
      <c r="D76" s="81">
        <f t="shared" si="17"/>
        <v>8.1351546744796624E-2</v>
      </c>
      <c r="E76" s="82">
        <f t="shared" si="17"/>
        <v>7.1100413374496366E-2</v>
      </c>
      <c r="F76" s="81">
        <f t="shared" si="17"/>
        <v>8.0060112834747191E-2</v>
      </c>
      <c r="G76" s="82">
        <f t="shared" si="17"/>
        <v>4.8943170845105681E-2</v>
      </c>
      <c r="H76" s="81">
        <f t="shared" si="17"/>
        <v>6.782890755031018E-2</v>
      </c>
      <c r="I76" s="82">
        <f t="shared" si="17"/>
        <v>4.9715047378179548E-2</v>
      </c>
      <c r="J76" s="81">
        <f t="shared" si="17"/>
        <v>3.3434650455927049E-2</v>
      </c>
      <c r="K76" s="82">
        <f t="shared" si="17"/>
        <v>0.11911850777413034</v>
      </c>
      <c r="L76" s="81">
        <f t="shared" si="17"/>
        <v>4.5467550067760883E-2</v>
      </c>
      <c r="M76" s="82">
        <f t="shared" si="17"/>
        <v>0.13008262588755509</v>
      </c>
      <c r="N76" s="81">
        <f t="shared" si="17"/>
        <v>6.0358575807852637E-2</v>
      </c>
      <c r="O76" s="82">
        <f t="shared" si="17"/>
        <v>9.4503244046540286E-2</v>
      </c>
      <c r="P76" s="81">
        <f t="shared" si="17"/>
        <v>7.8437239694952809E-2</v>
      </c>
      <c r="Q76" s="82">
        <f t="shared" si="17"/>
        <v>8.0433661962755337E-2</v>
      </c>
      <c r="R76" s="81">
        <f t="shared" si="17"/>
        <v>8.4246020336147628E-2</v>
      </c>
      <c r="S76" s="82">
        <f t="shared" si="17"/>
        <v>5.6630874266804181E-2</v>
      </c>
      <c r="T76" s="81">
        <f t="shared" si="17"/>
        <v>3.3542800697757509E-2</v>
      </c>
      <c r="U76" s="82">
        <f t="shared" si="17"/>
        <v>0.13225894335352181</v>
      </c>
      <c r="V76" s="81">
        <f t="shared" si="17"/>
        <v>3.8913122850170068E-2</v>
      </c>
      <c r="W76" s="82">
        <f t="shared" si="17"/>
        <v>8.4013536638037081E-2</v>
      </c>
      <c r="X76" s="81">
        <f t="shared" si="17"/>
        <v>6.8069477141632084E-2</v>
      </c>
      <c r="Y76" s="82">
        <f t="shared" si="17"/>
        <v>0.10985498824585964</v>
      </c>
      <c r="Z76" s="81">
        <f t="shared" si="17"/>
        <v>7.8723200429176327E-2</v>
      </c>
      <c r="AA76" s="81">
        <f t="shared" si="17"/>
        <v>5.3238667071392083E-2</v>
      </c>
      <c r="AB76" s="100">
        <f t="shared" si="17"/>
        <v>6.9320427368690068E-2</v>
      </c>
      <c r="AC76" s="101">
        <f t="shared" si="17"/>
        <v>7.3583048350216174E-2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6.6180788050476433E-2</v>
      </c>
      <c r="C77" s="82">
        <f t="shared" ref="C77:AC77" si="18">C13/C31</f>
        <v>3.8524958776795085E-2</v>
      </c>
      <c r="D77" s="81">
        <f t="shared" si="18"/>
        <v>6.4685514249838288E-2</v>
      </c>
      <c r="E77" s="82">
        <f t="shared" si="18"/>
        <v>5.4031709486683059E-2</v>
      </c>
      <c r="F77" s="81">
        <f t="shared" si="18"/>
        <v>6.6764664821673467E-2</v>
      </c>
      <c r="G77" s="82">
        <f t="shared" si="18"/>
        <v>3.9966381746003359E-2</v>
      </c>
      <c r="H77" s="81">
        <f t="shared" si="18"/>
        <v>6.7748524738992288E-2</v>
      </c>
      <c r="I77" s="82">
        <f t="shared" si="18"/>
        <v>4.435349504857438E-2</v>
      </c>
      <c r="J77" s="81">
        <f t="shared" si="18"/>
        <v>3.5295042448380672E-2</v>
      </c>
      <c r="K77" s="82">
        <f t="shared" si="18"/>
        <v>9.9829503524442073E-2</v>
      </c>
      <c r="L77" s="81">
        <f t="shared" si="18"/>
        <v>3.2329468453546152E-2</v>
      </c>
      <c r="M77" s="82">
        <f t="shared" si="18"/>
        <v>8.9761759662126725E-2</v>
      </c>
      <c r="N77" s="81">
        <f t="shared" si="18"/>
        <v>4.8064416797268167E-2</v>
      </c>
      <c r="O77" s="82">
        <f t="shared" si="18"/>
        <v>7.6316647939396132E-2</v>
      </c>
      <c r="P77" s="81">
        <f t="shared" si="18"/>
        <v>5.1523214155742278E-2</v>
      </c>
      <c r="Q77" s="82">
        <f t="shared" si="18"/>
        <v>6.2681229460661125E-2</v>
      </c>
      <c r="R77" s="81">
        <f t="shared" si="18"/>
        <v>6.5680790443578954E-2</v>
      </c>
      <c r="S77" s="82">
        <f t="shared" si="18"/>
        <v>4.9436538619725259E-2</v>
      </c>
      <c r="T77" s="81">
        <f t="shared" si="18"/>
        <v>3.01801139110149E-2</v>
      </c>
      <c r="U77" s="82">
        <f t="shared" si="18"/>
        <v>8.504306641238972E-2</v>
      </c>
      <c r="V77" s="81">
        <f t="shared" si="18"/>
        <v>3.2552508695401529E-2</v>
      </c>
      <c r="W77" s="82">
        <f t="shared" si="18"/>
        <v>7.6447015215049943E-2</v>
      </c>
      <c r="X77" s="81">
        <f t="shared" si="18"/>
        <v>5.7738514185860255E-2</v>
      </c>
      <c r="Y77" s="82">
        <f t="shared" si="18"/>
        <v>7.6137774373332634E-2</v>
      </c>
      <c r="Z77" s="81">
        <f t="shared" si="18"/>
        <v>6.4813289138390212E-2</v>
      </c>
      <c r="AA77" s="81">
        <f t="shared" si="18"/>
        <v>5.3009158146456306E-2</v>
      </c>
      <c r="AB77" s="100">
        <f t="shared" si="18"/>
        <v>5.5776269277692622E-2</v>
      </c>
      <c r="AC77" s="101">
        <f t="shared" si="18"/>
        <v>6.0651175349394439E-2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5.1372650012876643E-2</v>
      </c>
      <c r="C78" s="82">
        <f t="shared" ref="C78:AC78" si="19">C14/C31</f>
        <v>3.9879633793589719E-2</v>
      </c>
      <c r="D78" s="81">
        <f t="shared" si="19"/>
        <v>5.158669761424603E-2</v>
      </c>
      <c r="E78" s="82">
        <f t="shared" si="19"/>
        <v>4.2383967348647376E-2</v>
      </c>
      <c r="F78" s="81">
        <f t="shared" si="19"/>
        <v>5.5546887189889219E-2</v>
      </c>
      <c r="G78" s="82">
        <f t="shared" si="19"/>
        <v>3.3367905296663211E-2</v>
      </c>
      <c r="H78" s="81">
        <f t="shared" si="19"/>
        <v>5.7497352095627174E-2</v>
      </c>
      <c r="I78" s="82">
        <f t="shared" si="19"/>
        <v>4.1525329596623292E-2</v>
      </c>
      <c r="J78" s="81">
        <f t="shared" si="19"/>
        <v>3.553086678545226E-2</v>
      </c>
      <c r="K78" s="82">
        <f t="shared" si="19"/>
        <v>9.021044863475583E-2</v>
      </c>
      <c r="L78" s="81">
        <f t="shared" si="19"/>
        <v>2.7503388043969283E-2</v>
      </c>
      <c r="M78" s="82">
        <f t="shared" si="19"/>
        <v>6.5640102609163961E-2</v>
      </c>
      <c r="N78" s="81">
        <f t="shared" si="19"/>
        <v>4.0485699709995729E-2</v>
      </c>
      <c r="O78" s="82">
        <f t="shared" si="19"/>
        <v>5.5755917213382147E-2</v>
      </c>
      <c r="P78" s="81">
        <f t="shared" si="19"/>
        <v>4.5061583625144556E-2</v>
      </c>
      <c r="Q78" s="82">
        <f t="shared" si="19"/>
        <v>4.3342032347445068E-2</v>
      </c>
      <c r="R78" s="81">
        <f t="shared" si="19"/>
        <v>5.5787176203047809E-2</v>
      </c>
      <c r="S78" s="82">
        <f t="shared" si="19"/>
        <v>4.234344252440822E-2</v>
      </c>
      <c r="T78" s="81">
        <f t="shared" si="19"/>
        <v>2.8645888064563585E-2</v>
      </c>
      <c r="U78" s="82">
        <f t="shared" si="19"/>
        <v>4.7320661399501224E-2</v>
      </c>
      <c r="V78" s="81">
        <f t="shared" si="19"/>
        <v>2.6954143366833848E-2</v>
      </c>
      <c r="W78" s="82">
        <f t="shared" si="19"/>
        <v>6.9093712242566052E-2</v>
      </c>
      <c r="X78" s="81">
        <f t="shared" si="19"/>
        <v>4.7658342030111073E-2</v>
      </c>
      <c r="Y78" s="82">
        <f t="shared" si="19"/>
        <v>4.7729734013048419E-2</v>
      </c>
      <c r="Z78" s="81">
        <f t="shared" si="19"/>
        <v>5.724522445538674E-2</v>
      </c>
      <c r="AA78" s="81">
        <f t="shared" si="19"/>
        <v>4.7608294896758004E-2</v>
      </c>
      <c r="AB78" s="100">
        <f t="shared" si="19"/>
        <v>4.7002390706941954E-2</v>
      </c>
      <c r="AC78" s="101">
        <f t="shared" si="19"/>
        <v>4.956048640425896E-2</v>
      </c>
      <c r="AD78" s="18"/>
      <c r="AE78" s="18"/>
    </row>
    <row r="79" spans="1:31" s="8" customFormat="1" x14ac:dyDescent="0.25">
      <c r="A79" s="87" t="s">
        <v>24</v>
      </c>
      <c r="B79" s="81">
        <f>B15/B31</f>
        <v>4.7901107391192375E-2</v>
      </c>
      <c r="C79" s="82">
        <f t="shared" ref="C79:AC79" si="20">C15/C31</f>
        <v>3.7314634376544135E-2</v>
      </c>
      <c r="D79" s="81">
        <f t="shared" si="20"/>
        <v>4.8124120086754693E-2</v>
      </c>
      <c r="E79" s="82">
        <f t="shared" si="20"/>
        <v>3.3886243524671657E-2</v>
      </c>
      <c r="F79" s="81">
        <f t="shared" si="20"/>
        <v>5.23605784628524E-2</v>
      </c>
      <c r="G79" s="82">
        <f t="shared" si="20"/>
        <v>3.0149136296985086E-2</v>
      </c>
      <c r="H79" s="81">
        <f t="shared" si="20"/>
        <v>5.467922529883492E-2</v>
      </c>
      <c r="I79" s="82">
        <f t="shared" si="20"/>
        <v>4.0200962088912051E-2</v>
      </c>
      <c r="J79" s="81">
        <f t="shared" si="20"/>
        <v>4.0902421129860603E-2</v>
      </c>
      <c r="K79" s="82">
        <f t="shared" si="20"/>
        <v>6.3770771305697638E-2</v>
      </c>
      <c r="L79" s="81">
        <f t="shared" si="20"/>
        <v>2.6426742960397532E-2</v>
      </c>
      <c r="M79" s="82">
        <f t="shared" si="20"/>
        <v>5.3614705423829706E-2</v>
      </c>
      <c r="N79" s="81">
        <f t="shared" si="20"/>
        <v>3.7029547345151043E-2</v>
      </c>
      <c r="O79" s="82">
        <f t="shared" si="20"/>
        <v>5.1320272572402043E-2</v>
      </c>
      <c r="P79" s="81">
        <f t="shared" si="20"/>
        <v>4.4333740386403891E-2</v>
      </c>
      <c r="Q79" s="82">
        <f t="shared" si="20"/>
        <v>3.6157291062568465E-2</v>
      </c>
      <c r="R79" s="81">
        <f t="shared" si="20"/>
        <v>5.188592937240244E-2</v>
      </c>
      <c r="S79" s="82">
        <f t="shared" si="20"/>
        <v>3.9894710866167638E-2</v>
      </c>
      <c r="T79" s="81">
        <f t="shared" si="20"/>
        <v>3.0243164288266323E-2</v>
      </c>
      <c r="U79" s="82">
        <f t="shared" si="20"/>
        <v>3.8665465138210703E-2</v>
      </c>
      <c r="V79" s="81">
        <f t="shared" si="20"/>
        <v>2.6838845225055568E-2</v>
      </c>
      <c r="W79" s="82">
        <f t="shared" si="20"/>
        <v>6.0887535468069173E-2</v>
      </c>
      <c r="X79" s="81">
        <f t="shared" si="20"/>
        <v>4.2076224223155274E-2</v>
      </c>
      <c r="Y79" s="82">
        <f t="shared" si="20"/>
        <v>4.0994215378113527E-2</v>
      </c>
      <c r="Z79" s="81">
        <f t="shared" si="20"/>
        <v>5.2543444523211927E-2</v>
      </c>
      <c r="AA79" s="81">
        <f t="shared" si="20"/>
        <v>4.7238119211377723E-2</v>
      </c>
      <c r="AB79" s="100">
        <f t="shared" si="20"/>
        <v>4.4214558127475739E-2</v>
      </c>
      <c r="AC79" s="101">
        <f t="shared" si="20"/>
        <v>4.4531247508501653E-2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4.5665722379603396E-2</v>
      </c>
      <c r="C80" s="82">
        <f t="shared" ref="C80:AC80" si="21">C16/C31</f>
        <v>4.1067750406680099E-2</v>
      </c>
      <c r="D80" s="81">
        <f t="shared" si="21"/>
        <v>4.9018302195502454E-2</v>
      </c>
      <c r="E80" s="82">
        <f t="shared" si="21"/>
        <v>3.5047878185338284E-2</v>
      </c>
      <c r="F80" s="81">
        <f t="shared" si="21"/>
        <v>4.9642361481797799E-2</v>
      </c>
      <c r="G80" s="82">
        <f t="shared" si="21"/>
        <v>3.1168413146883157E-2</v>
      </c>
      <c r="H80" s="81">
        <f t="shared" si="21"/>
        <v>5.3984150400968378E-2</v>
      </c>
      <c r="I80" s="82">
        <f t="shared" si="21"/>
        <v>4.036757606568863E-2</v>
      </c>
      <c r="J80" s="81">
        <f t="shared" si="21"/>
        <v>4.3286867204695524E-2</v>
      </c>
      <c r="K80" s="82">
        <f t="shared" si="21"/>
        <v>5.0029264320431588E-2</v>
      </c>
      <c r="L80" s="81">
        <f t="shared" si="21"/>
        <v>2.8037946092455954E-2</v>
      </c>
      <c r="M80" s="82">
        <f t="shared" si="21"/>
        <v>5.2565937725874798E-2</v>
      </c>
      <c r="N80" s="81">
        <f t="shared" si="21"/>
        <v>3.9263177729877793E-2</v>
      </c>
      <c r="O80" s="82">
        <f t="shared" si="21"/>
        <v>4.659465729094929E-2</v>
      </c>
      <c r="P80" s="81">
        <f t="shared" si="21"/>
        <v>4.5029235036756085E-2</v>
      </c>
      <c r="Q80" s="82">
        <f t="shared" si="21"/>
        <v>3.9693279206134413E-2</v>
      </c>
      <c r="R80" s="81">
        <f t="shared" si="21"/>
        <v>4.9422327939984842E-2</v>
      </c>
      <c r="S80" s="82">
        <f t="shared" si="21"/>
        <v>4.1754987629792267E-2</v>
      </c>
      <c r="T80" s="81">
        <f t="shared" si="21"/>
        <v>2.8919106365986422E-2</v>
      </c>
      <c r="U80" s="82">
        <f t="shared" si="21"/>
        <v>4.1054550789026971E-2</v>
      </c>
      <c r="V80" s="81">
        <f t="shared" si="21"/>
        <v>2.9413837058103857E-2</v>
      </c>
      <c r="W80" s="82">
        <f t="shared" si="21"/>
        <v>5.916538644477369E-2</v>
      </c>
      <c r="X80" s="81">
        <f t="shared" si="21"/>
        <v>4.262634597804367E-2</v>
      </c>
      <c r="Y80" s="82">
        <f t="shared" si="21"/>
        <v>3.6583111017195385E-2</v>
      </c>
      <c r="Z80" s="81">
        <f t="shared" si="21"/>
        <v>5.0037361331979384E-2</v>
      </c>
      <c r="AA80" s="81">
        <f t="shared" si="21"/>
        <v>4.7626803681027015E-2</v>
      </c>
      <c r="AB80" s="100">
        <f t="shared" si="21"/>
        <v>4.3914990724014648E-2</v>
      </c>
      <c r="AC80" s="101">
        <f t="shared" si="21"/>
        <v>4.4271865920980036E-2</v>
      </c>
      <c r="AD80" s="18"/>
      <c r="AE80" s="18"/>
    </row>
    <row r="81" spans="1:31" s="8" customFormat="1" x14ac:dyDescent="0.25">
      <c r="A81" s="87" t="s">
        <v>26</v>
      </c>
      <c r="B81" s="81">
        <f>B17/B31</f>
        <v>4.0345093999484938E-2</v>
      </c>
      <c r="C81" s="82">
        <f t="shared" ref="C81:AC81" si="22">C17/C31</f>
        <v>3.6837166952591927E-2</v>
      </c>
      <c r="D81" s="81">
        <f t="shared" si="22"/>
        <v>3.8744720520528138E-2</v>
      </c>
      <c r="E81" s="82">
        <f t="shared" si="22"/>
        <v>3.5403694207524462E-2</v>
      </c>
      <c r="F81" s="81">
        <f t="shared" si="22"/>
        <v>3.821928045265293E-2</v>
      </c>
      <c r="G81" s="82">
        <f t="shared" si="22"/>
        <v>3.25989771467401E-2</v>
      </c>
      <c r="H81" s="81">
        <f t="shared" si="22"/>
        <v>4.7440043879558177E-2</v>
      </c>
      <c r="I81" s="82">
        <f t="shared" si="22"/>
        <v>3.9812196143100047E-2</v>
      </c>
      <c r="J81" s="81">
        <f t="shared" si="22"/>
        <v>4.5566502463054187E-2</v>
      </c>
      <c r="K81" s="82">
        <f t="shared" si="22"/>
        <v>4.069012901748225E-2</v>
      </c>
      <c r="L81" s="81">
        <f t="shared" si="22"/>
        <v>3.1087185664809516E-2</v>
      </c>
      <c r="M81" s="82">
        <f t="shared" si="22"/>
        <v>4.4508850749018551E-2</v>
      </c>
      <c r="N81" s="81">
        <f t="shared" si="22"/>
        <v>3.6983587872214278E-2</v>
      </c>
      <c r="O81" s="82">
        <f t="shared" si="22"/>
        <v>4.1497517126390951E-2</v>
      </c>
      <c r="P81" s="81">
        <f t="shared" si="22"/>
        <v>4.0662175604312067E-2</v>
      </c>
      <c r="Q81" s="82">
        <f t="shared" si="22"/>
        <v>3.7969585669179712E-2</v>
      </c>
      <c r="R81" s="81">
        <f t="shared" si="22"/>
        <v>4.6488224377238152E-2</v>
      </c>
      <c r="S81" s="82">
        <f t="shared" si="22"/>
        <v>3.8274878037977487E-2</v>
      </c>
      <c r="T81" s="81">
        <f t="shared" si="22"/>
        <v>2.8099451461717911E-2</v>
      </c>
      <c r="U81" s="82">
        <f t="shared" si="22"/>
        <v>3.7449965421128738E-2</v>
      </c>
      <c r="V81" s="81">
        <f t="shared" si="22"/>
        <v>3.0746171140875113E-2</v>
      </c>
      <c r="W81" s="82">
        <f t="shared" si="22"/>
        <v>4.8498996779854683E-2</v>
      </c>
      <c r="X81" s="81">
        <f t="shared" si="22"/>
        <v>4.0425858958490081E-2</v>
      </c>
      <c r="Y81" s="82">
        <f t="shared" si="22"/>
        <v>3.5592593570881431E-2</v>
      </c>
      <c r="Z81" s="81">
        <f t="shared" si="22"/>
        <v>4.7148084992240338E-2</v>
      </c>
      <c r="AA81" s="81">
        <f t="shared" si="22"/>
        <v>4.8763243035144482E-2</v>
      </c>
      <c r="AB81" s="100">
        <f t="shared" si="22"/>
        <v>4.0342450609818496E-2</v>
      </c>
      <c r="AC81" s="101">
        <f t="shared" si="22"/>
        <v>4.1092315395253952E-2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3.3999484934329124E-2</v>
      </c>
      <c r="C82" s="82">
        <f t="shared" ref="C82:AC82" si="23">C18/C31</f>
        <v>4.108440624705053E-2</v>
      </c>
      <c r="D82" s="81">
        <f t="shared" si="23"/>
        <v>3.4530649518663671E-2</v>
      </c>
      <c r="E82" s="82">
        <f t="shared" si="23"/>
        <v>3.8794411595416252E-2</v>
      </c>
      <c r="F82" s="81">
        <f t="shared" si="23"/>
        <v>3.683964162238957E-2</v>
      </c>
      <c r="G82" s="82">
        <f t="shared" si="23"/>
        <v>3.8258645971174135E-2</v>
      </c>
      <c r="H82" s="81">
        <f t="shared" si="23"/>
        <v>4.4229459827507943E-2</v>
      </c>
      <c r="I82" s="82">
        <f t="shared" si="23"/>
        <v>4.3836564505241933E-2</v>
      </c>
      <c r="J82" s="81">
        <f t="shared" si="23"/>
        <v>5.093805680746253E-2</v>
      </c>
      <c r="K82" s="82">
        <f t="shared" si="23"/>
        <v>3.7992722090744842E-2</v>
      </c>
      <c r="L82" s="81">
        <f t="shared" si="23"/>
        <v>4.0558650805601566E-2</v>
      </c>
      <c r="M82" s="82">
        <f t="shared" si="23"/>
        <v>3.5169149222636378E-2</v>
      </c>
      <c r="N82" s="81">
        <f t="shared" si="23"/>
        <v>4.0278882081780286E-2</v>
      </c>
      <c r="O82" s="82">
        <f t="shared" si="23"/>
        <v>3.6921417956431911E-2</v>
      </c>
      <c r="P82" s="81">
        <f t="shared" si="23"/>
        <v>4.4770446329648293E-2</v>
      </c>
      <c r="Q82" s="82">
        <f t="shared" si="23"/>
        <v>3.6181454990656614E-2</v>
      </c>
      <c r="R82" s="81">
        <f t="shared" si="23"/>
        <v>4.0744177536137176E-2</v>
      </c>
      <c r="S82" s="82">
        <f t="shared" si="23"/>
        <v>4.1792952461702976E-2</v>
      </c>
      <c r="T82" s="81">
        <f t="shared" si="23"/>
        <v>3.877598200962569E-2</v>
      </c>
      <c r="U82" s="82">
        <f t="shared" si="23"/>
        <v>3.1791604669195464E-2</v>
      </c>
      <c r="V82" s="81">
        <f t="shared" si="23"/>
        <v>3.9188557299973739E-2</v>
      </c>
      <c r="W82" s="82">
        <f t="shared" si="23"/>
        <v>3.9002575022825309E-2</v>
      </c>
      <c r="X82" s="81">
        <f t="shared" si="23"/>
        <v>4.0458219061718807E-2</v>
      </c>
      <c r="Y82" s="82">
        <f t="shared" si="23"/>
        <v>3.2238041152698169E-2</v>
      </c>
      <c r="Z82" s="81">
        <f t="shared" si="23"/>
        <v>4.7312858046098138E-2</v>
      </c>
      <c r="AA82" s="81">
        <f t="shared" si="23"/>
        <v>4.8607769247284764E-2</v>
      </c>
      <c r="AB82" s="100">
        <f t="shared" si="23"/>
        <v>4.095749165055277E-2</v>
      </c>
      <c r="AC82" s="101">
        <f t="shared" si="23"/>
        <v>4.0168002729884904E-2</v>
      </c>
      <c r="AD82" s="18"/>
      <c r="AE82" s="18"/>
    </row>
    <row r="83" spans="1:31" s="8" customFormat="1" x14ac:dyDescent="0.25">
      <c r="A83" s="87" t="s">
        <v>28</v>
      </c>
      <c r="B83" s="81">
        <f>B19/B31</f>
        <v>3.5050218902910123E-2</v>
      </c>
      <c r="C83" s="82">
        <f t="shared" ref="C83:AC83" si="24">C19/C31</f>
        <v>5.5752649666605598E-2</v>
      </c>
      <c r="D83" s="81">
        <f t="shared" si="24"/>
        <v>4.2074121989269818E-2</v>
      </c>
      <c r="E83" s="82">
        <f t="shared" si="24"/>
        <v>5.0871225995499973E-2</v>
      </c>
      <c r="F83" s="81">
        <f t="shared" si="24"/>
        <v>3.7332369776055051E-2</v>
      </c>
      <c r="G83" s="82">
        <f t="shared" si="24"/>
        <v>5.167018346983298E-2</v>
      </c>
      <c r="H83" s="81">
        <f t="shared" si="24"/>
        <v>4.4796867907399E-2</v>
      </c>
      <c r="I83" s="82">
        <f t="shared" si="24"/>
        <v>5.8353341251057358E-2</v>
      </c>
      <c r="J83" s="81">
        <f t="shared" si="24"/>
        <v>6.3384341264018443E-2</v>
      </c>
      <c r="K83" s="82">
        <f t="shared" si="24"/>
        <v>3.2776038883375325E-2</v>
      </c>
      <c r="L83" s="81">
        <f t="shared" si="24"/>
        <v>6.7143502484565576E-2</v>
      </c>
      <c r="M83" s="82">
        <f t="shared" si="24"/>
        <v>3.1767740472512365E-2</v>
      </c>
      <c r="N83" s="81">
        <f t="shared" si="24"/>
        <v>5.4020764489872829E-2</v>
      </c>
      <c r="O83" s="82">
        <f t="shared" si="24"/>
        <v>3.7052810902896083E-2</v>
      </c>
      <c r="P83" s="81">
        <f t="shared" si="24"/>
        <v>5.1490865567353807E-2</v>
      </c>
      <c r="Q83" s="82">
        <f t="shared" si="24"/>
        <v>3.8187061021973064E-2</v>
      </c>
      <c r="R83" s="81">
        <f t="shared" si="24"/>
        <v>4.3972344930339545E-2</v>
      </c>
      <c r="S83" s="82">
        <f t="shared" si="24"/>
        <v>5.1492967014888542E-2</v>
      </c>
      <c r="T83" s="81">
        <f t="shared" si="24"/>
        <v>5.6682289149030077E-2</v>
      </c>
      <c r="U83" s="82">
        <f t="shared" si="24"/>
        <v>2.4875830416832577E-2</v>
      </c>
      <c r="V83" s="81">
        <f t="shared" si="24"/>
        <v>5.8238372502674274E-2</v>
      </c>
      <c r="W83" s="82">
        <f t="shared" si="24"/>
        <v>3.6028450995292789E-2</v>
      </c>
      <c r="X83" s="81">
        <f t="shared" si="24"/>
        <v>5.1670994830473507E-2</v>
      </c>
      <c r="Y83" s="82">
        <f t="shared" si="24"/>
        <v>3.1485247893499567E-2</v>
      </c>
      <c r="Z83" s="81">
        <f t="shared" si="24"/>
        <v>4.8512252600923497E-2</v>
      </c>
      <c r="AA83" s="81">
        <f t="shared" si="24"/>
        <v>5.6914511627218278E-2</v>
      </c>
      <c r="AB83" s="100">
        <f t="shared" si="24"/>
        <v>4.8922803335855358E-2</v>
      </c>
      <c r="AC83" s="101">
        <f t="shared" si="24"/>
        <v>4.6085410955045134E-2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4.2472315220190578E-2</v>
      </c>
      <c r="C84" s="82">
        <f t="shared" ref="C84:AC84" si="25">C20/C31</f>
        <v>7.6977742245318323E-2</v>
      </c>
      <c r="D84" s="81">
        <f t="shared" si="25"/>
        <v>6.2573722461093564E-2</v>
      </c>
      <c r="E84" s="82">
        <f t="shared" si="25"/>
        <v>6.0028255978232428E-2</v>
      </c>
      <c r="F84" s="81">
        <f t="shared" si="25"/>
        <v>4.9995483325258064E-2</v>
      </c>
      <c r="G84" s="82">
        <f t="shared" si="25"/>
        <v>7.598083044240192E-2</v>
      </c>
      <c r="H84" s="81">
        <f t="shared" si="25"/>
        <v>5.2324481767287032E-2</v>
      </c>
      <c r="I84" s="82">
        <f t="shared" si="25"/>
        <v>7.3348599160949102E-2</v>
      </c>
      <c r="J84" s="81">
        <f t="shared" si="25"/>
        <v>0.10001572162247144</v>
      </c>
      <c r="K84" s="82">
        <f t="shared" si="25"/>
        <v>3.7814591444639542E-2</v>
      </c>
      <c r="L84" s="81">
        <f t="shared" si="25"/>
        <v>8.8902273753952724E-2</v>
      </c>
      <c r="M84" s="82">
        <f t="shared" si="25"/>
        <v>3.1215011550617212E-2</v>
      </c>
      <c r="N84" s="81">
        <f t="shared" si="25"/>
        <v>7.3103137653217395E-2</v>
      </c>
      <c r="O84" s="82">
        <f t="shared" si="25"/>
        <v>4.708398274674689E-2</v>
      </c>
      <c r="P84" s="81">
        <f t="shared" si="25"/>
        <v>6.6314606196372111E-2</v>
      </c>
      <c r="Q84" s="82">
        <f t="shared" si="25"/>
        <v>5.2709581802951218E-2</v>
      </c>
      <c r="R84" s="81">
        <f t="shared" si="25"/>
        <v>5.8120082599262879E-2</v>
      </c>
      <c r="S84" s="82">
        <f t="shared" si="25"/>
        <v>7.1399193880069101E-2</v>
      </c>
      <c r="T84" s="81">
        <f t="shared" si="25"/>
        <v>0.12061537168197389</v>
      </c>
      <c r="U84" s="82">
        <f t="shared" si="25"/>
        <v>2.6615252425760211E-2</v>
      </c>
      <c r="V84" s="81">
        <f t="shared" si="25"/>
        <v>8.5993197409635083E-2</v>
      </c>
      <c r="W84" s="82">
        <f t="shared" si="25"/>
        <v>4.6213732361640364E-2</v>
      </c>
      <c r="X84" s="81">
        <f t="shared" si="25"/>
        <v>7.316619340015694E-2</v>
      </c>
      <c r="Y84" s="82">
        <f t="shared" si="25"/>
        <v>4.1839456932301435E-2</v>
      </c>
      <c r="Z84" s="81">
        <f t="shared" si="25"/>
        <v>6.0425727587990724E-2</v>
      </c>
      <c r="AA84" s="81">
        <f t="shared" si="25"/>
        <v>7.0888643750323901E-2</v>
      </c>
      <c r="AB84" s="100">
        <f t="shared" si="25"/>
        <v>6.6053286943686104E-2</v>
      </c>
      <c r="AC84" s="101">
        <f t="shared" si="25"/>
        <v>5.9221919019792728E-2</v>
      </c>
      <c r="AD84" s="18"/>
      <c r="AE84" s="18"/>
    </row>
    <row r="85" spans="1:31" s="8" customFormat="1" x14ac:dyDescent="0.25">
      <c r="A85" s="87" t="s">
        <v>30</v>
      </c>
      <c r="B85" s="81">
        <f>B21/B31</f>
        <v>4.9018799896986869E-2</v>
      </c>
      <c r="C85" s="82">
        <f t="shared" ref="C85:AC85" si="26">C21/C31</f>
        <v>0.11203273427827468</v>
      </c>
      <c r="D85" s="81">
        <f t="shared" si="26"/>
        <v>7.7784330885430533E-2</v>
      </c>
      <c r="E85" s="82">
        <f t="shared" si="26"/>
        <v>8.3742347339228723E-2</v>
      </c>
      <c r="F85" s="81">
        <f t="shared" si="26"/>
        <v>5.4947401269596206E-2</v>
      </c>
      <c r="G85" s="82">
        <f t="shared" si="26"/>
        <v>0.10916991523908301</v>
      </c>
      <c r="H85" s="81">
        <f t="shared" si="26"/>
        <v>5.9464366772582843E-2</v>
      </c>
      <c r="I85" s="82">
        <f t="shared" si="26"/>
        <v>9.9639430265642495E-2</v>
      </c>
      <c r="J85" s="81">
        <f t="shared" si="26"/>
        <v>0.14788806204800337</v>
      </c>
      <c r="K85" s="82">
        <f t="shared" si="26"/>
        <v>3.990126472758735E-2</v>
      </c>
      <c r="L85" s="81">
        <f t="shared" si="26"/>
        <v>0.12329468453546152</v>
      </c>
      <c r="M85" s="82">
        <f t="shared" si="26"/>
        <v>3.5084114003883275E-2</v>
      </c>
      <c r="N85" s="81">
        <f t="shared" si="26"/>
        <v>9.4740857511846049E-2</v>
      </c>
      <c r="O85" s="82">
        <f t="shared" si="26"/>
        <v>5.7364348109753889E-2</v>
      </c>
      <c r="P85" s="81">
        <f t="shared" si="26"/>
        <v>9.1700160934227226E-2</v>
      </c>
      <c r="Q85" s="82">
        <f t="shared" si="26"/>
        <v>7.0437850376957281E-2</v>
      </c>
      <c r="R85" s="81">
        <f t="shared" si="26"/>
        <v>6.8033301095224402E-2</v>
      </c>
      <c r="S85" s="82">
        <f t="shared" si="26"/>
        <v>8.8938946222815604E-2</v>
      </c>
      <c r="T85" s="81">
        <f t="shared" si="26"/>
        <v>0.15953847123851958</v>
      </c>
      <c r="U85" s="82">
        <f t="shared" si="26"/>
        <v>3.319571641134187E-2</v>
      </c>
      <c r="V85" s="81">
        <f t="shared" si="26"/>
        <v>0.11268471723130728</v>
      </c>
      <c r="W85" s="82">
        <f t="shared" si="26"/>
        <v>5.5885102590877533E-2</v>
      </c>
      <c r="X85" s="81">
        <f t="shared" si="26"/>
        <v>9.665153831840724E-2</v>
      </c>
      <c r="Y85" s="82">
        <f t="shared" si="26"/>
        <v>5.5957632267096331E-2</v>
      </c>
      <c r="Z85" s="81">
        <f t="shared" si="26"/>
        <v>6.5713793037380494E-2</v>
      </c>
      <c r="AA85" s="81">
        <f t="shared" si="26"/>
        <v>9.0900341301981921E-2</v>
      </c>
      <c r="AB85" s="100">
        <f t="shared" si="26"/>
        <v>8.2513057692440245E-2</v>
      </c>
      <c r="AC85" s="101">
        <f t="shared" si="26"/>
        <v>7.775813517395043E-2</v>
      </c>
      <c r="AD85" s="18"/>
      <c r="AE85" s="18"/>
    </row>
    <row r="86" spans="1:31" s="8" customFormat="1" x14ac:dyDescent="0.25">
      <c r="A86" s="86" t="s">
        <v>31</v>
      </c>
      <c r="B86" s="81">
        <f>B22/B31</f>
        <v>5.0723667267576614E-2</v>
      </c>
      <c r="C86" s="82">
        <f t="shared" ref="C86:AC86" si="27">C22/C31</f>
        <v>0.11922805731829866</v>
      </c>
      <c r="D86" s="81">
        <f t="shared" si="27"/>
        <v>6.056656900422358E-2</v>
      </c>
      <c r="E86" s="82">
        <f t="shared" si="27"/>
        <v>8.2769085866778294E-2</v>
      </c>
      <c r="F86" s="81">
        <f t="shared" si="27"/>
        <v>4.6940568772532047E-2</v>
      </c>
      <c r="G86" s="82">
        <f t="shared" si="27"/>
        <v>0.11076141768892386</v>
      </c>
      <c r="H86" s="81">
        <f t="shared" si="27"/>
        <v>6.1275344227568466E-2</v>
      </c>
      <c r="I86" s="82">
        <f t="shared" si="27"/>
        <v>0.10725240735835675</v>
      </c>
      <c r="J86" s="81">
        <f t="shared" si="27"/>
        <v>0.11141389791426476</v>
      </c>
      <c r="K86" s="82">
        <f t="shared" si="27"/>
        <v>3.8348983382955441E-2</v>
      </c>
      <c r="L86" s="81">
        <f t="shared" si="27"/>
        <v>0.12917482306881495</v>
      </c>
      <c r="M86" s="82">
        <f t="shared" si="27"/>
        <v>3.3879448404881024E-2</v>
      </c>
      <c r="N86" s="81">
        <f t="shared" si="27"/>
        <v>9.8753119499225578E-2</v>
      </c>
      <c r="O86" s="82">
        <f t="shared" si="27"/>
        <v>5.9149479865163654E-2</v>
      </c>
      <c r="P86" s="81">
        <f t="shared" si="27"/>
        <v>8.9314452540577266E-2</v>
      </c>
      <c r="Q86" s="82">
        <f t="shared" si="27"/>
        <v>9.042947354855338E-2</v>
      </c>
      <c r="R86" s="81">
        <f t="shared" si="27"/>
        <v>7.0647201819274905E-2</v>
      </c>
      <c r="S86" s="82">
        <f t="shared" si="27"/>
        <v>0.10343518454072044</v>
      </c>
      <c r="T86" s="81">
        <f t="shared" si="27"/>
        <v>0.15310733275887434</v>
      </c>
      <c r="U86" s="82">
        <f t="shared" si="27"/>
        <v>3.2147871827650526E-2</v>
      </c>
      <c r="V86" s="81">
        <f t="shared" si="27"/>
        <v>0.1223505447837199</v>
      </c>
      <c r="W86" s="82">
        <f t="shared" si="27"/>
        <v>5.8924832295487971E-2</v>
      </c>
      <c r="X86" s="81">
        <f t="shared" si="27"/>
        <v>9.9070456034754756E-2</v>
      </c>
      <c r="Y86" s="82">
        <f t="shared" si="27"/>
        <v>6.2098840434242845E-2</v>
      </c>
      <c r="Z86" s="81">
        <f t="shared" si="27"/>
        <v>6.5326767957388926E-2</v>
      </c>
      <c r="AA86" s="81">
        <f t="shared" si="27"/>
        <v>9.7689363371856283E-2</v>
      </c>
      <c r="AB86" s="100">
        <f t="shared" si="27"/>
        <v>8.2352404730938106E-2</v>
      </c>
      <c r="AC86" s="101">
        <f t="shared" si="27"/>
        <v>8.3553825400048257E-2</v>
      </c>
      <c r="AD86" s="18"/>
      <c r="AE86" s="18"/>
    </row>
    <row r="87" spans="1:31" s="8" customFormat="1" x14ac:dyDescent="0.25">
      <c r="A87" s="87" t="s">
        <v>32</v>
      </c>
      <c r="B87" s="81">
        <f>B23/B31</f>
        <v>5.7774916301828481E-2</v>
      </c>
      <c r="C87" s="82">
        <f t="shared" ref="C87:AC87" si="28">C23/C31</f>
        <v>0.10002942531798775</v>
      </c>
      <c r="D87" s="81">
        <f t="shared" si="28"/>
        <v>4.9855408850500361E-2</v>
      </c>
      <c r="E87" s="82">
        <f t="shared" si="28"/>
        <v>8.4495840092093558E-2</v>
      </c>
      <c r="F87" s="81">
        <f t="shared" si="28"/>
        <v>3.7398066863210455E-2</v>
      </c>
      <c r="G87" s="82">
        <f t="shared" si="28"/>
        <v>9.9907013340009301E-2</v>
      </c>
      <c r="H87" s="81">
        <f t="shared" si="28"/>
        <v>5.6286881525192921E-2</v>
      </c>
      <c r="I87" s="82">
        <f t="shared" si="28"/>
        <v>9.6738638208429817E-2</v>
      </c>
      <c r="J87" s="81">
        <f t="shared" si="28"/>
        <v>7.4258463473430458E-2</v>
      </c>
      <c r="K87" s="82">
        <f t="shared" si="28"/>
        <v>3.0613023894953812E-2</v>
      </c>
      <c r="L87" s="81">
        <f t="shared" si="28"/>
        <v>9.8787833157656976E-2</v>
      </c>
      <c r="M87" s="82">
        <f t="shared" si="28"/>
        <v>3.6536798990915408E-2</v>
      </c>
      <c r="N87" s="81">
        <f t="shared" si="28"/>
        <v>7.8668829825859557E-2</v>
      </c>
      <c r="O87" s="82">
        <f t="shared" si="28"/>
        <v>5.535720758273225E-2</v>
      </c>
      <c r="P87" s="81">
        <f t="shared" si="28"/>
        <v>6.153510226197504E-2</v>
      </c>
      <c r="Q87" s="82">
        <f t="shared" si="28"/>
        <v>7.8742186996584834E-2</v>
      </c>
      <c r="R87" s="81">
        <f t="shared" si="28"/>
        <v>5.9819118069895705E-2</v>
      </c>
      <c r="S87" s="82">
        <f t="shared" si="28"/>
        <v>8.1605406192064078E-2</v>
      </c>
      <c r="T87" s="81">
        <f t="shared" si="28"/>
        <v>9.9283327378575481E-2</v>
      </c>
      <c r="U87" s="82">
        <f t="shared" si="28"/>
        <v>2.8501372676404634E-2</v>
      </c>
      <c r="V87" s="81">
        <f t="shared" si="28"/>
        <v>0.10959088376025673</v>
      </c>
      <c r="W87" s="82">
        <f t="shared" si="28"/>
        <v>5.2752431510406698E-2</v>
      </c>
      <c r="X87" s="81">
        <f t="shared" si="28"/>
        <v>6.9323431141745342E-2</v>
      </c>
      <c r="Y87" s="82">
        <f t="shared" si="28"/>
        <v>5.0754113949127024E-2</v>
      </c>
      <c r="Z87" s="81">
        <f t="shared" si="28"/>
        <v>5.9831778207805643E-2</v>
      </c>
      <c r="AA87" s="81">
        <f t="shared" si="28"/>
        <v>8.1475668352199951E-2</v>
      </c>
      <c r="AB87" s="100">
        <f t="shared" si="28"/>
        <v>6.8273266976060593E-2</v>
      </c>
      <c r="AC87" s="101">
        <f t="shared" si="28"/>
        <v>7.3360873137953794E-2</v>
      </c>
      <c r="AD87" s="18"/>
      <c r="AE87" s="18"/>
    </row>
    <row r="88" spans="1:31" s="8" customFormat="1" x14ac:dyDescent="0.25">
      <c r="A88" s="86" t="s">
        <v>33</v>
      </c>
      <c r="B88" s="81">
        <f>B24/B31</f>
        <v>6.1091939222250834E-2</v>
      </c>
      <c r="C88" s="82">
        <f t="shared" ref="C88:AC88" si="29">C24/C31</f>
        <v>7.3468911873948606E-2</v>
      </c>
      <c r="D88" s="81">
        <f t="shared" si="29"/>
        <v>4.3149043034892129E-2</v>
      </c>
      <c r="E88" s="82">
        <f t="shared" si="29"/>
        <v>7.0399246507247132E-2</v>
      </c>
      <c r="F88" s="81">
        <f t="shared" si="29"/>
        <v>3.7562309581098949E-2</v>
      </c>
      <c r="G88" s="82">
        <f t="shared" si="29"/>
        <v>7.4863202317513686E-2</v>
      </c>
      <c r="H88" s="81">
        <f t="shared" si="29"/>
        <v>5.6149757905885916E-2</v>
      </c>
      <c r="I88" s="82">
        <f t="shared" si="29"/>
        <v>7.3156352264668434E-2</v>
      </c>
      <c r="J88" s="81">
        <f t="shared" si="29"/>
        <v>6.2388638507493974E-2</v>
      </c>
      <c r="K88" s="82">
        <f t="shared" si="29"/>
        <v>2.1044863475583379E-2</v>
      </c>
      <c r="L88" s="81">
        <f t="shared" si="29"/>
        <v>6.9146212919741004E-2</v>
      </c>
      <c r="M88" s="82">
        <f t="shared" si="29"/>
        <v>4.6514264657945829E-2</v>
      </c>
      <c r="N88" s="81">
        <f t="shared" si="29"/>
        <v>5.8832721306352059E-2</v>
      </c>
      <c r="O88" s="82">
        <f t="shared" si="29"/>
        <v>5.6204465547863278E-2</v>
      </c>
      <c r="P88" s="81">
        <f t="shared" si="29"/>
        <v>4.7172329017492499E-2</v>
      </c>
      <c r="Q88" s="82">
        <f t="shared" si="29"/>
        <v>6.8303370062504032E-2</v>
      </c>
      <c r="R88" s="81">
        <f t="shared" si="29"/>
        <v>4.8154586088820346E-2</v>
      </c>
      <c r="S88" s="82">
        <f t="shared" si="29"/>
        <v>6.638783606785581E-2</v>
      </c>
      <c r="T88" s="81">
        <f t="shared" si="29"/>
        <v>5.8216514995481389E-2</v>
      </c>
      <c r="U88" s="82">
        <f t="shared" si="29"/>
        <v>3.5521931387136663E-2</v>
      </c>
      <c r="V88" s="81">
        <f t="shared" si="29"/>
        <v>8.9970983300985796E-2</v>
      </c>
      <c r="W88" s="82">
        <f t="shared" si="29"/>
        <v>5.2746964370650205E-2</v>
      </c>
      <c r="X88" s="81">
        <f t="shared" si="29"/>
        <v>4.5207064210534831E-2</v>
      </c>
      <c r="Y88" s="82">
        <f t="shared" si="29"/>
        <v>5.3289838611690746E-2</v>
      </c>
      <c r="Z88" s="81">
        <f t="shared" si="29"/>
        <v>5.2164083306190483E-2</v>
      </c>
      <c r="AA88" s="81">
        <f t="shared" si="29"/>
        <v>6.0516321045968414E-2</v>
      </c>
      <c r="AB88" s="100">
        <f t="shared" si="29"/>
        <v>5.6430545695163391E-2</v>
      </c>
      <c r="AC88" s="101">
        <f t="shared" si="29"/>
        <v>6.1630234538359238E-2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2.2977079577646151E-2</v>
      </c>
      <c r="C89" s="82">
        <f t="shared" ref="C89:AC89" si="30">C25/C31</f>
        <v>5.0000832792018522E-2</v>
      </c>
      <c r="D89" s="81">
        <f t="shared" si="30"/>
        <v>2.0318861534949204E-2</v>
      </c>
      <c r="E89" s="82">
        <f t="shared" si="30"/>
        <v>5.5277065564334676E-2</v>
      </c>
      <c r="F89" s="81">
        <f t="shared" si="30"/>
        <v>1.6777393632309828E-2</v>
      </c>
      <c r="G89" s="82">
        <f t="shared" si="30"/>
        <v>6.0530739243946925E-2</v>
      </c>
      <c r="H89" s="81">
        <f t="shared" si="30"/>
        <v>3.1179073990013618E-2</v>
      </c>
      <c r="I89" s="82">
        <f t="shared" si="30"/>
        <v>5.1428180831702794E-2</v>
      </c>
      <c r="J89" s="81">
        <f t="shared" si="30"/>
        <v>5.290325961639241E-2</v>
      </c>
      <c r="K89" s="82">
        <f t="shared" si="30"/>
        <v>1.4861185332213655E-2</v>
      </c>
      <c r="L89" s="81">
        <f t="shared" si="30"/>
        <v>4.6611956030718264E-2</v>
      </c>
      <c r="M89" s="82">
        <f t="shared" si="30"/>
        <v>3.3036182485579442E-2</v>
      </c>
      <c r="N89" s="81">
        <f t="shared" si="30"/>
        <v>4.8496435842873754E-2</v>
      </c>
      <c r="O89" s="82">
        <f t="shared" si="30"/>
        <v>4.6540287795860669E-2</v>
      </c>
      <c r="P89" s="81">
        <f t="shared" si="30"/>
        <v>3.0116535789669479E-2</v>
      </c>
      <c r="Q89" s="82">
        <f t="shared" si="30"/>
        <v>5.4819898189316325E-2</v>
      </c>
      <c r="R89" s="81">
        <f t="shared" si="30"/>
        <v>3.5718953394150092E-2</v>
      </c>
      <c r="S89" s="82">
        <f t="shared" si="30"/>
        <v>5.1847305446055141E-2</v>
      </c>
      <c r="T89" s="81">
        <f t="shared" si="30"/>
        <v>3.6274983711985877E-2</v>
      </c>
      <c r="U89" s="82">
        <f t="shared" si="30"/>
        <v>3.0513234277092023E-2</v>
      </c>
      <c r="V89" s="81">
        <f t="shared" si="30"/>
        <v>6.7981065482939071E-2</v>
      </c>
      <c r="W89" s="82">
        <f t="shared" si="30"/>
        <v>3.894790362526037E-2</v>
      </c>
      <c r="X89" s="81">
        <f t="shared" si="30"/>
        <v>3.1518740544782341E-2</v>
      </c>
      <c r="Y89" s="82">
        <f t="shared" si="30"/>
        <v>4.0941387780976779E-2</v>
      </c>
      <c r="Z89" s="81">
        <f t="shared" si="30"/>
        <v>3.9005230586477112E-2</v>
      </c>
      <c r="AA89" s="81">
        <f t="shared" si="30"/>
        <v>4.7012312043295749E-2</v>
      </c>
      <c r="AB89" s="100">
        <f t="shared" si="30"/>
        <v>3.6902462444056448E-2</v>
      </c>
      <c r="AC89" s="101">
        <f t="shared" si="30"/>
        <v>4.677053977946187E-2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1">C26/C31</f>
        <v>2.4089897122425978E-2</v>
      </c>
      <c r="D90" s="81">
        <f t="shared" si="31"/>
        <v>3.7099044937407254E-4</v>
      </c>
      <c r="E90" s="82">
        <f t="shared" si="31"/>
        <v>3.0192036000209303E-2</v>
      </c>
      <c r="F90" s="81">
        <f t="shared" si="31"/>
        <v>5.5021310492646034E-4</v>
      </c>
      <c r="G90" s="82">
        <f t="shared" si="31"/>
        <v>3.2733092521726688E-2</v>
      </c>
      <c r="H90" s="81">
        <f t="shared" si="31"/>
        <v>2.0001134816159784E-3</v>
      </c>
      <c r="I90" s="82">
        <f t="shared" si="31"/>
        <v>2.0420892538257133E-2</v>
      </c>
      <c r="J90" s="81">
        <f t="shared" si="31"/>
        <v>8.882716696363065E-3</v>
      </c>
      <c r="K90" s="82">
        <f t="shared" si="31"/>
        <v>4.6059495635799169E-3</v>
      </c>
      <c r="L90" s="81">
        <f t="shared" si="31"/>
        <v>2.4875771721126337E-2</v>
      </c>
      <c r="M90" s="82">
        <f t="shared" si="31"/>
        <v>4.5848155444379876E-3</v>
      </c>
      <c r="N90" s="81">
        <f t="shared" si="31"/>
        <v>1.0584466617336832E-2</v>
      </c>
      <c r="O90" s="82">
        <f t="shared" si="31"/>
        <v>6.501685454347747E-3</v>
      </c>
      <c r="P90" s="81">
        <f t="shared" si="31"/>
        <v>6.9306850622305972E-3</v>
      </c>
      <c r="Q90" s="82">
        <f t="shared" si="31"/>
        <v>7.7566209162961532E-3</v>
      </c>
      <c r="R90" s="81">
        <f t="shared" si="31"/>
        <v>5.2278014481010014E-3</v>
      </c>
      <c r="S90" s="82">
        <f t="shared" si="31"/>
        <v>4.7582589328085748E-3</v>
      </c>
      <c r="T90" s="81">
        <f t="shared" si="31"/>
        <v>4.2033584834282591E-3</v>
      </c>
      <c r="U90" s="82">
        <f t="shared" si="31"/>
        <v>9.8497390866986601E-4</v>
      </c>
      <c r="V90" s="81">
        <f t="shared" si="31"/>
        <v>1.1126270681604182E-2</v>
      </c>
      <c r="W90" s="82">
        <f t="shared" si="31"/>
        <v>1.1863693271591102E-3</v>
      </c>
      <c r="X90" s="81">
        <f t="shared" si="31"/>
        <v>2.6777985421773494E-3</v>
      </c>
      <c r="Y90" s="82">
        <f t="shared" si="31"/>
        <v>1.4791727198288386E-3</v>
      </c>
      <c r="Z90" s="81">
        <f t="shared" si="31"/>
        <v>1.2415458011610753E-3</v>
      </c>
      <c r="AA90" s="81">
        <f t="shared" si="31"/>
        <v>1.5436326080357737E-3</v>
      </c>
      <c r="AB90" s="100">
        <f t="shared" si="31"/>
        <v>5.6859483800296177E-3</v>
      </c>
      <c r="AC90" s="101">
        <f t="shared" si="31"/>
        <v>1.0862135497114379E-2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</v>
      </c>
      <c r="C95" s="78">
        <f t="shared" ref="C95:AC95" si="36">SUM(C71:C94)</f>
        <v>0.99999999999999978</v>
      </c>
      <c r="D95" s="77">
        <f t="shared" si="36"/>
        <v>1.0000000000000002</v>
      </c>
      <c r="E95" s="78">
        <f t="shared" si="36"/>
        <v>1</v>
      </c>
      <c r="F95" s="77">
        <f t="shared" si="36"/>
        <v>0.99999999999999989</v>
      </c>
      <c r="G95" s="78">
        <f t="shared" si="36"/>
        <v>1</v>
      </c>
      <c r="H95" s="77">
        <f t="shared" si="36"/>
        <v>0.99999999999999989</v>
      </c>
      <c r="I95" s="78">
        <f t="shared" si="36"/>
        <v>0.99999999999999989</v>
      </c>
      <c r="J95" s="77">
        <f t="shared" si="36"/>
        <v>1</v>
      </c>
      <c r="K95" s="77">
        <f t="shared" si="36"/>
        <v>1</v>
      </c>
      <c r="L95" s="77">
        <f t="shared" si="36"/>
        <v>0.99999999999999989</v>
      </c>
      <c r="M95" s="78">
        <f t="shared" si="36"/>
        <v>1</v>
      </c>
      <c r="N95" s="77">
        <f t="shared" si="36"/>
        <v>1.0000000000000002</v>
      </c>
      <c r="O95" s="78">
        <f t="shared" si="36"/>
        <v>0.99999999999999967</v>
      </c>
      <c r="P95" s="77">
        <f t="shared" si="36"/>
        <v>1</v>
      </c>
      <c r="Q95" s="78">
        <f t="shared" si="36"/>
        <v>1</v>
      </c>
      <c r="R95" s="77">
        <f t="shared" si="36"/>
        <v>0.99999999999999978</v>
      </c>
      <c r="S95" s="78">
        <f t="shared" si="36"/>
        <v>1</v>
      </c>
      <c r="T95" s="77">
        <f t="shared" si="36"/>
        <v>1</v>
      </c>
      <c r="U95" s="78">
        <f t="shared" si="36"/>
        <v>1.0000000000000002</v>
      </c>
      <c r="V95" s="77">
        <f t="shared" si="36"/>
        <v>0.99999999999999989</v>
      </c>
      <c r="W95" s="78">
        <f t="shared" si="36"/>
        <v>0.99999999999999989</v>
      </c>
      <c r="X95" s="77">
        <f t="shared" si="36"/>
        <v>0.99999999999999978</v>
      </c>
      <c r="Y95" s="78">
        <f t="shared" si="36"/>
        <v>1</v>
      </c>
      <c r="Z95" s="77">
        <f t="shared" si="36"/>
        <v>0.99999999999999978</v>
      </c>
      <c r="AA95" s="77">
        <f t="shared" si="36"/>
        <v>0.99999999999999989</v>
      </c>
      <c r="AB95" s="77">
        <f t="shared" si="36"/>
        <v>1</v>
      </c>
      <c r="AC95" s="79">
        <f t="shared" si="36"/>
        <v>1</v>
      </c>
      <c r="AD95" s="80"/>
    </row>
    <row r="96" spans="1:31" ht="13.8" thickTop="1" x14ac:dyDescent="0.25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zoomScale="93" zoomScaleNormal="93" zoomScaleSheetLayoutView="90" zoomScalePageLayoutView="93" workbookViewId="0">
      <selection activeCell="H9" sqref="H9"/>
    </sheetView>
  </sheetViews>
  <sheetFormatPr defaultColWidth="8.88671875" defaultRowHeight="13.2" x14ac:dyDescent="0.25"/>
  <cols>
    <col min="1" max="1" width="8.88671875" style="149"/>
    <col min="2" max="2" width="10.6640625" style="149" customWidth="1"/>
    <col min="3" max="3" width="27.33203125" style="149" customWidth="1"/>
    <col min="4" max="5" width="18.6640625" style="149" bestFit="1" customWidth="1"/>
    <col min="6" max="6" width="10.6640625" style="149" customWidth="1"/>
    <col min="7" max="8" width="8.88671875" style="149" customWidth="1"/>
    <col min="9" max="11" width="8.88671875" style="149"/>
    <col min="12" max="12" width="9.33203125" style="149" bestFit="1" customWidth="1"/>
    <col min="13" max="16384" width="8.88671875" style="149"/>
  </cols>
  <sheetData>
    <row r="1" spans="1:15" ht="18" x14ac:dyDescent="0.35">
      <c r="C1" s="311" t="s">
        <v>83</v>
      </c>
      <c r="D1" s="311"/>
      <c r="E1" s="311"/>
      <c r="F1" s="206"/>
    </row>
    <row r="2" spans="1:15" ht="18" x14ac:dyDescent="0.35">
      <c r="C2" s="311" t="s">
        <v>57</v>
      </c>
      <c r="D2" s="311"/>
      <c r="E2" s="311"/>
      <c r="F2" s="206"/>
    </row>
    <row r="3" spans="1:15" ht="18" x14ac:dyDescent="0.35">
      <c r="C3" s="312">
        <f>Daily!A5</f>
        <v>45231</v>
      </c>
      <c r="D3" s="312"/>
      <c r="E3" s="312"/>
      <c r="F3" s="207"/>
    </row>
    <row r="4" spans="1:15" ht="13.8" thickBot="1" x14ac:dyDescent="0.3">
      <c r="C4" s="150"/>
      <c r="D4" s="150"/>
      <c r="E4" s="150"/>
      <c r="F4" s="150"/>
    </row>
    <row r="5" spans="1:15" ht="14.4" thickTop="1" x14ac:dyDescent="0.25">
      <c r="A5" s="151"/>
      <c r="B5" s="151"/>
      <c r="C5" s="307" t="s">
        <v>58</v>
      </c>
      <c r="D5" s="307" t="s">
        <v>59</v>
      </c>
      <c r="E5" s="309" t="s">
        <v>60</v>
      </c>
      <c r="F5" s="208"/>
      <c r="G5" s="149" t="s">
        <v>81</v>
      </c>
    </row>
    <row r="6" spans="1:15" ht="14.4" thickBot="1" x14ac:dyDescent="0.3">
      <c r="A6" s="152"/>
      <c r="B6" s="152"/>
      <c r="C6" s="308"/>
      <c r="D6" s="308"/>
      <c r="E6" s="310"/>
      <c r="F6" s="208"/>
    </row>
    <row r="7" spans="1:15" ht="18" thickTop="1" x14ac:dyDescent="0.25">
      <c r="A7" s="151"/>
      <c r="B7" s="151"/>
      <c r="C7" s="221">
        <f>Daily!A5</f>
        <v>45231</v>
      </c>
      <c r="D7" s="259">
        <f>IF(Daily!AB33=0,"",Daily!AB33)</f>
        <v>199185</v>
      </c>
      <c r="E7" s="260">
        <f>IF(Daily!AC33=0,"",Daily!AC33)</f>
        <v>198629</v>
      </c>
      <c r="F7" s="205"/>
      <c r="G7" s="202">
        <f t="shared" ref="G7:G36" si="0">IF(D7="",0,IF(WEEKDAY(C7,2)=7,3,IF(H7="H",3,IF(WEEKDAY(C7,2)=6,2,1))))</f>
        <v>3</v>
      </c>
      <c r="H7" s="149" t="s">
        <v>87</v>
      </c>
      <c r="J7" s="202"/>
      <c r="K7" s="202"/>
      <c r="L7" s="202"/>
      <c r="M7" s="202"/>
      <c r="O7" s="202"/>
    </row>
    <row r="8" spans="1:15" ht="17.399999999999999" x14ac:dyDescent="0.25">
      <c r="A8" s="151"/>
      <c r="B8" s="151"/>
      <c r="C8" s="222">
        <f>C7+1</f>
        <v>45232</v>
      </c>
      <c r="D8" s="223">
        <f>IF(Daily!AB64=0,"",Daily!AB64)</f>
        <v>230637</v>
      </c>
      <c r="E8" s="224">
        <f>Daily!AC64</f>
        <v>230056</v>
      </c>
      <c r="F8" s="205"/>
      <c r="G8" s="202">
        <f t="shared" si="0"/>
        <v>3</v>
      </c>
      <c r="H8" s="149" t="s">
        <v>87</v>
      </c>
      <c r="J8" s="202"/>
      <c r="K8" s="202"/>
      <c r="L8" s="202"/>
      <c r="M8" s="202"/>
      <c r="O8" s="202"/>
    </row>
    <row r="9" spans="1:15" ht="17.399999999999999" x14ac:dyDescent="0.25">
      <c r="A9" s="151"/>
      <c r="B9" s="151"/>
      <c r="C9" s="222">
        <f>C7+2</f>
        <v>45233</v>
      </c>
      <c r="D9" s="223">
        <f>IF(Daily!AB95=0,"",Daily!AB95)</f>
        <v>365501</v>
      </c>
      <c r="E9" s="224">
        <f>IF(Daily!AC95=0,"",Daily!AC95)</f>
        <v>364556</v>
      </c>
      <c r="F9" s="205"/>
      <c r="G9" s="202">
        <f t="shared" si="0"/>
        <v>1</v>
      </c>
      <c r="J9" s="202"/>
      <c r="K9" s="202"/>
      <c r="L9" s="202"/>
      <c r="M9" s="202"/>
      <c r="O9" s="202"/>
    </row>
    <row r="10" spans="1:15" ht="17.399999999999999" x14ac:dyDescent="0.25">
      <c r="A10" s="151"/>
      <c r="B10" s="151"/>
      <c r="C10" s="222">
        <f>C7+3</f>
        <v>45234</v>
      </c>
      <c r="D10" s="223">
        <f>IF(Daily!AB126=0,"",Daily!AB126)</f>
        <v>287985</v>
      </c>
      <c r="E10" s="224">
        <f>IF(Daily!AC126=0,"",Daily!AC126)</f>
        <v>287288</v>
      </c>
      <c r="F10" s="205"/>
      <c r="G10" s="202">
        <f t="shared" si="0"/>
        <v>2</v>
      </c>
      <c r="J10" s="202"/>
      <c r="K10" s="202"/>
      <c r="L10" s="202"/>
      <c r="M10" s="202"/>
      <c r="O10" s="202"/>
    </row>
    <row r="11" spans="1:15" ht="17.399999999999999" x14ac:dyDescent="0.25">
      <c r="A11" s="151"/>
      <c r="B11" s="151"/>
      <c r="C11" s="222">
        <f>C7+4</f>
        <v>45235</v>
      </c>
      <c r="D11" s="223">
        <f>IF(Daily!AB157=0,"",Daily!AB157)</f>
        <v>233159</v>
      </c>
      <c r="E11" s="224">
        <f>IF(Daily!AC157=0,"",Daily!AC157)</f>
        <v>232439</v>
      </c>
      <c r="F11" s="205"/>
      <c r="G11" s="202">
        <f t="shared" si="0"/>
        <v>3</v>
      </c>
      <c r="J11" s="202"/>
      <c r="K11" s="202"/>
      <c r="L11" s="202"/>
      <c r="M11" s="202"/>
      <c r="O11" s="202"/>
    </row>
    <row r="12" spans="1:15" ht="17.399999999999999" x14ac:dyDescent="0.25">
      <c r="A12" s="151"/>
      <c r="B12" s="151"/>
      <c r="C12" s="222">
        <f>C7+5</f>
        <v>45236</v>
      </c>
      <c r="D12" s="223">
        <f>IF(Daily!AB188=0,"",Daily!AB188)</f>
        <v>414892</v>
      </c>
      <c r="E12" s="224">
        <f>IF(Daily!AC188=0,"",Daily!AC188)</f>
        <v>414049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7.399999999999999" x14ac:dyDescent="0.25">
      <c r="A13" s="151"/>
      <c r="B13" s="151"/>
      <c r="C13" s="222">
        <f>C7+6</f>
        <v>45237</v>
      </c>
      <c r="D13" s="223">
        <f>IF(Daily!AB219=0,"",Daily!AB219)</f>
        <v>404988</v>
      </c>
      <c r="E13" s="224">
        <f>IF(Daily!AC219=0,"",Daily!AC219)</f>
        <v>403489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7.399999999999999" x14ac:dyDescent="0.25">
      <c r="A14" s="151"/>
      <c r="B14" s="151"/>
      <c r="C14" s="222">
        <f>C7+7</f>
        <v>45238</v>
      </c>
      <c r="D14" s="223">
        <f>IF(Daily!AB250=0,"",Daily!AB250)</f>
        <v>429884</v>
      </c>
      <c r="E14" s="224">
        <f>IF(Daily!AC250=0,"",Daily!AC250)</f>
        <v>429049</v>
      </c>
      <c r="F14" s="205"/>
      <c r="G14" s="202">
        <f t="shared" si="0"/>
        <v>1</v>
      </c>
      <c r="J14" s="202"/>
      <c r="K14" s="202"/>
      <c r="L14" s="202"/>
      <c r="M14" s="202"/>
      <c r="O14" s="202"/>
    </row>
    <row r="15" spans="1:15" ht="17.399999999999999" x14ac:dyDescent="0.25">
      <c r="A15" s="151"/>
      <c r="B15" s="151"/>
      <c r="C15" s="222">
        <f>C7+8</f>
        <v>45239</v>
      </c>
      <c r="D15" s="224">
        <f>IF(Daily!AB281=0,"",Daily!AB281)</f>
        <v>420733</v>
      </c>
      <c r="E15" s="224">
        <f>IF(Daily!AC281=0,"",Daily!AC281)</f>
        <v>419807</v>
      </c>
      <c r="F15" s="205"/>
      <c r="G15" s="202">
        <f t="shared" si="0"/>
        <v>1</v>
      </c>
      <c r="J15" s="202"/>
      <c r="K15" s="202"/>
      <c r="L15" s="202"/>
      <c r="M15" s="202"/>
      <c r="O15" s="202"/>
    </row>
    <row r="16" spans="1:15" ht="17.399999999999999" x14ac:dyDescent="0.25">
      <c r="A16" s="151"/>
      <c r="B16" s="151"/>
      <c r="C16" s="222">
        <f>C7+9</f>
        <v>45240</v>
      </c>
      <c r="D16" s="223">
        <f>IF(Daily!AB312=0,"",Daily!AB312)</f>
        <v>436519</v>
      </c>
      <c r="E16" s="224">
        <f>IF(Daily!AC312=0,"",Daily!AC312)</f>
        <v>435288</v>
      </c>
      <c r="F16" s="205"/>
      <c r="G16" s="202">
        <f t="shared" si="0"/>
        <v>1</v>
      </c>
      <c r="J16" s="202"/>
      <c r="K16" s="202"/>
      <c r="L16" s="202"/>
      <c r="M16" s="202"/>
      <c r="O16" s="202"/>
    </row>
    <row r="17" spans="1:15" ht="17.399999999999999" x14ac:dyDescent="0.25">
      <c r="A17" s="151"/>
      <c r="B17" s="151"/>
      <c r="C17" s="222">
        <f>C7+10</f>
        <v>45241</v>
      </c>
      <c r="D17" s="223">
        <f>IF(Daily!AB343=0,"",Daily!AB343)</f>
        <v>341200</v>
      </c>
      <c r="E17" s="224">
        <f>IF(Daily!AC343=0,"",Daily!AC343)</f>
        <v>340135</v>
      </c>
      <c r="F17" s="205"/>
      <c r="G17" s="202">
        <f t="shared" si="0"/>
        <v>2</v>
      </c>
      <c r="J17" s="202"/>
      <c r="K17" s="202"/>
      <c r="L17" s="202"/>
      <c r="M17" s="202"/>
      <c r="O17" s="202"/>
    </row>
    <row r="18" spans="1:15" ht="17.399999999999999" x14ac:dyDescent="0.25">
      <c r="A18" s="151"/>
      <c r="B18" s="151"/>
      <c r="C18" s="222">
        <f>C7+11</f>
        <v>45242</v>
      </c>
      <c r="D18" s="223">
        <f>IF(Daily!AB374=0,"",Daily!AB374)</f>
        <v>248607</v>
      </c>
      <c r="E18" s="224">
        <f>IF(Daily!AC374=0,"",Daily!AC374)</f>
        <v>247840</v>
      </c>
      <c r="F18" s="205"/>
      <c r="G18" s="202">
        <f t="shared" si="0"/>
        <v>3</v>
      </c>
      <c r="J18" s="202"/>
      <c r="K18" s="202"/>
      <c r="L18" s="202"/>
      <c r="M18" s="202"/>
      <c r="O18" s="202"/>
    </row>
    <row r="19" spans="1:15" ht="17.399999999999999" x14ac:dyDescent="0.25">
      <c r="A19" s="151"/>
      <c r="B19" s="151"/>
      <c r="C19" s="222">
        <f>C7+12</f>
        <v>45243</v>
      </c>
      <c r="D19" s="223">
        <f>IF(Daily!AB405=0,"",Daily!AB405)</f>
        <v>415785</v>
      </c>
      <c r="E19" s="224">
        <f>IF(Daily!AC405=0,"",Daily!AC405)</f>
        <v>414867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7.399999999999999" x14ac:dyDescent="0.25">
      <c r="A20" s="151"/>
      <c r="B20" s="151"/>
      <c r="C20" s="222">
        <f>C7+13</f>
        <v>45244</v>
      </c>
      <c r="D20" s="223">
        <f>IF(Daily!AB436=0,"",Daily!AB436)</f>
        <v>424986</v>
      </c>
      <c r="E20" s="224">
        <f>IF(Daily!AC436=0,"",Daily!AC436)</f>
        <v>424068</v>
      </c>
      <c r="F20" s="205"/>
      <c r="G20" s="202">
        <f t="shared" si="0"/>
        <v>1</v>
      </c>
      <c r="J20" s="202"/>
      <c r="L20" s="202"/>
      <c r="M20" s="202"/>
      <c r="O20" s="202"/>
    </row>
    <row r="21" spans="1:15" ht="17.399999999999999" x14ac:dyDescent="0.25">
      <c r="A21" s="151"/>
      <c r="B21" s="151"/>
      <c r="C21" s="222">
        <f>C7+14</f>
        <v>45245</v>
      </c>
      <c r="D21" s="223">
        <f>IF(Daily!AB467=0,"",Daily!AB467)</f>
        <v>433461</v>
      </c>
      <c r="E21" s="224">
        <f>IF(Daily!AC467=0,"",Daily!AC467)</f>
        <v>432539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7.399999999999999" x14ac:dyDescent="0.25">
      <c r="A22" s="151"/>
      <c r="B22" s="151"/>
      <c r="C22" s="222">
        <f>C7+15</f>
        <v>45246</v>
      </c>
      <c r="D22" s="223">
        <f>IF(Daily!AB498=0,"",Daily!AB498)</f>
        <v>428314</v>
      </c>
      <c r="E22" s="224">
        <f>IF(Daily!AC498=0,"",Daily!AC498)</f>
        <v>427477</v>
      </c>
      <c r="F22" s="205"/>
      <c r="G22" s="202">
        <f t="shared" si="0"/>
        <v>1</v>
      </c>
      <c r="J22" s="202"/>
      <c r="K22" s="202"/>
      <c r="L22" s="202"/>
      <c r="M22" s="202"/>
      <c r="O22" s="202"/>
    </row>
    <row r="23" spans="1:15" ht="17.399999999999999" x14ac:dyDescent="0.25">
      <c r="A23" s="151"/>
      <c r="B23" s="151"/>
      <c r="C23" s="222">
        <f>C7+16</f>
        <v>45247</v>
      </c>
      <c r="D23" s="223">
        <f>IF(Daily!AB529=0,"",Daily!AB529)</f>
        <v>440227</v>
      </c>
      <c r="E23" s="224">
        <f>IF(Daily!AC529=0,"",Daily!AC529)</f>
        <v>439194</v>
      </c>
      <c r="F23" s="205"/>
      <c r="G23" s="202">
        <f t="shared" si="0"/>
        <v>1</v>
      </c>
      <c r="J23" s="202"/>
      <c r="K23" s="202"/>
      <c r="L23" s="202"/>
      <c r="M23" s="202"/>
      <c r="O23" s="202"/>
    </row>
    <row r="24" spans="1:15" ht="17.399999999999999" x14ac:dyDescent="0.25">
      <c r="A24" s="151"/>
      <c r="B24" s="151"/>
      <c r="C24" s="222">
        <f>C7+17</f>
        <v>45248</v>
      </c>
      <c r="D24" s="223">
        <f>IF(Daily!AB560=0,"",Daily!AB560)</f>
        <v>350012</v>
      </c>
      <c r="E24" s="224">
        <f>IF(Daily!AC560=0,"",Daily!AC560)</f>
        <v>348931</v>
      </c>
      <c r="F24" s="205"/>
      <c r="G24" s="202">
        <f t="shared" si="0"/>
        <v>2</v>
      </c>
      <c r="J24" s="202"/>
      <c r="K24" s="202"/>
      <c r="L24" s="202"/>
      <c r="M24" s="202"/>
      <c r="O24" s="202"/>
    </row>
    <row r="25" spans="1:15" ht="17.399999999999999" x14ac:dyDescent="0.25">
      <c r="A25" s="151"/>
      <c r="B25" s="151"/>
      <c r="C25" s="222">
        <f>C7+18</f>
        <v>45249</v>
      </c>
      <c r="D25" s="223">
        <f>IF(Daily!AB591=0,"",Daily!AB591)</f>
        <v>257191</v>
      </c>
      <c r="E25" s="224">
        <f>IF(Daily!AC591=0,"",Daily!AC591)</f>
        <v>256335</v>
      </c>
      <c r="F25" s="205"/>
      <c r="G25" s="202">
        <f t="shared" si="0"/>
        <v>3</v>
      </c>
      <c r="J25" s="202"/>
      <c r="K25" s="202"/>
      <c r="L25" s="202"/>
      <c r="M25" s="202"/>
      <c r="O25" s="202"/>
    </row>
    <row r="26" spans="1:15" ht="17.399999999999999" x14ac:dyDescent="0.25">
      <c r="A26" s="151"/>
      <c r="B26" s="151"/>
      <c r="C26" s="222">
        <f>C7+19</f>
        <v>45250</v>
      </c>
      <c r="D26" s="223">
        <f>IF(Daily!AB622=0,"",Daily!AB622)</f>
        <v>394128</v>
      </c>
      <c r="E26" s="224">
        <f>IF(Daily!AC622=0,"",Daily!AC622)</f>
        <v>392924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7.399999999999999" x14ac:dyDescent="0.25">
      <c r="A27" s="151"/>
      <c r="B27" s="151"/>
      <c r="C27" s="222">
        <f>C7+20</f>
        <v>45251</v>
      </c>
      <c r="D27" s="223">
        <f>IF(Daily!AB653=0,"",Daily!AB653)</f>
        <v>410450</v>
      </c>
      <c r="E27" s="224">
        <f>IF(Daily!AC653=0,"",Daily!AC653)</f>
        <v>409664</v>
      </c>
      <c r="F27" s="205"/>
      <c r="G27" s="202">
        <f t="shared" si="0"/>
        <v>1</v>
      </c>
      <c r="J27" s="202"/>
      <c r="K27" s="202"/>
      <c r="L27" s="202"/>
      <c r="M27" s="202"/>
      <c r="O27" s="202"/>
    </row>
    <row r="28" spans="1:15" ht="17.399999999999999" x14ac:dyDescent="0.25">
      <c r="A28" s="151"/>
      <c r="B28" s="151"/>
      <c r="C28" s="222">
        <f>C7+21</f>
        <v>45252</v>
      </c>
      <c r="D28" s="223">
        <f>IF(Daily!AB684=0,"",Daily!AB684)</f>
        <v>413202</v>
      </c>
      <c r="E28" s="224">
        <f>IF(Daily!AC684=0,"",Daily!AC684)</f>
        <v>412370</v>
      </c>
      <c r="F28" s="205"/>
      <c r="G28" s="202">
        <f t="shared" si="0"/>
        <v>1</v>
      </c>
      <c r="K28" s="202"/>
      <c r="L28" s="202"/>
      <c r="M28" s="202"/>
      <c r="O28" s="202"/>
    </row>
    <row r="29" spans="1:15" ht="17.399999999999999" x14ac:dyDescent="0.25">
      <c r="A29" s="151"/>
      <c r="B29" s="151"/>
      <c r="C29" s="222">
        <f>C7+22</f>
        <v>45253</v>
      </c>
      <c r="D29" s="223">
        <f>IF(Daily!AB715=0,"",Daily!AB715)</f>
        <v>410545</v>
      </c>
      <c r="E29" s="224">
        <f>IF(Daily!AC715=0,"",Daily!AC715)</f>
        <v>409647</v>
      </c>
      <c r="F29" s="205"/>
      <c r="G29" s="202">
        <f t="shared" si="0"/>
        <v>1</v>
      </c>
      <c r="K29" s="202"/>
      <c r="L29" s="202"/>
      <c r="M29" s="202"/>
      <c r="O29" s="202"/>
    </row>
    <row r="30" spans="1:15" ht="17.399999999999999" x14ac:dyDescent="0.25">
      <c r="A30" s="151"/>
      <c r="B30" s="151"/>
      <c r="C30" s="222">
        <f>C7+23</f>
        <v>45254</v>
      </c>
      <c r="D30" s="223">
        <f>IF(Daily!AB746=0,"",Daily!AB746)</f>
        <v>421435</v>
      </c>
      <c r="E30" s="224">
        <f>IF(Daily!AC746=0,"",Daily!AC746)</f>
        <v>420284</v>
      </c>
      <c r="F30" s="205"/>
      <c r="G30" s="202">
        <f t="shared" si="0"/>
        <v>1</v>
      </c>
      <c r="K30" s="202"/>
      <c r="L30" s="202"/>
      <c r="M30" s="202"/>
      <c r="O30" s="202"/>
    </row>
    <row r="31" spans="1:15" ht="17.399999999999999" x14ac:dyDescent="0.25">
      <c r="A31" s="151"/>
      <c r="B31" s="151"/>
      <c r="C31" s="222">
        <f>C7+24</f>
        <v>45255</v>
      </c>
      <c r="D31" s="223">
        <f>IF(Daily!AB777=0,"",Daily!AB777)</f>
        <v>345514</v>
      </c>
      <c r="E31" s="224">
        <f>IF(Daily!AC777=0,"",Daily!AC777)</f>
        <v>344034</v>
      </c>
      <c r="F31" s="205"/>
      <c r="G31" s="202">
        <f t="shared" si="0"/>
        <v>2</v>
      </c>
      <c r="K31" s="202"/>
      <c r="L31" s="202"/>
      <c r="M31" s="202"/>
      <c r="O31" s="202"/>
    </row>
    <row r="32" spans="1:15" ht="17.399999999999999" x14ac:dyDescent="0.25">
      <c r="A32" s="151"/>
      <c r="B32" s="151"/>
      <c r="C32" s="222">
        <f>C7+25</f>
        <v>45256</v>
      </c>
      <c r="D32" s="223">
        <f>IF(Daily!AB808=0,"",Daily!AB808)</f>
        <v>255822</v>
      </c>
      <c r="E32" s="224">
        <f>IF(Daily!AC808=0,"",Daily!AC808)</f>
        <v>254673</v>
      </c>
      <c r="F32" s="205"/>
      <c r="G32" s="202">
        <f t="shared" si="0"/>
        <v>3</v>
      </c>
      <c r="K32" s="202"/>
      <c r="L32" s="202"/>
      <c r="M32" s="202"/>
    </row>
    <row r="33" spans="1:13" ht="17.399999999999999" x14ac:dyDescent="0.25">
      <c r="A33" s="151"/>
      <c r="B33" s="151"/>
      <c r="C33" s="222">
        <f>C7+26</f>
        <v>45257</v>
      </c>
      <c r="D33" s="223">
        <f>IF(Daily!AB839=0,"",Daily!AB839)</f>
        <v>261467</v>
      </c>
      <c r="E33" s="224">
        <f>IF(Daily!AC839=0,"",Daily!AC839)</f>
        <v>260777</v>
      </c>
      <c r="F33" s="205"/>
      <c r="G33" s="202">
        <f t="shared" si="0"/>
        <v>1</v>
      </c>
      <c r="K33" s="202"/>
      <c r="M33" s="202"/>
    </row>
    <row r="34" spans="1:13" ht="17.399999999999999" x14ac:dyDescent="0.25">
      <c r="A34" s="151"/>
      <c r="B34" s="151"/>
      <c r="C34" s="222">
        <f>C7+27</f>
        <v>45258</v>
      </c>
      <c r="D34" s="223">
        <f>IF(Daily!AB870=0,"",Daily!AB870)</f>
        <v>446444</v>
      </c>
      <c r="E34" s="224">
        <f>IF(Daily!AC870=0,"",Daily!AC870)</f>
        <v>445548</v>
      </c>
      <c r="F34" s="205"/>
      <c r="G34" s="202">
        <f t="shared" si="0"/>
        <v>1</v>
      </c>
      <c r="K34" s="202"/>
      <c r="M34" s="202"/>
    </row>
    <row r="35" spans="1:13" ht="17.399999999999999" x14ac:dyDescent="0.25">
      <c r="A35" s="151"/>
      <c r="B35" s="151"/>
      <c r="C35" s="222">
        <f>C7+28</f>
        <v>45259</v>
      </c>
      <c r="D35" s="223" t="str">
        <f>IF(Daily!AB901=0,"",Daily!AB901)</f>
        <v/>
      </c>
      <c r="E35" s="224" t="str">
        <f>IF(Daily!AC901=0,"",Daily!AC901)</f>
        <v/>
      </c>
      <c r="F35" s="205"/>
      <c r="G35" s="202">
        <f t="shared" si="0"/>
        <v>0</v>
      </c>
      <c r="K35" s="202"/>
      <c r="M35" s="202"/>
    </row>
    <row r="36" spans="1:13" ht="17.399999999999999" x14ac:dyDescent="0.25">
      <c r="A36" s="151"/>
      <c r="B36" s="151"/>
      <c r="C36" s="222">
        <f>C8+28</f>
        <v>45260</v>
      </c>
      <c r="D36" s="223" t="str">
        <f>IF(Daily!AB932=0,"",Daily!AB932)</f>
        <v/>
      </c>
      <c r="E36" s="224" t="str">
        <f>IF(Daily!AC932=0,"",Daily!AC932)</f>
        <v/>
      </c>
      <c r="F36" s="205"/>
      <c r="G36" s="202">
        <f t="shared" si="0"/>
        <v>0</v>
      </c>
      <c r="K36" s="202"/>
      <c r="M36" s="202"/>
    </row>
    <row r="37" spans="1:13" ht="18" thickBot="1" x14ac:dyDescent="0.3">
      <c r="A37" s="151"/>
      <c r="B37" s="151"/>
      <c r="C37" s="222">
        <f>C9+28</f>
        <v>45261</v>
      </c>
      <c r="D37" s="223" t="str">
        <f>IF(Daily!AB963=0,"",Daily!AB963)</f>
        <v/>
      </c>
      <c r="E37" s="225" t="str">
        <f>IF(Daily!AC963=0,"",Daily!AC963)</f>
        <v/>
      </c>
      <c r="F37" s="205"/>
      <c r="G37" s="202">
        <f t="shared" ref="G37" si="1">IF(D37="",0,IF(WEEKDAY(C37,2)=7,3,IF(H37="H",3,IF(WEEKDAY(C37,2)=6,2,1))))</f>
        <v>0</v>
      </c>
      <c r="M37" s="202"/>
    </row>
    <row r="38" spans="1:13" ht="15" thickTop="1" thickBot="1" x14ac:dyDescent="0.3">
      <c r="A38" s="151"/>
      <c r="B38" s="151"/>
      <c r="C38" s="157" t="s">
        <v>41</v>
      </c>
      <c r="D38" s="201">
        <f>SUM(D7:D37)</f>
        <v>10122273</v>
      </c>
      <c r="E38" s="200">
        <f>SUM(E7:E37)</f>
        <v>10095957</v>
      </c>
      <c r="F38" s="209"/>
      <c r="G38" s="156"/>
      <c r="H38" s="156"/>
      <c r="I38" s="156"/>
    </row>
    <row r="39" spans="1:13" ht="14.4" thickTop="1" x14ac:dyDescent="0.25">
      <c r="A39" s="153"/>
      <c r="B39" s="154"/>
      <c r="C39" s="155" t="s">
        <v>61</v>
      </c>
      <c r="D39" s="154"/>
      <c r="E39" s="154"/>
      <c r="F39" s="154"/>
    </row>
    <row r="40" spans="1:13" x14ac:dyDescent="0.25">
      <c r="A40" s="153"/>
      <c r="B40" s="154"/>
      <c r="C40" s="154"/>
      <c r="D40" s="154"/>
      <c r="E40" s="154"/>
      <c r="F40" s="154"/>
    </row>
    <row r="41" spans="1:13" ht="13.8" x14ac:dyDescent="0.25">
      <c r="A41" s="153"/>
      <c r="C41" s="159" t="s">
        <v>64</v>
      </c>
      <c r="D41" s="156">
        <f>MAX(D7:D37)</f>
        <v>446444</v>
      </c>
      <c r="E41" s="156">
        <f>MAX(E7:E37)</f>
        <v>445548</v>
      </c>
      <c r="F41" s="156"/>
    </row>
    <row r="42" spans="1:13" ht="16.8" x14ac:dyDescent="0.4">
      <c r="A42" s="153"/>
      <c r="C42" s="159" t="s">
        <v>62</v>
      </c>
      <c r="D42" s="220">
        <f>IF(D38=0,"-",INDEX($C$7:$C$37,MATCH(MAX(D$7:D$37),D$7:D$37,0)))</f>
        <v>45258</v>
      </c>
      <c r="E42" s="220">
        <f>IF(E38=0,"-",INDEX($C$7:$C$37,MATCH(MAX(E$7:E$37),E$7:E$37,0)))</f>
        <v>45258</v>
      </c>
      <c r="F42" s="210"/>
    </row>
    <row r="43" spans="1:13" ht="13.8" x14ac:dyDescent="0.25">
      <c r="A43" s="153"/>
      <c r="C43" s="159" t="s">
        <v>63</v>
      </c>
      <c r="D43" s="156">
        <f>IF(D38=0,0,AVERAGEIF($G$7:$G$37,"&gt;0",D$7:D$37))</f>
        <v>361509.75</v>
      </c>
      <c r="E43" s="156">
        <f>IF(E38=0,0,AVERAGEIF($G$7:$G$37,"&gt;0",E$7:E$37))</f>
        <v>360569.89285714284</v>
      </c>
      <c r="F43" s="156"/>
    </row>
    <row r="44" spans="1:13" ht="13.8" x14ac:dyDescent="0.25">
      <c r="A44" s="153"/>
      <c r="C44" s="159" t="s">
        <v>68</v>
      </c>
      <c r="D44" s="203">
        <f>SUMIF($G$7:$G$37,1,D$7:D$37)</f>
        <v>7372961</v>
      </c>
      <c r="E44" s="203">
        <f>SUMIF($G$7:$G$37,1,E$7:E$37)</f>
        <v>7355597</v>
      </c>
      <c r="F44" s="156"/>
    </row>
    <row r="45" spans="1:13" ht="13.8" x14ac:dyDescent="0.25">
      <c r="A45" s="153"/>
      <c r="C45" s="159" t="s">
        <v>65</v>
      </c>
      <c r="D45" s="156">
        <f>IF(D38=0,0,AVERAGEIF($G$7:$G$37,1,D$7:D$37))</f>
        <v>409608.94444444444</v>
      </c>
      <c r="E45" s="156">
        <f>IF(E38=0,0,AVERAGEIF($G$7:$G$37,1,E$7:E$37))</f>
        <v>408644.27777777775</v>
      </c>
      <c r="F45" s="156"/>
    </row>
    <row r="46" spans="1:13" ht="13.8" x14ac:dyDescent="0.25">
      <c r="C46" s="160" t="s">
        <v>66</v>
      </c>
      <c r="D46" s="203">
        <f>SUMIF($G$7:$G$37,2,D$7:D$37)</f>
        <v>1324711</v>
      </c>
      <c r="E46" s="203">
        <f>SUMIF($G$7:$G$37,2,E$7:E$37)</f>
        <v>1320388</v>
      </c>
      <c r="F46" s="202"/>
    </row>
    <row r="47" spans="1:13" ht="13.8" x14ac:dyDescent="0.25">
      <c r="C47" s="160" t="s">
        <v>67</v>
      </c>
      <c r="D47" s="156">
        <f>IFERROR(IF(D38=0,0,AVERAGEIF($G$7:$G$37,2,D$7:D$37)),0)</f>
        <v>331177.75</v>
      </c>
      <c r="E47" s="156">
        <f>IFERROR(IF(E38=0,0,AVERAGEIF($G$7:$G$37,2,E$7:E$37)),0)</f>
        <v>330097</v>
      </c>
      <c r="F47" s="202"/>
    </row>
    <row r="48" spans="1:13" ht="13.8" x14ac:dyDescent="0.25">
      <c r="C48" s="160" t="s">
        <v>72</v>
      </c>
      <c r="D48" s="203">
        <f>SUMIF($G$7:$G$37,3,D$7:D$37)</f>
        <v>1424601</v>
      </c>
      <c r="E48" s="203">
        <f>SUMIF($G$7:$G$37,3,E$7:E$37)</f>
        <v>1419972</v>
      </c>
      <c r="F48" s="211"/>
    </row>
    <row r="49" spans="3:6" ht="13.8" x14ac:dyDescent="0.25">
      <c r="C49" s="160" t="s">
        <v>71</v>
      </c>
      <c r="D49" s="156">
        <f>IFERROR(IF(D38=0,0,AVERAGEIF($G$7:$G$37,3,D$7:D$37)),0)</f>
        <v>237433.5</v>
      </c>
      <c r="E49" s="156">
        <f>IFERROR(IF(E38=0,0,AVERAGEIF($G$7:$G$37,3,E$7:E$37)),0)</f>
        <v>236662</v>
      </c>
      <c r="F49" s="211"/>
    </row>
    <row r="50" spans="3:6" ht="13.8" x14ac:dyDescent="0.25">
      <c r="C50" s="160" t="s">
        <v>70</v>
      </c>
      <c r="D50" s="211">
        <f>+D46+D48</f>
        <v>2749312</v>
      </c>
      <c r="E50" s="211">
        <f>+E46+E48</f>
        <v>2740360</v>
      </c>
      <c r="F50" s="211"/>
    </row>
    <row r="51" spans="3:6" ht="13.8" x14ac:dyDescent="0.25">
      <c r="C51" s="160" t="s">
        <v>69</v>
      </c>
      <c r="D51" s="204">
        <f>IFERROR(IF(D38=0,0,AVERAGEIF($G7:$G37,"&gt;1",D7:D37)),0)</f>
        <v>274931.20000000001</v>
      </c>
      <c r="E51" s="204">
        <f>IFERROR(IF(E38=0,0,AVERAGEIF($G7:$G37,"&gt;1",E7:E37)),0)</f>
        <v>274036</v>
      </c>
      <c r="F51" s="211"/>
    </row>
    <row r="52" spans="3:6" x14ac:dyDescent="0.25">
      <c r="C52" s="161" t="s">
        <v>41</v>
      </c>
      <c r="D52" s="203">
        <f>+D44+D46+D48</f>
        <v>10122273</v>
      </c>
      <c r="E52" s="203">
        <f>+E44+E46+E48</f>
        <v>10095957</v>
      </c>
      <c r="F52" s="156"/>
    </row>
    <row r="53" spans="3:6" hidden="1" x14ac:dyDescent="0.25">
      <c r="D53" s="158" t="str">
        <f>IF(Monthly!AB31=D52,"CORRECT","no")</f>
        <v>CORRECT</v>
      </c>
      <c r="E53" s="158" t="str">
        <f>IF(Monthly!AC31=E52,"CORRECT","no")</f>
        <v>CORRECT</v>
      </c>
      <c r="F53" s="158"/>
    </row>
    <row r="54" spans="3:6" hidden="1" x14ac:dyDescent="0.25"/>
    <row r="55" spans="3:6" hidden="1" x14ac:dyDescent="0.25"/>
    <row r="56" spans="3:6" hidden="1" x14ac:dyDescent="0.25"/>
    <row r="57" spans="3:6" hidden="1" x14ac:dyDescent="0.25"/>
    <row r="58" spans="3:6" hidden="1" x14ac:dyDescent="0.25">
      <c r="C58" s="149" t="s">
        <v>73</v>
      </c>
    </row>
    <row r="59" spans="3:6" hidden="1" x14ac:dyDescent="0.25">
      <c r="C59" s="158" t="s">
        <v>74</v>
      </c>
      <c r="D59" s="204">
        <f>AVERAGE(D15,D22,D29,D36)</f>
        <v>419864</v>
      </c>
      <c r="E59" s="204">
        <f t="array" ref="E59">AVERAGE(IF(WEEKDAY($C$7:$C$37,2)=1,E$7:E$37))</f>
        <v>370654.25</v>
      </c>
      <c r="F59" s="204"/>
    </row>
    <row r="60" spans="3:6" hidden="1" x14ac:dyDescent="0.25">
      <c r="C60" s="158" t="s">
        <v>75</v>
      </c>
      <c r="D60" s="204">
        <f t="array" ref="D60">AVERAGE(IF(WEEKDAY($C$7:$C$37,2)=2,D$7:D$37))</f>
        <v>421717</v>
      </c>
      <c r="E60" s="204">
        <f t="array" ref="E60">AVERAGE(IF(WEEKDAY($C$7:$C$37,2)=2,E$7:E$37))</f>
        <v>420692.25</v>
      </c>
    </row>
    <row r="61" spans="3:6" hidden="1" x14ac:dyDescent="0.25">
      <c r="C61" s="158" t="s">
        <v>76</v>
      </c>
      <c r="D61" s="204">
        <f t="array" ref="D61">AVERAGE(IF(WEEKDAY($C$7:$C$37,2)=3,D$7:D$37))</f>
        <v>368933</v>
      </c>
      <c r="E61" s="204">
        <f t="array" ref="E61">AVERAGE(IF(WEEKDAY($C$7:$C$37,2)=3,E$7:E$37))</f>
        <v>368146.75</v>
      </c>
    </row>
    <row r="62" spans="3:6" hidden="1" x14ac:dyDescent="0.25">
      <c r="C62" s="158" t="s">
        <v>77</v>
      </c>
      <c r="D62" s="204">
        <f t="array" ref="D62">AVERAGE(IF(WEEKDAY($C$7:$C$37,2)=4,D$7:D$37))</f>
        <v>372557.25</v>
      </c>
      <c r="E62" s="204">
        <f t="array" ref="E62">AVERAGE(IF(WEEKDAY($C$7:$C$37,2)=4,E$7:E$37))</f>
        <v>371746.75</v>
      </c>
    </row>
    <row r="63" spans="3:6" hidden="1" x14ac:dyDescent="0.25">
      <c r="C63" s="158" t="s">
        <v>78</v>
      </c>
      <c r="D63" s="204">
        <f t="array" ref="D63">AVERAGE(IF(WEEKDAY($C$7:$C$37,2)=5,D$7:D$37))</f>
        <v>415920.5</v>
      </c>
      <c r="E63" s="204">
        <f t="array" ref="E63">AVERAGE(IF(WEEKDAY($C$7:$C$37,2)=5,E$7:E$37))</f>
        <v>414830.5</v>
      </c>
    </row>
    <row r="64" spans="3:6" hidden="1" x14ac:dyDescent="0.25">
      <c r="C64" s="158" t="s">
        <v>79</v>
      </c>
      <c r="D64" s="204">
        <f>AVERAGEIF($G$7:$G$37,2,D$7:D$37)</f>
        <v>331177.75</v>
      </c>
      <c r="E64" s="204">
        <f>AVERAGEIF($G$7:$G$37,2,E$7:E$37)</f>
        <v>330097</v>
      </c>
    </row>
    <row r="65" spans="3:5" hidden="1" x14ac:dyDescent="0.25">
      <c r="C65" s="158" t="s">
        <v>80</v>
      </c>
      <c r="D65" s="204">
        <f>AVERAGEIF($G$7:$G$37,3,D$7:D$37)</f>
        <v>237433.5</v>
      </c>
      <c r="E65" s="204">
        <f>AVERAGEIF($G$7:$G$37,3,E$7:E$37)</f>
        <v>236662</v>
      </c>
    </row>
    <row r="68" spans="3:5" x14ac:dyDescent="0.25">
      <c r="C68" s="158"/>
      <c r="D68" s="204"/>
    </row>
    <row r="69" spans="3:5" x14ac:dyDescent="0.25">
      <c r="C69" s="158"/>
      <c r="D69" s="204"/>
    </row>
    <row r="70" spans="3:5" x14ac:dyDescent="0.25">
      <c r="C70" s="158"/>
      <c r="D70" s="204"/>
    </row>
    <row r="71" spans="3:5" x14ac:dyDescent="0.25">
      <c r="C71" s="158"/>
      <c r="D71" s="204"/>
    </row>
    <row r="72" spans="3:5" x14ac:dyDescent="0.25">
      <c r="C72" s="158"/>
      <c r="D72" s="204"/>
    </row>
    <row r="73" spans="3:5" x14ac:dyDescent="0.25">
      <c r="C73" s="158"/>
      <c r="D73" s="204"/>
    </row>
    <row r="74" spans="3:5" x14ac:dyDescent="0.2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4">
      <formula>$H7="h"</formula>
    </cfRule>
    <cfRule type="expression" dxfId="3" priority="5">
      <formula>$G7&gt;1</formula>
    </cfRule>
  </conditionalFormatting>
  <conditionalFormatting sqref="D7:D37 E14 E33">
    <cfRule type="top10" dxfId="2" priority="3" rank="1"/>
  </conditionalFormatting>
  <conditionalFormatting sqref="D15">
    <cfRule type="top10" dxfId="1" priority="1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 Nixon  D. Ong</cp:lastModifiedBy>
  <cp:lastPrinted>2023-07-09T23:28:12Z</cp:lastPrinted>
  <dcterms:created xsi:type="dcterms:W3CDTF">2007-01-05T06:49:01Z</dcterms:created>
  <dcterms:modified xsi:type="dcterms:W3CDTF">2024-06-03T08:18:28Z</dcterms:modified>
</cp:coreProperties>
</file>